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zucena\Documents\Entrega - DEEDI\Trayectorias escolares\Documentos Terminados\Enero\"/>
    </mc:Choice>
  </mc:AlternateContent>
  <xr:revisionPtr revIDLastSave="0" documentId="13_ncr:1_{E89A13BE-3F89-43B2-98C7-9658E62F15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dministracion" sheetId="1" r:id="rId1"/>
    <sheet name="Cs computacionales" sheetId="2" r:id="rId2"/>
    <sheet name="COMPUTACION" sheetId="3" r:id="rId3"/>
    <sheet name="Enfermeria" sheetId="4" r:id="rId4"/>
    <sheet name="DERECHO" sheetId="5" r:id="rId5"/>
    <sheet name="MEDICO CIR" sheetId="6" r:id="rId6"/>
    <sheet name="Bachillerato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11" roundtripDataSignature="AMtx7mi8hvmDPK1+PAnNGVuSm548nrrdtA=="/>
    </ext>
  </extLst>
</workbook>
</file>

<file path=xl/calcChain.xml><?xml version="1.0" encoding="utf-8"?>
<calcChain xmlns="http://schemas.openxmlformats.org/spreadsheetml/2006/main">
  <c r="J264" i="7" l="1"/>
  <c r="K264" i="7" s="1"/>
  <c r="I264" i="7"/>
  <c r="L798" i="5" l="1"/>
  <c r="K798" i="5"/>
  <c r="M798" i="5" s="1"/>
  <c r="N798" i="5" s="1"/>
  <c r="AE726" i="1"/>
  <c r="AF704" i="1"/>
  <c r="AD726" i="1"/>
  <c r="AI723" i="1"/>
  <c r="K312" i="7"/>
  <c r="J312" i="7"/>
  <c r="I312" i="7"/>
  <c r="H312" i="7"/>
  <c r="O307" i="7"/>
  <c r="N307" i="7"/>
  <c r="L307" i="7"/>
  <c r="O306" i="7"/>
  <c r="N306" i="7"/>
  <c r="L306" i="7"/>
  <c r="O305" i="7"/>
  <c r="N305" i="7"/>
  <c r="L305" i="7"/>
  <c r="N304" i="7"/>
  <c r="O304" i="7" s="1"/>
  <c r="L304" i="7"/>
  <c r="L303" i="7"/>
  <c r="M302" i="7"/>
  <c r="N303" i="7" s="1"/>
  <c r="O303" i="7" s="1"/>
  <c r="N480" i="6"/>
  <c r="L480" i="6"/>
  <c r="K480" i="6"/>
  <c r="M480" i="6" s="1"/>
  <c r="Q477" i="6"/>
  <c r="Q478" i="6" s="1"/>
  <c r="R467" i="6"/>
  <c r="Q467" i="6"/>
  <c r="O467" i="6"/>
  <c r="S466" i="6"/>
  <c r="R466" i="6"/>
  <c r="Q466" i="6"/>
  <c r="O466" i="6"/>
  <c r="O465" i="6"/>
  <c r="P464" i="6"/>
  <c r="Q465" i="6" s="1"/>
  <c r="R465" i="6" s="1"/>
  <c r="N952" i="5"/>
  <c r="L952" i="5"/>
  <c r="K952" i="5"/>
  <c r="M952" i="5" s="1"/>
  <c r="Q949" i="5"/>
  <c r="Q950" i="5" s="1"/>
  <c r="R945" i="5"/>
  <c r="Q945" i="5"/>
  <c r="R944" i="5"/>
  <c r="Q944" i="5"/>
  <c r="O944" i="5"/>
  <c r="R943" i="5"/>
  <c r="Q943" i="5"/>
  <c r="O943" i="5"/>
  <c r="R942" i="5"/>
  <c r="Q942" i="5"/>
  <c r="O942" i="5"/>
  <c r="R941" i="5"/>
  <c r="Q941" i="5"/>
  <c r="O941" i="5"/>
  <c r="R940" i="5"/>
  <c r="Q940" i="5"/>
  <c r="O940" i="5"/>
  <c r="R939" i="5"/>
  <c r="Q939" i="5"/>
  <c r="O939" i="5"/>
  <c r="Q938" i="5"/>
  <c r="R938" i="5" s="1"/>
  <c r="O938" i="5"/>
  <c r="O937" i="5"/>
  <c r="P936" i="5"/>
  <c r="Q937" i="5" s="1"/>
  <c r="R937" i="5" s="1"/>
  <c r="R503" i="4"/>
  <c r="M541" i="4"/>
  <c r="K541" i="4"/>
  <c r="J541" i="4"/>
  <c r="L541" i="4" s="1"/>
  <c r="P538" i="4"/>
  <c r="P539" i="4" s="1"/>
  <c r="Q531" i="4"/>
  <c r="P531" i="4"/>
  <c r="N531" i="4"/>
  <c r="Q530" i="4"/>
  <c r="P530" i="4"/>
  <c r="N530" i="4"/>
  <c r="Q529" i="4"/>
  <c r="P529" i="4"/>
  <c r="N529" i="4"/>
  <c r="Q528" i="4"/>
  <c r="P528" i="4"/>
  <c r="N528" i="4"/>
  <c r="Q527" i="4"/>
  <c r="P527" i="4"/>
  <c r="N527" i="4"/>
  <c r="Q526" i="4"/>
  <c r="P526" i="4"/>
  <c r="N526" i="4"/>
  <c r="N525" i="4"/>
  <c r="O524" i="4"/>
  <c r="P525" i="4" s="1"/>
  <c r="Q525" i="4" s="1"/>
  <c r="N480" i="4"/>
  <c r="N458" i="4"/>
  <c r="N436" i="4"/>
  <c r="N435" i="4"/>
  <c r="N437" i="4"/>
  <c r="N438" i="4"/>
  <c r="N414" i="4"/>
  <c r="N392" i="4"/>
  <c r="AF814" i="1"/>
  <c r="AD814" i="1"/>
  <c r="K814" i="1"/>
  <c r="AE814" i="1" s="1"/>
  <c r="AI812" i="1"/>
  <c r="AH812" i="1"/>
  <c r="AJ806" i="1"/>
  <c r="AI806" i="1"/>
  <c r="AG806" i="1"/>
  <c r="AJ805" i="1"/>
  <c r="AI805" i="1"/>
  <c r="AG805" i="1"/>
  <c r="AJ804" i="1"/>
  <c r="AI804" i="1"/>
  <c r="AG804" i="1"/>
  <c r="AJ803" i="1"/>
  <c r="AI803" i="1"/>
  <c r="AG803" i="1"/>
  <c r="AJ802" i="1"/>
  <c r="AI802" i="1"/>
  <c r="AG802" i="1"/>
  <c r="AJ801" i="1"/>
  <c r="AI801" i="1"/>
  <c r="AG801" i="1"/>
  <c r="AJ800" i="1"/>
  <c r="AI800" i="1"/>
  <c r="AG800" i="1"/>
  <c r="AG799" i="1"/>
  <c r="AH798" i="1"/>
  <c r="AK800" i="1" s="1"/>
  <c r="K311" i="4"/>
  <c r="K288" i="4"/>
  <c r="K776" i="5"/>
  <c r="M776" i="5" s="1"/>
  <c r="L776" i="5"/>
  <c r="AD704" i="1"/>
  <c r="Q768" i="5"/>
  <c r="R768" i="5" s="1"/>
  <c r="N71" i="4"/>
  <c r="N70" i="4"/>
  <c r="N69" i="4"/>
  <c r="N68" i="4"/>
  <c r="N67" i="4"/>
  <c r="N66" i="4"/>
  <c r="N65" i="4"/>
  <c r="N458" i="6"/>
  <c r="L458" i="6"/>
  <c r="K458" i="6"/>
  <c r="M458" i="6" s="1"/>
  <c r="Q455" i="6"/>
  <c r="P456" i="6" s="1"/>
  <c r="R445" i="6"/>
  <c r="Q445" i="6"/>
  <c r="O445" i="6"/>
  <c r="R444" i="6"/>
  <c r="Q444" i="6"/>
  <c r="O444" i="6"/>
  <c r="O443" i="6"/>
  <c r="P442" i="6"/>
  <c r="Q443" i="6" s="1"/>
  <c r="R443" i="6" s="1"/>
  <c r="O421" i="6"/>
  <c r="O379" i="6"/>
  <c r="O336" i="6"/>
  <c r="M518" i="4"/>
  <c r="K518" i="4"/>
  <c r="J518" i="4"/>
  <c r="L518" i="4" s="1"/>
  <c r="P515" i="4"/>
  <c r="P516" i="4" s="1"/>
  <c r="P508" i="4"/>
  <c r="Q508" i="4" s="1"/>
  <c r="N508" i="4"/>
  <c r="P507" i="4"/>
  <c r="Q507" i="4" s="1"/>
  <c r="N507" i="4"/>
  <c r="P506" i="4"/>
  <c r="Q506" i="4" s="1"/>
  <c r="N506" i="4"/>
  <c r="P505" i="4"/>
  <c r="Q505" i="4" s="1"/>
  <c r="N505" i="4"/>
  <c r="P504" i="4"/>
  <c r="Q504" i="4" s="1"/>
  <c r="N504" i="4"/>
  <c r="P503" i="4"/>
  <c r="Q503" i="4" s="1"/>
  <c r="N503" i="4"/>
  <c r="N502" i="4"/>
  <c r="O501" i="4"/>
  <c r="P502" i="4" s="1"/>
  <c r="Q502" i="4" s="1"/>
  <c r="N481" i="4"/>
  <c r="N482" i="4"/>
  <c r="N483" i="4"/>
  <c r="N484" i="4"/>
  <c r="N485" i="4"/>
  <c r="N457" i="4"/>
  <c r="N459" i="4"/>
  <c r="N460" i="4"/>
  <c r="N461" i="4"/>
  <c r="N462" i="4"/>
  <c r="N413" i="4"/>
  <c r="N391" i="4"/>
  <c r="N369" i="4"/>
  <c r="N347" i="4"/>
  <c r="O195" i="4"/>
  <c r="J173" i="4"/>
  <c r="K197" i="4"/>
  <c r="K242" i="4"/>
  <c r="K265" i="4"/>
  <c r="AF726" i="1" l="1"/>
  <c r="P304" i="7"/>
  <c r="P478" i="6"/>
  <c r="P950" i="5"/>
  <c r="S938" i="5"/>
  <c r="R526" i="4"/>
  <c r="O539" i="4"/>
  <c r="AI799" i="1"/>
  <c r="AJ799" i="1" s="1"/>
  <c r="N776" i="5"/>
  <c r="Q456" i="6"/>
  <c r="S444" i="6"/>
  <c r="O516" i="4"/>
  <c r="L754" i="5"/>
  <c r="K754" i="5"/>
  <c r="O399" i="6" l="1"/>
  <c r="N436" i="6"/>
  <c r="L436" i="6"/>
  <c r="K436" i="6"/>
  <c r="M436" i="6" s="1"/>
  <c r="Q433" i="6"/>
  <c r="Q434" i="6" s="1"/>
  <c r="R423" i="6"/>
  <c r="Q423" i="6"/>
  <c r="O423" i="6"/>
  <c r="S422" i="6"/>
  <c r="Q422" i="6"/>
  <c r="R422" i="6" s="1"/>
  <c r="O422" i="6"/>
  <c r="P420" i="6"/>
  <c r="Q421" i="6" s="1"/>
  <c r="R421" i="6" s="1"/>
  <c r="O378" i="6"/>
  <c r="N930" i="5"/>
  <c r="L930" i="5"/>
  <c r="K930" i="5"/>
  <c r="M930" i="5" s="1"/>
  <c r="Q927" i="5"/>
  <c r="Q928" i="5" s="1"/>
  <c r="R923" i="5"/>
  <c r="Q923" i="5"/>
  <c r="R922" i="5"/>
  <c r="Q922" i="5"/>
  <c r="O922" i="5"/>
  <c r="R921" i="5"/>
  <c r="Q921" i="5"/>
  <c r="O921" i="5"/>
  <c r="R920" i="5"/>
  <c r="Q920" i="5"/>
  <c r="O920" i="5"/>
  <c r="R919" i="5"/>
  <c r="Q919" i="5"/>
  <c r="O919" i="5"/>
  <c r="R918" i="5"/>
  <c r="Q918" i="5"/>
  <c r="O918" i="5"/>
  <c r="R917" i="5"/>
  <c r="Q917" i="5"/>
  <c r="O917" i="5"/>
  <c r="Q916" i="5"/>
  <c r="R916" i="5" s="1"/>
  <c r="O916" i="5"/>
  <c r="O915" i="5"/>
  <c r="P914" i="5"/>
  <c r="S916" i="5" s="1"/>
  <c r="M495" i="4"/>
  <c r="K495" i="4"/>
  <c r="J495" i="4"/>
  <c r="L495" i="4" s="1"/>
  <c r="P492" i="4"/>
  <c r="O493" i="4" s="1"/>
  <c r="Q485" i="4"/>
  <c r="P485" i="4"/>
  <c r="Q484" i="4"/>
  <c r="P484" i="4"/>
  <c r="Q483" i="4"/>
  <c r="P483" i="4"/>
  <c r="Q482" i="4"/>
  <c r="P482" i="4"/>
  <c r="Q481" i="4"/>
  <c r="P481" i="4"/>
  <c r="P480" i="4"/>
  <c r="Q480" i="4" s="1"/>
  <c r="N479" i="4"/>
  <c r="O478" i="4"/>
  <c r="R480" i="4" s="1"/>
  <c r="N434" i="4"/>
  <c r="N412" i="4"/>
  <c r="N390" i="4"/>
  <c r="N368" i="4"/>
  <c r="N346" i="4"/>
  <c r="N324" i="4"/>
  <c r="AF792" i="1"/>
  <c r="AD792" i="1"/>
  <c r="K792" i="1"/>
  <c r="AE792" i="1" s="1"/>
  <c r="AI790" i="1"/>
  <c r="AH790" i="1"/>
  <c r="AJ784" i="1"/>
  <c r="AI784" i="1"/>
  <c r="AG784" i="1"/>
  <c r="AJ783" i="1"/>
  <c r="AI783" i="1"/>
  <c r="AG783" i="1"/>
  <c r="AJ782" i="1"/>
  <c r="AI782" i="1"/>
  <c r="AG782" i="1"/>
  <c r="AJ781" i="1"/>
  <c r="AI781" i="1"/>
  <c r="AG781" i="1"/>
  <c r="AJ780" i="1"/>
  <c r="AI780" i="1"/>
  <c r="AG780" i="1"/>
  <c r="AJ779" i="1"/>
  <c r="AI779" i="1"/>
  <c r="AG779" i="1"/>
  <c r="AI778" i="1"/>
  <c r="AJ778" i="1" s="1"/>
  <c r="AG778" i="1"/>
  <c r="AG777" i="1"/>
  <c r="AH776" i="1"/>
  <c r="AK778" i="1" s="1"/>
  <c r="Q915" i="5" l="1"/>
  <c r="R915" i="5" s="1"/>
  <c r="P479" i="4"/>
  <c r="Q479" i="4" s="1"/>
  <c r="AI777" i="1"/>
  <c r="AJ777" i="1" s="1"/>
  <c r="P493" i="4"/>
  <c r="P928" i="5"/>
  <c r="P434" i="6"/>
  <c r="K296" i="7"/>
  <c r="I296" i="7"/>
  <c r="H296" i="7"/>
  <c r="J296" i="7" s="1"/>
  <c r="O291" i="7"/>
  <c r="N291" i="7"/>
  <c r="L291" i="7"/>
  <c r="O290" i="7"/>
  <c r="N290" i="7"/>
  <c r="L290" i="7"/>
  <c r="O289" i="7"/>
  <c r="N289" i="7"/>
  <c r="L289" i="7"/>
  <c r="N288" i="7"/>
  <c r="O288" i="7" s="1"/>
  <c r="L288" i="7"/>
  <c r="L287" i="7"/>
  <c r="M286" i="7"/>
  <c r="N287" i="7" s="1"/>
  <c r="O287" i="7" s="1"/>
  <c r="P288" i="7" l="1"/>
  <c r="O217" i="4"/>
  <c r="P642" i="5"/>
  <c r="P686" i="5"/>
  <c r="P664" i="5"/>
  <c r="L732" i="5" l="1"/>
  <c r="K732" i="5"/>
  <c r="I248" i="7"/>
  <c r="O377" i="6" l="1"/>
  <c r="N414" i="6"/>
  <c r="L414" i="6"/>
  <c r="K414" i="6"/>
  <c r="M414" i="6" s="1"/>
  <c r="Q411" i="6"/>
  <c r="Q412" i="6" s="1"/>
  <c r="Q401" i="6"/>
  <c r="R401" i="6" s="1"/>
  <c r="O401" i="6"/>
  <c r="Q400" i="6"/>
  <c r="R400" i="6" s="1"/>
  <c r="O400" i="6"/>
  <c r="P398" i="6"/>
  <c r="S400" i="6" s="1"/>
  <c r="O335" i="6"/>
  <c r="Q399" i="6" l="1"/>
  <c r="R399" i="6" s="1"/>
  <c r="P412" i="6"/>
  <c r="N908" i="5"/>
  <c r="L908" i="5"/>
  <c r="K908" i="5"/>
  <c r="M908" i="5" s="1"/>
  <c r="Q905" i="5"/>
  <c r="Q906" i="5" s="1"/>
  <c r="R901" i="5"/>
  <c r="Q901" i="5"/>
  <c r="R900" i="5"/>
  <c r="Q900" i="5"/>
  <c r="O900" i="5"/>
  <c r="R899" i="5"/>
  <c r="Q899" i="5"/>
  <c r="O899" i="5"/>
  <c r="R898" i="5"/>
  <c r="Q898" i="5"/>
  <c r="O898" i="5"/>
  <c r="R897" i="5"/>
  <c r="Q897" i="5"/>
  <c r="O897" i="5"/>
  <c r="R896" i="5"/>
  <c r="Q896" i="5"/>
  <c r="O896" i="5"/>
  <c r="R895" i="5"/>
  <c r="Q895" i="5"/>
  <c r="O895" i="5"/>
  <c r="Q894" i="5"/>
  <c r="R894" i="5" s="1"/>
  <c r="O894" i="5"/>
  <c r="O893" i="5"/>
  <c r="P892" i="5"/>
  <c r="S894" i="5" s="1"/>
  <c r="M472" i="4"/>
  <c r="K472" i="4"/>
  <c r="J472" i="4"/>
  <c r="L472" i="4" s="1"/>
  <c r="P469" i="4"/>
  <c r="P470" i="4" s="1"/>
  <c r="Q462" i="4"/>
  <c r="P462" i="4"/>
  <c r="Q461" i="4"/>
  <c r="P461" i="4"/>
  <c r="Q460" i="4"/>
  <c r="P460" i="4"/>
  <c r="Q459" i="4"/>
  <c r="P459" i="4"/>
  <c r="P458" i="4"/>
  <c r="Q458" i="4" s="1"/>
  <c r="P457" i="4"/>
  <c r="Q457" i="4" s="1"/>
  <c r="N456" i="4"/>
  <c r="O455" i="4"/>
  <c r="P456" i="4" s="1"/>
  <c r="Q456" i="4" s="1"/>
  <c r="N411" i="4"/>
  <c r="N389" i="4"/>
  <c r="N367" i="4"/>
  <c r="N345" i="4"/>
  <c r="N323" i="4"/>
  <c r="N301" i="4"/>
  <c r="R457" i="4" l="1"/>
  <c r="Q893" i="5"/>
  <c r="R893" i="5" s="1"/>
  <c r="P906" i="5"/>
  <c r="O470" i="4"/>
  <c r="L710" i="5"/>
  <c r="K710" i="5"/>
  <c r="O355" i="6" l="1"/>
  <c r="N392" i="6"/>
  <c r="L392" i="6"/>
  <c r="K392" i="6"/>
  <c r="M392" i="6" s="1"/>
  <c r="Q389" i="6"/>
  <c r="P390" i="6" s="1"/>
  <c r="Q379" i="6"/>
  <c r="R379" i="6" s="1"/>
  <c r="Q378" i="6"/>
  <c r="R378" i="6" s="1"/>
  <c r="P376" i="6"/>
  <c r="Q377" i="6" s="1"/>
  <c r="R377" i="6" s="1"/>
  <c r="O334" i="6"/>
  <c r="N886" i="5"/>
  <c r="L886" i="5"/>
  <c r="K886" i="5"/>
  <c r="M886" i="5" s="1"/>
  <c r="Q883" i="5"/>
  <c r="P884" i="5" s="1"/>
  <c r="R878" i="5"/>
  <c r="Q878" i="5"/>
  <c r="O878" i="5"/>
  <c r="R877" i="5"/>
  <c r="Q877" i="5"/>
  <c r="O877" i="5"/>
  <c r="R876" i="5"/>
  <c r="Q876" i="5"/>
  <c r="O876" i="5"/>
  <c r="R875" i="5"/>
  <c r="Q875" i="5"/>
  <c r="O875" i="5"/>
  <c r="Q874" i="5"/>
  <c r="R874" i="5" s="1"/>
  <c r="O874" i="5"/>
  <c r="Q873" i="5"/>
  <c r="R873" i="5" s="1"/>
  <c r="O873" i="5"/>
  <c r="Q872" i="5"/>
  <c r="R872" i="5" s="1"/>
  <c r="O872" i="5"/>
  <c r="O871" i="5"/>
  <c r="P870" i="5"/>
  <c r="S872" i="5" s="1"/>
  <c r="M449" i="4"/>
  <c r="K449" i="4"/>
  <c r="J449" i="4"/>
  <c r="L449" i="4" s="1"/>
  <c r="P446" i="4"/>
  <c r="P447" i="4" s="1"/>
  <c r="Q439" i="4"/>
  <c r="P439" i="4"/>
  <c r="Q438" i="4"/>
  <c r="P438" i="4"/>
  <c r="Q437" i="4"/>
  <c r="P437" i="4"/>
  <c r="P436" i="4"/>
  <c r="Q436" i="4" s="1"/>
  <c r="P435" i="4"/>
  <c r="Q435" i="4" s="1"/>
  <c r="P434" i="4"/>
  <c r="Q434" i="4" s="1"/>
  <c r="N433" i="4"/>
  <c r="O432" i="4"/>
  <c r="R434" i="4" s="1"/>
  <c r="N393" i="4"/>
  <c r="N388" i="4"/>
  <c r="N370" i="4"/>
  <c r="N366" i="4"/>
  <c r="N344" i="4"/>
  <c r="N322" i="4"/>
  <c r="N300" i="4"/>
  <c r="N278" i="4"/>
  <c r="AF770" i="1"/>
  <c r="AD770" i="1"/>
  <c r="K770" i="1"/>
  <c r="AE770" i="1" s="1"/>
  <c r="AI768" i="1"/>
  <c r="AH768" i="1"/>
  <c r="AJ762" i="1"/>
  <c r="AI762" i="1"/>
  <c r="AG762" i="1"/>
  <c r="AJ761" i="1"/>
  <c r="AI761" i="1"/>
  <c r="AG761" i="1"/>
  <c r="AJ760" i="1"/>
  <c r="AI760" i="1"/>
  <c r="AG760" i="1"/>
  <c r="AJ759" i="1"/>
  <c r="AI759" i="1"/>
  <c r="AG759" i="1"/>
  <c r="AI758" i="1"/>
  <c r="AJ758" i="1" s="1"/>
  <c r="AG758" i="1"/>
  <c r="AI757" i="1"/>
  <c r="AJ757" i="1" s="1"/>
  <c r="AG757" i="1"/>
  <c r="AI756" i="1"/>
  <c r="AJ756" i="1" s="1"/>
  <c r="AG756" i="1"/>
  <c r="AG755" i="1"/>
  <c r="AH754" i="1"/>
  <c r="AK756" i="1" s="1"/>
  <c r="K280" i="7"/>
  <c r="I280" i="7"/>
  <c r="H280" i="7"/>
  <c r="J280" i="7" s="1"/>
  <c r="O275" i="7"/>
  <c r="N275" i="7"/>
  <c r="L275" i="7"/>
  <c r="N274" i="7"/>
  <c r="O274" i="7" s="1"/>
  <c r="L274" i="7"/>
  <c r="N273" i="7"/>
  <c r="O273" i="7" s="1"/>
  <c r="L273" i="7"/>
  <c r="N272" i="7"/>
  <c r="O272" i="7" s="1"/>
  <c r="L272" i="7"/>
  <c r="L271" i="7"/>
  <c r="M270" i="7"/>
  <c r="N271" i="7" s="1"/>
  <c r="O271" i="7" s="1"/>
  <c r="Q871" i="5" l="1"/>
  <c r="R871" i="5" s="1"/>
  <c r="Q884" i="5"/>
  <c r="S378" i="6"/>
  <c r="P433" i="4"/>
  <c r="Q433" i="4" s="1"/>
  <c r="Q390" i="6"/>
  <c r="P272" i="7"/>
  <c r="O447" i="4"/>
  <c r="AI755" i="1"/>
  <c r="AJ755" i="1" s="1"/>
  <c r="K219" i="4"/>
  <c r="I232" i="7" l="1"/>
  <c r="P354" i="6" l="1"/>
  <c r="S356" i="6" s="1"/>
  <c r="O333" i="6"/>
  <c r="N370" i="6"/>
  <c r="L370" i="6"/>
  <c r="K370" i="6"/>
  <c r="M370" i="6" s="1"/>
  <c r="Q367" i="6"/>
  <c r="Q368" i="6" s="1"/>
  <c r="Q357" i="6"/>
  <c r="R357" i="6" s="1"/>
  <c r="O357" i="6"/>
  <c r="Q356" i="6"/>
  <c r="R356" i="6" s="1"/>
  <c r="O356" i="6"/>
  <c r="Q355" i="6"/>
  <c r="R355" i="6" s="1"/>
  <c r="S334" i="6"/>
  <c r="N864" i="5"/>
  <c r="L864" i="5"/>
  <c r="K864" i="5"/>
  <c r="M864" i="5" s="1"/>
  <c r="Q861" i="5"/>
  <c r="Q862" i="5" s="1"/>
  <c r="R857" i="5"/>
  <c r="Q857" i="5"/>
  <c r="R856" i="5"/>
  <c r="Q856" i="5"/>
  <c r="O856" i="5"/>
  <c r="R855" i="5"/>
  <c r="Q855" i="5"/>
  <c r="O855" i="5"/>
  <c r="R854" i="5"/>
  <c r="Q854" i="5"/>
  <c r="O854" i="5"/>
  <c r="Q853" i="5"/>
  <c r="R853" i="5" s="1"/>
  <c r="O853" i="5"/>
  <c r="Q852" i="5"/>
  <c r="R852" i="5" s="1"/>
  <c r="O852" i="5"/>
  <c r="Q851" i="5"/>
  <c r="R851" i="5" s="1"/>
  <c r="O851" i="5"/>
  <c r="Q850" i="5"/>
  <c r="R850" i="5" s="1"/>
  <c r="O850" i="5"/>
  <c r="O849" i="5"/>
  <c r="P848" i="5"/>
  <c r="S850" i="5" s="1"/>
  <c r="M426" i="4"/>
  <c r="K426" i="4"/>
  <c r="J426" i="4"/>
  <c r="L426" i="4" s="1"/>
  <c r="P423" i="4"/>
  <c r="P424" i="4" s="1"/>
  <c r="Q416" i="4"/>
  <c r="P416" i="4"/>
  <c r="Q415" i="4"/>
  <c r="P415" i="4"/>
  <c r="N415" i="4"/>
  <c r="Q414" i="4"/>
  <c r="P414" i="4"/>
  <c r="P413" i="4"/>
  <c r="Q413" i="4" s="1"/>
  <c r="P412" i="4"/>
  <c r="Q412" i="4" s="1"/>
  <c r="P411" i="4"/>
  <c r="Q411" i="4" s="1"/>
  <c r="N410" i="4"/>
  <c r="O409" i="4"/>
  <c r="P410" i="4" s="1"/>
  <c r="Q410" i="4" s="1"/>
  <c r="N365" i="4"/>
  <c r="N343" i="4"/>
  <c r="N342" i="4"/>
  <c r="N321" i="4"/>
  <c r="N320" i="4"/>
  <c r="N299" i="4"/>
  <c r="N298" i="4"/>
  <c r="N277" i="4"/>
  <c r="N276" i="4"/>
  <c r="N255" i="4"/>
  <c r="N254" i="4"/>
  <c r="J242" i="4"/>
  <c r="P239" i="4" s="1"/>
  <c r="Q849" i="5" l="1"/>
  <c r="R849" i="5" s="1"/>
  <c r="P368" i="6"/>
  <c r="P862" i="5"/>
  <c r="R411" i="4"/>
  <c r="O424" i="4"/>
  <c r="P571" i="5" l="1"/>
  <c r="P594" i="5"/>
  <c r="P617" i="5"/>
  <c r="O102" i="4"/>
  <c r="O125" i="4"/>
  <c r="O148" i="4"/>
  <c r="O171" i="4"/>
  <c r="N163" i="4" l="1"/>
  <c r="N162" i="4"/>
  <c r="N161" i="4"/>
  <c r="N160" i="4"/>
  <c r="N159" i="4"/>
  <c r="N158" i="4"/>
  <c r="N157" i="4"/>
  <c r="N139" i="4"/>
  <c r="N138" i="4"/>
  <c r="N137" i="4"/>
  <c r="N136" i="4"/>
  <c r="N135" i="4"/>
  <c r="N140" i="4"/>
  <c r="L688" i="5" l="1"/>
  <c r="K688" i="5"/>
  <c r="M688" i="5" s="1"/>
  <c r="L666" i="5"/>
  <c r="K666" i="5"/>
  <c r="M666" i="5" s="1"/>
  <c r="N134" i="4"/>
  <c r="N117" i="4"/>
  <c r="N116" i="4"/>
  <c r="N115" i="4"/>
  <c r="N114" i="4"/>
  <c r="N113" i="4"/>
  <c r="N112" i="4"/>
  <c r="N111" i="4"/>
  <c r="N94" i="4"/>
  <c r="N93" i="4"/>
  <c r="N92" i="4"/>
  <c r="N91" i="4"/>
  <c r="N90" i="4"/>
  <c r="N89" i="4"/>
  <c r="N88" i="4"/>
  <c r="L153" i="2"/>
  <c r="H264" i="7"/>
  <c r="O259" i="7"/>
  <c r="N259" i="7"/>
  <c r="L259" i="7"/>
  <c r="N258" i="7"/>
  <c r="O258" i="7" s="1"/>
  <c r="L258" i="7"/>
  <c r="N257" i="7"/>
  <c r="O257" i="7" s="1"/>
  <c r="L257" i="7"/>
  <c r="N256" i="7"/>
  <c r="O256" i="7" s="1"/>
  <c r="L256" i="7"/>
  <c r="L255" i="7"/>
  <c r="M254" i="7"/>
  <c r="P256" i="7" s="1"/>
  <c r="H248" i="7"/>
  <c r="J248" i="7" s="1"/>
  <c r="K248" i="7" s="1"/>
  <c r="N243" i="7"/>
  <c r="O243" i="7" s="1"/>
  <c r="L243" i="7"/>
  <c r="N242" i="7"/>
  <c r="O242" i="7" s="1"/>
  <c r="L242" i="7"/>
  <c r="N241" i="7"/>
  <c r="O241" i="7" s="1"/>
  <c r="L241" i="7"/>
  <c r="N240" i="7"/>
  <c r="O240" i="7" s="1"/>
  <c r="L240" i="7"/>
  <c r="L239" i="7"/>
  <c r="M238" i="7"/>
  <c r="H232" i="7"/>
  <c r="J232" i="7" s="1"/>
  <c r="K232" i="7" s="1"/>
  <c r="N227" i="7"/>
  <c r="O227" i="7" s="1"/>
  <c r="L227" i="7"/>
  <c r="N226" i="7"/>
  <c r="O226" i="7" s="1"/>
  <c r="L226" i="7"/>
  <c r="N225" i="7"/>
  <c r="O225" i="7" s="1"/>
  <c r="L225" i="7"/>
  <c r="N224" i="7"/>
  <c r="O224" i="7" s="1"/>
  <c r="L224" i="7"/>
  <c r="L223" i="7"/>
  <c r="M222" i="7"/>
  <c r="P224" i="7" s="1"/>
  <c r="K216" i="7"/>
  <c r="I216" i="7"/>
  <c r="H216" i="7"/>
  <c r="J216" i="7" s="1"/>
  <c r="O211" i="7"/>
  <c r="N211" i="7"/>
  <c r="L211" i="7"/>
  <c r="O210" i="7"/>
  <c r="N210" i="7"/>
  <c r="L210" i="7"/>
  <c r="O209" i="7"/>
  <c r="N209" i="7"/>
  <c r="L209" i="7"/>
  <c r="O208" i="7"/>
  <c r="N208" i="7"/>
  <c r="L208" i="7"/>
  <c r="O207" i="7"/>
  <c r="N207" i="7"/>
  <c r="L207" i="7"/>
  <c r="M206" i="7"/>
  <c r="I197" i="7"/>
  <c r="H197" i="7"/>
  <c r="J197" i="7" s="1"/>
  <c r="N192" i="7"/>
  <c r="O192" i="7" s="1"/>
  <c r="L192" i="7"/>
  <c r="N191" i="7"/>
  <c r="O191" i="7" s="1"/>
  <c r="L191" i="7"/>
  <c r="N190" i="7"/>
  <c r="O190" i="7" s="1"/>
  <c r="L190" i="7"/>
  <c r="N189" i="7"/>
  <c r="O189" i="7" s="1"/>
  <c r="L189" i="7"/>
  <c r="L188" i="7"/>
  <c r="M187" i="7"/>
  <c r="K181" i="7"/>
  <c r="I181" i="7"/>
  <c r="H181" i="7"/>
  <c r="J181" i="7" s="1"/>
  <c r="O176" i="7"/>
  <c r="N176" i="7"/>
  <c r="L176" i="7"/>
  <c r="O175" i="7"/>
  <c r="N175" i="7"/>
  <c r="L175" i="7"/>
  <c r="O174" i="7"/>
  <c r="N174" i="7"/>
  <c r="L174" i="7"/>
  <c r="O173" i="7"/>
  <c r="N173" i="7"/>
  <c r="L173" i="7"/>
  <c r="O172" i="7"/>
  <c r="N172" i="7"/>
  <c r="L172" i="7"/>
  <c r="M171" i="7"/>
  <c r="I162" i="7"/>
  <c r="H162" i="7"/>
  <c r="J162" i="7" s="1"/>
  <c r="K162" i="7" s="1"/>
  <c r="N157" i="7"/>
  <c r="O157" i="7" s="1"/>
  <c r="L157" i="7"/>
  <c r="N156" i="7"/>
  <c r="O156" i="7" s="1"/>
  <c r="L156" i="7"/>
  <c r="N155" i="7"/>
  <c r="O155" i="7" s="1"/>
  <c r="L155" i="7"/>
  <c r="N154" i="7"/>
  <c r="O154" i="7" s="1"/>
  <c r="L154" i="7"/>
  <c r="L153" i="7"/>
  <c r="M152" i="7"/>
  <c r="N153" i="7" s="1"/>
  <c r="O153" i="7" s="1"/>
  <c r="K146" i="7"/>
  <c r="I146" i="7"/>
  <c r="H146" i="7"/>
  <c r="J146" i="7" s="1"/>
  <c r="O141" i="7"/>
  <c r="N141" i="7"/>
  <c r="L141" i="7"/>
  <c r="O140" i="7"/>
  <c r="N140" i="7"/>
  <c r="L140" i="7"/>
  <c r="O139" i="7"/>
  <c r="N139" i="7"/>
  <c r="L139" i="7"/>
  <c r="O138" i="7"/>
  <c r="N138" i="7"/>
  <c r="L138" i="7"/>
  <c r="O137" i="7"/>
  <c r="N137" i="7"/>
  <c r="L137" i="7"/>
  <c r="M136" i="7"/>
  <c r="P138" i="7" s="1"/>
  <c r="I127" i="7"/>
  <c r="H127" i="7"/>
  <c r="J127" i="7" s="1"/>
  <c r="K127" i="7" s="1"/>
  <c r="N122" i="7"/>
  <c r="O122" i="7" s="1"/>
  <c r="L122" i="7"/>
  <c r="N121" i="7"/>
  <c r="O121" i="7" s="1"/>
  <c r="L121" i="7"/>
  <c r="N120" i="7"/>
  <c r="O120" i="7" s="1"/>
  <c r="L120" i="7"/>
  <c r="N119" i="7"/>
  <c r="O119" i="7" s="1"/>
  <c r="L119" i="7"/>
  <c r="L118" i="7"/>
  <c r="M117" i="7"/>
  <c r="K111" i="7"/>
  <c r="I111" i="7"/>
  <c r="H111" i="7"/>
  <c r="J111" i="7" s="1"/>
  <c r="O106" i="7"/>
  <c r="N106" i="7"/>
  <c r="L106" i="7"/>
  <c r="O105" i="7"/>
  <c r="N105" i="7"/>
  <c r="L105" i="7"/>
  <c r="O104" i="7"/>
  <c r="N104" i="7"/>
  <c r="L104" i="7"/>
  <c r="O103" i="7"/>
  <c r="N103" i="7"/>
  <c r="L103" i="7"/>
  <c r="O102" i="7"/>
  <c r="N102" i="7"/>
  <c r="L102" i="7"/>
  <c r="M101" i="7"/>
  <c r="P103" i="7" s="1"/>
  <c r="I92" i="7"/>
  <c r="H92" i="7"/>
  <c r="J92" i="7" s="1"/>
  <c r="N87" i="7"/>
  <c r="O87" i="7" s="1"/>
  <c r="L87" i="7"/>
  <c r="N86" i="7"/>
  <c r="O86" i="7" s="1"/>
  <c r="L86" i="7"/>
  <c r="N85" i="7"/>
  <c r="O85" i="7" s="1"/>
  <c r="L85" i="7"/>
  <c r="N84" i="7"/>
  <c r="O84" i="7" s="1"/>
  <c r="L84" i="7"/>
  <c r="L83" i="7"/>
  <c r="M82" i="7"/>
  <c r="N83" i="7" s="1"/>
  <c r="O83" i="7" s="1"/>
  <c r="K76" i="7"/>
  <c r="I76" i="7"/>
  <c r="H76" i="7"/>
  <c r="J76" i="7" s="1"/>
  <c r="O71" i="7"/>
  <c r="N71" i="7"/>
  <c r="L71" i="7"/>
  <c r="O70" i="7"/>
  <c r="N70" i="7"/>
  <c r="L70" i="7"/>
  <c r="O69" i="7"/>
  <c r="N69" i="7"/>
  <c r="L69" i="7"/>
  <c r="O68" i="7"/>
  <c r="N68" i="7"/>
  <c r="L68" i="7"/>
  <c r="O67" i="7"/>
  <c r="N67" i="7"/>
  <c r="L67" i="7"/>
  <c r="M66" i="7"/>
  <c r="P68" i="7" s="1"/>
  <c r="I60" i="7"/>
  <c r="H60" i="7"/>
  <c r="J60" i="7" s="1"/>
  <c r="N55" i="7"/>
  <c r="O55" i="7" s="1"/>
  <c r="L55" i="7"/>
  <c r="N54" i="7"/>
  <c r="O54" i="7" s="1"/>
  <c r="L54" i="7"/>
  <c r="N53" i="7"/>
  <c r="O53" i="7" s="1"/>
  <c r="L53" i="7"/>
  <c r="N52" i="7"/>
  <c r="O52" i="7" s="1"/>
  <c r="L52" i="7"/>
  <c r="L51" i="7"/>
  <c r="M50" i="7"/>
  <c r="K44" i="7"/>
  <c r="I44" i="7"/>
  <c r="H44" i="7"/>
  <c r="J44" i="7" s="1"/>
  <c r="O39" i="7"/>
  <c r="N39" i="7"/>
  <c r="L39" i="7"/>
  <c r="O38" i="7"/>
  <c r="N38" i="7"/>
  <c r="L38" i="7"/>
  <c r="O37" i="7"/>
  <c r="N37" i="7"/>
  <c r="L37" i="7"/>
  <c r="O36" i="7"/>
  <c r="N36" i="7"/>
  <c r="L36" i="7"/>
  <c r="O35" i="7"/>
  <c r="N35" i="7"/>
  <c r="L35" i="7"/>
  <c r="M34" i="7"/>
  <c r="P36" i="7" s="1"/>
  <c r="I28" i="7"/>
  <c r="H28" i="7"/>
  <c r="J28" i="7" s="1"/>
  <c r="N23" i="7"/>
  <c r="O23" i="7" s="1"/>
  <c r="L23" i="7"/>
  <c r="N22" i="7"/>
  <c r="O22" i="7" s="1"/>
  <c r="L22" i="7"/>
  <c r="N21" i="7"/>
  <c r="O21" i="7" s="1"/>
  <c r="L21" i="7"/>
  <c r="N20" i="7"/>
  <c r="O20" i="7" s="1"/>
  <c r="L20" i="7"/>
  <c r="L19" i="7"/>
  <c r="M18" i="7"/>
  <c r="N19" i="7" s="1"/>
  <c r="O19" i="7" s="1"/>
  <c r="N348" i="6"/>
  <c r="L348" i="6"/>
  <c r="K348" i="6"/>
  <c r="M348" i="6" s="1"/>
  <c r="Q345" i="6"/>
  <c r="Q346" i="6" s="1"/>
  <c r="Q336" i="6"/>
  <c r="R336" i="6" s="1"/>
  <c r="Q335" i="6"/>
  <c r="R335" i="6" s="1"/>
  <c r="Q334" i="6"/>
  <c r="R334" i="6" s="1"/>
  <c r="Q333" i="6"/>
  <c r="R333" i="6" s="1"/>
  <c r="N326" i="6"/>
  <c r="M326" i="6"/>
  <c r="L326" i="6"/>
  <c r="K326" i="6"/>
  <c r="Q323" i="6"/>
  <c r="P324" i="6" s="1"/>
  <c r="Q313" i="6"/>
  <c r="R313" i="6" s="1"/>
  <c r="O313" i="6"/>
  <c r="Q312" i="6"/>
  <c r="R312" i="6" s="1"/>
  <c r="O312" i="6"/>
  <c r="O311" i="6"/>
  <c r="P310" i="6"/>
  <c r="S312" i="6" s="1"/>
  <c r="N304" i="6"/>
  <c r="L304" i="6"/>
  <c r="K304" i="6"/>
  <c r="M304" i="6" s="1"/>
  <c r="Q301" i="6"/>
  <c r="P302" i="6" s="1"/>
  <c r="Q291" i="6"/>
  <c r="R291" i="6" s="1"/>
  <c r="O291" i="6"/>
  <c r="Q290" i="6"/>
  <c r="R290" i="6" s="1"/>
  <c r="O290" i="6"/>
  <c r="O289" i="6"/>
  <c r="P288" i="6"/>
  <c r="S290" i="6" s="1"/>
  <c r="N282" i="6"/>
  <c r="L282" i="6"/>
  <c r="K282" i="6"/>
  <c r="M282" i="6" s="1"/>
  <c r="Q279" i="6"/>
  <c r="Q269" i="6"/>
  <c r="R269" i="6" s="1"/>
  <c r="O269" i="6"/>
  <c r="Q268" i="6"/>
  <c r="R268" i="6" s="1"/>
  <c r="O268" i="6"/>
  <c r="O267" i="6"/>
  <c r="P266" i="6"/>
  <c r="S268" i="6" s="1"/>
  <c r="N260" i="6"/>
  <c r="L260" i="6"/>
  <c r="K260" i="6"/>
  <c r="M260" i="6" s="1"/>
  <c r="Q257" i="6"/>
  <c r="P258" i="6" s="1"/>
  <c r="Q247" i="6"/>
  <c r="R247" i="6" s="1"/>
  <c r="O247" i="6"/>
  <c r="Q246" i="6"/>
  <c r="R246" i="6" s="1"/>
  <c r="O246" i="6"/>
  <c r="O245" i="6"/>
  <c r="P244" i="6"/>
  <c r="S246" i="6" s="1"/>
  <c r="N238" i="6"/>
  <c r="L238" i="6"/>
  <c r="K238" i="6"/>
  <c r="M238" i="6" s="1"/>
  <c r="Q235" i="6"/>
  <c r="P236" i="6" s="1"/>
  <c r="Q225" i="6"/>
  <c r="R225" i="6" s="1"/>
  <c r="O225" i="6"/>
  <c r="Q224" i="6"/>
  <c r="R224" i="6" s="1"/>
  <c r="O224" i="6"/>
  <c r="O223" i="6"/>
  <c r="P222" i="6"/>
  <c r="S224" i="6" s="1"/>
  <c r="N216" i="6"/>
  <c r="L216" i="6"/>
  <c r="K216" i="6"/>
  <c r="M216" i="6" s="1"/>
  <c r="Q213" i="6"/>
  <c r="P214" i="6" s="1"/>
  <c r="Q203" i="6"/>
  <c r="R203" i="6" s="1"/>
  <c r="O203" i="6"/>
  <c r="Q202" i="6"/>
  <c r="R202" i="6" s="1"/>
  <c r="O202" i="6"/>
  <c r="O201" i="6"/>
  <c r="P200" i="6"/>
  <c r="S202" i="6" s="1"/>
  <c r="N194" i="6"/>
  <c r="L194" i="6"/>
  <c r="K194" i="6"/>
  <c r="M194" i="6" s="1"/>
  <c r="Q191" i="6"/>
  <c r="Q192" i="6" s="1"/>
  <c r="Q181" i="6"/>
  <c r="R181" i="6" s="1"/>
  <c r="O181" i="6"/>
  <c r="Q180" i="6"/>
  <c r="R180" i="6" s="1"/>
  <c r="O180" i="6"/>
  <c r="O179" i="6"/>
  <c r="P178" i="6"/>
  <c r="Q179" i="6" s="1"/>
  <c r="R179" i="6" s="1"/>
  <c r="N172" i="6"/>
  <c r="L172" i="6"/>
  <c r="K172" i="6"/>
  <c r="M172" i="6" s="1"/>
  <c r="Q169" i="6"/>
  <c r="P170" i="6" s="1"/>
  <c r="Q159" i="6"/>
  <c r="R159" i="6" s="1"/>
  <c r="O159" i="6"/>
  <c r="Q158" i="6"/>
  <c r="R158" i="6" s="1"/>
  <c r="O158" i="6"/>
  <c r="O157" i="6"/>
  <c r="P156" i="6"/>
  <c r="S158" i="6" s="1"/>
  <c r="N150" i="6"/>
  <c r="L150" i="6"/>
  <c r="K150" i="6"/>
  <c r="M150" i="6" s="1"/>
  <c r="Q147" i="6"/>
  <c r="Q136" i="6"/>
  <c r="R136" i="6" s="1"/>
  <c r="O136" i="6"/>
  <c r="Q135" i="6"/>
  <c r="R135" i="6" s="1"/>
  <c r="O135" i="6"/>
  <c r="O134" i="6"/>
  <c r="P133" i="6"/>
  <c r="S135" i="6" s="1"/>
  <c r="N127" i="6"/>
  <c r="L127" i="6"/>
  <c r="K127" i="6"/>
  <c r="M127" i="6" s="1"/>
  <c r="Q124" i="6"/>
  <c r="P125" i="6" s="1"/>
  <c r="Q113" i="6"/>
  <c r="R113" i="6" s="1"/>
  <c r="O113" i="6"/>
  <c r="Q112" i="6"/>
  <c r="R112" i="6" s="1"/>
  <c r="O112" i="6"/>
  <c r="O111" i="6"/>
  <c r="P110" i="6"/>
  <c r="S112" i="6" s="1"/>
  <c r="N104" i="6"/>
  <c r="L104" i="6"/>
  <c r="K104" i="6"/>
  <c r="M104" i="6" s="1"/>
  <c r="Q101" i="6"/>
  <c r="Q102" i="6" s="1"/>
  <c r="Q90" i="6"/>
  <c r="R90" i="6" s="1"/>
  <c r="O90" i="6"/>
  <c r="Q89" i="6"/>
  <c r="R89" i="6" s="1"/>
  <c r="O89" i="6"/>
  <c r="O88" i="6"/>
  <c r="P87" i="6"/>
  <c r="Q88" i="6" s="1"/>
  <c r="R88" i="6" s="1"/>
  <c r="N81" i="6"/>
  <c r="L81" i="6"/>
  <c r="K81" i="6"/>
  <c r="M81" i="6" s="1"/>
  <c r="Q78" i="6"/>
  <c r="Q79" i="6" s="1"/>
  <c r="Q67" i="6"/>
  <c r="R67" i="6" s="1"/>
  <c r="O67" i="6"/>
  <c r="Q66" i="6"/>
  <c r="R66" i="6" s="1"/>
  <c r="O66" i="6"/>
  <c r="O65" i="6"/>
  <c r="P64" i="6"/>
  <c r="S66" i="6" s="1"/>
  <c r="N58" i="6"/>
  <c r="L58" i="6"/>
  <c r="K58" i="6"/>
  <c r="M58" i="6" s="1"/>
  <c r="Q55" i="6"/>
  <c r="P56" i="6" s="1"/>
  <c r="Q44" i="6"/>
  <c r="R44" i="6" s="1"/>
  <c r="O44" i="6"/>
  <c r="Q43" i="6"/>
  <c r="R43" i="6" s="1"/>
  <c r="O43" i="6"/>
  <c r="O42" i="6"/>
  <c r="P41" i="6"/>
  <c r="Q42" i="6" s="1"/>
  <c r="R42" i="6" s="1"/>
  <c r="N35" i="6"/>
  <c r="L35" i="6"/>
  <c r="K35" i="6"/>
  <c r="M35" i="6" s="1"/>
  <c r="Q32" i="6"/>
  <c r="Q33" i="6" s="1"/>
  <c r="Q21" i="6"/>
  <c r="R21" i="6" s="1"/>
  <c r="O21" i="6"/>
  <c r="Q20" i="6"/>
  <c r="R20" i="6" s="1"/>
  <c r="O20" i="6"/>
  <c r="O19" i="6"/>
  <c r="P18" i="6"/>
  <c r="S20" i="6" s="1"/>
  <c r="N842" i="5"/>
  <c r="L842" i="5"/>
  <c r="K842" i="5"/>
  <c r="M842" i="5" s="1"/>
  <c r="Q839" i="5"/>
  <c r="Q840" i="5" s="1"/>
  <c r="R834" i="5"/>
  <c r="Q834" i="5"/>
  <c r="O834" i="5"/>
  <c r="R833" i="5"/>
  <c r="Q833" i="5"/>
  <c r="O833" i="5"/>
  <c r="Q832" i="5"/>
  <c r="R832" i="5" s="1"/>
  <c r="O832" i="5"/>
  <c r="Q831" i="5"/>
  <c r="R831" i="5" s="1"/>
  <c r="O831" i="5"/>
  <c r="Q830" i="5"/>
  <c r="R830" i="5" s="1"/>
  <c r="O830" i="5"/>
  <c r="Q829" i="5"/>
  <c r="R829" i="5" s="1"/>
  <c r="O829" i="5"/>
  <c r="Q828" i="5"/>
  <c r="R828" i="5" s="1"/>
  <c r="O828" i="5"/>
  <c r="O827" i="5"/>
  <c r="P826" i="5"/>
  <c r="S828" i="5" s="1"/>
  <c r="N820" i="5"/>
  <c r="L820" i="5"/>
  <c r="K820" i="5"/>
  <c r="M820" i="5" s="1"/>
  <c r="Q817" i="5"/>
  <c r="Q818" i="5" s="1"/>
  <c r="R812" i="5"/>
  <c r="Q812" i="5"/>
  <c r="O812" i="5"/>
  <c r="Q811" i="5"/>
  <c r="R811" i="5" s="1"/>
  <c r="O811" i="5"/>
  <c r="Q810" i="5"/>
  <c r="R810" i="5" s="1"/>
  <c r="O810" i="5"/>
  <c r="Q809" i="5"/>
  <c r="R809" i="5" s="1"/>
  <c r="O809" i="5"/>
  <c r="Q808" i="5"/>
  <c r="R808" i="5" s="1"/>
  <c r="O808" i="5"/>
  <c r="Q807" i="5"/>
  <c r="R807" i="5" s="1"/>
  <c r="O807" i="5"/>
  <c r="Q806" i="5"/>
  <c r="R806" i="5" s="1"/>
  <c r="O806" i="5"/>
  <c r="O805" i="5"/>
  <c r="P804" i="5"/>
  <c r="S806" i="5" s="1"/>
  <c r="Q795" i="5"/>
  <c r="Q790" i="5"/>
  <c r="R790" i="5" s="1"/>
  <c r="O790" i="5"/>
  <c r="Q789" i="5"/>
  <c r="R789" i="5" s="1"/>
  <c r="O789" i="5"/>
  <c r="Q788" i="5"/>
  <c r="R788" i="5" s="1"/>
  <c r="O788" i="5"/>
  <c r="Q787" i="5"/>
  <c r="R787" i="5" s="1"/>
  <c r="O787" i="5"/>
  <c r="Q786" i="5"/>
  <c r="R786" i="5" s="1"/>
  <c r="O786" i="5"/>
  <c r="Q785" i="5"/>
  <c r="R785" i="5" s="1"/>
  <c r="O785" i="5"/>
  <c r="Q784" i="5"/>
  <c r="R784" i="5" s="1"/>
  <c r="O784" i="5"/>
  <c r="O783" i="5"/>
  <c r="P782" i="5"/>
  <c r="S784" i="5" s="1"/>
  <c r="Q773" i="5"/>
  <c r="O768" i="5"/>
  <c r="Q767" i="5"/>
  <c r="R767" i="5" s="1"/>
  <c r="O767" i="5"/>
  <c r="Q766" i="5"/>
  <c r="R766" i="5" s="1"/>
  <c r="O766" i="5"/>
  <c r="Q765" i="5"/>
  <c r="R765" i="5" s="1"/>
  <c r="O765" i="5"/>
  <c r="Q764" i="5"/>
  <c r="R764" i="5" s="1"/>
  <c r="O764" i="5"/>
  <c r="Q763" i="5"/>
  <c r="R763" i="5" s="1"/>
  <c r="O763" i="5"/>
  <c r="Q762" i="5"/>
  <c r="R762" i="5" s="1"/>
  <c r="O762" i="5"/>
  <c r="O761" i="5"/>
  <c r="P760" i="5"/>
  <c r="S762" i="5" s="1"/>
  <c r="M754" i="5"/>
  <c r="N754" i="5" s="1"/>
  <c r="Q751" i="5"/>
  <c r="Q746" i="5"/>
  <c r="R746" i="5" s="1"/>
  <c r="O746" i="5"/>
  <c r="Q745" i="5"/>
  <c r="R745" i="5" s="1"/>
  <c r="O745" i="5"/>
  <c r="Q744" i="5"/>
  <c r="R744" i="5" s="1"/>
  <c r="O744" i="5"/>
  <c r="Q743" i="5"/>
  <c r="R743" i="5" s="1"/>
  <c r="O743" i="5"/>
  <c r="Q742" i="5"/>
  <c r="R742" i="5" s="1"/>
  <c r="O742" i="5"/>
  <c r="Q741" i="5"/>
  <c r="R741" i="5" s="1"/>
  <c r="O741" i="5"/>
  <c r="Q740" i="5"/>
  <c r="R740" i="5" s="1"/>
  <c r="O740" i="5"/>
  <c r="O739" i="5"/>
  <c r="P738" i="5"/>
  <c r="S740" i="5" s="1"/>
  <c r="M732" i="5"/>
  <c r="N732" i="5" s="1"/>
  <c r="Q729" i="5"/>
  <c r="Q724" i="5"/>
  <c r="R724" i="5" s="1"/>
  <c r="O724" i="5"/>
  <c r="Q723" i="5"/>
  <c r="R723" i="5" s="1"/>
  <c r="O723" i="5"/>
  <c r="Q722" i="5"/>
  <c r="R722" i="5" s="1"/>
  <c r="O722" i="5"/>
  <c r="Q721" i="5"/>
  <c r="R721" i="5" s="1"/>
  <c r="O721" i="5"/>
  <c r="Q720" i="5"/>
  <c r="R720" i="5" s="1"/>
  <c r="O720" i="5"/>
  <c r="Q719" i="5"/>
  <c r="R719" i="5" s="1"/>
  <c r="O719" i="5"/>
  <c r="Q718" i="5"/>
  <c r="R718" i="5" s="1"/>
  <c r="O718" i="5"/>
  <c r="O717" i="5"/>
  <c r="P716" i="5"/>
  <c r="Q717" i="5" s="1"/>
  <c r="R717" i="5" s="1"/>
  <c r="M710" i="5"/>
  <c r="N710" i="5" s="1"/>
  <c r="Q707" i="5"/>
  <c r="Q702" i="5"/>
  <c r="R702" i="5" s="1"/>
  <c r="O702" i="5"/>
  <c r="Q701" i="5"/>
  <c r="R701" i="5" s="1"/>
  <c r="O701" i="5"/>
  <c r="Q700" i="5"/>
  <c r="R700" i="5" s="1"/>
  <c r="O700" i="5"/>
  <c r="Q699" i="5"/>
  <c r="R699" i="5" s="1"/>
  <c r="O699" i="5"/>
  <c r="Q698" i="5"/>
  <c r="R698" i="5" s="1"/>
  <c r="O698" i="5"/>
  <c r="Q697" i="5"/>
  <c r="R697" i="5" s="1"/>
  <c r="O697" i="5"/>
  <c r="Q696" i="5"/>
  <c r="R696" i="5" s="1"/>
  <c r="O696" i="5"/>
  <c r="O695" i="5"/>
  <c r="P694" i="5"/>
  <c r="S696" i="5" s="1"/>
  <c r="Q685" i="5"/>
  <c r="Q680" i="5"/>
  <c r="R680" i="5" s="1"/>
  <c r="O680" i="5"/>
  <c r="Q679" i="5"/>
  <c r="R679" i="5" s="1"/>
  <c r="O679" i="5"/>
  <c r="Q678" i="5"/>
  <c r="R678" i="5" s="1"/>
  <c r="O678" i="5"/>
  <c r="Q677" i="5"/>
  <c r="R677" i="5" s="1"/>
  <c r="O677" i="5"/>
  <c r="Q676" i="5"/>
  <c r="R676" i="5" s="1"/>
  <c r="O676" i="5"/>
  <c r="Q675" i="5"/>
  <c r="R675" i="5" s="1"/>
  <c r="O675" i="5"/>
  <c r="Q674" i="5"/>
  <c r="R674" i="5" s="1"/>
  <c r="O674" i="5"/>
  <c r="O673" i="5"/>
  <c r="P672" i="5"/>
  <c r="S674" i="5" s="1"/>
  <c r="Q663" i="5"/>
  <c r="Q664" i="5" s="1"/>
  <c r="Q658" i="5"/>
  <c r="R658" i="5" s="1"/>
  <c r="O658" i="5"/>
  <c r="Q657" i="5"/>
  <c r="R657" i="5" s="1"/>
  <c r="O657" i="5"/>
  <c r="Q656" i="5"/>
  <c r="R656" i="5" s="1"/>
  <c r="O656" i="5"/>
  <c r="Q655" i="5"/>
  <c r="R655" i="5" s="1"/>
  <c r="O655" i="5"/>
  <c r="Q654" i="5"/>
  <c r="R654" i="5" s="1"/>
  <c r="O654" i="5"/>
  <c r="Q653" i="5"/>
  <c r="R653" i="5" s="1"/>
  <c r="O653" i="5"/>
  <c r="Q652" i="5"/>
  <c r="R652" i="5" s="1"/>
  <c r="O652" i="5"/>
  <c r="O651" i="5"/>
  <c r="P650" i="5"/>
  <c r="S652" i="5" s="1"/>
  <c r="L644" i="5"/>
  <c r="W647" i="5" s="1"/>
  <c r="K644" i="5"/>
  <c r="M644" i="5" s="1"/>
  <c r="Q641" i="5"/>
  <c r="Q633" i="5"/>
  <c r="R633" i="5" s="1"/>
  <c r="O633" i="5"/>
  <c r="Q632" i="5"/>
  <c r="R632" i="5" s="1"/>
  <c r="O632" i="5"/>
  <c r="Q631" i="5"/>
  <c r="R631" i="5" s="1"/>
  <c r="O631" i="5"/>
  <c r="Q630" i="5"/>
  <c r="R630" i="5" s="1"/>
  <c r="O630" i="5"/>
  <c r="Q629" i="5"/>
  <c r="R629" i="5" s="1"/>
  <c r="O629" i="5"/>
  <c r="Q628" i="5"/>
  <c r="R628" i="5" s="1"/>
  <c r="O628" i="5"/>
  <c r="Q627" i="5"/>
  <c r="R627" i="5" s="1"/>
  <c r="O627" i="5"/>
  <c r="O626" i="5"/>
  <c r="P625" i="5"/>
  <c r="S627" i="5" s="1"/>
  <c r="L619" i="5"/>
  <c r="K619" i="5"/>
  <c r="M619" i="5" s="1"/>
  <c r="Q616" i="5"/>
  <c r="Q610" i="5"/>
  <c r="R610" i="5" s="1"/>
  <c r="O610" i="5"/>
  <c r="Q609" i="5"/>
  <c r="R609" i="5" s="1"/>
  <c r="O609" i="5"/>
  <c r="Q608" i="5"/>
  <c r="R608" i="5" s="1"/>
  <c r="O608" i="5"/>
  <c r="Q607" i="5"/>
  <c r="R607" i="5" s="1"/>
  <c r="O607" i="5"/>
  <c r="Q606" i="5"/>
  <c r="R606" i="5" s="1"/>
  <c r="O606" i="5"/>
  <c r="Q605" i="5"/>
  <c r="R605" i="5" s="1"/>
  <c r="O605" i="5"/>
  <c r="Q604" i="5"/>
  <c r="R604" i="5" s="1"/>
  <c r="O604" i="5"/>
  <c r="O603" i="5"/>
  <c r="P602" i="5"/>
  <c r="S604" i="5" s="1"/>
  <c r="L596" i="5"/>
  <c r="K596" i="5"/>
  <c r="M596" i="5" s="1"/>
  <c r="Q593" i="5"/>
  <c r="Q587" i="5"/>
  <c r="R587" i="5" s="1"/>
  <c r="O587" i="5"/>
  <c r="Q586" i="5"/>
  <c r="R586" i="5" s="1"/>
  <c r="O586" i="5"/>
  <c r="Q585" i="5"/>
  <c r="R585" i="5" s="1"/>
  <c r="O585" i="5"/>
  <c r="Q584" i="5"/>
  <c r="R584" i="5" s="1"/>
  <c r="O584" i="5"/>
  <c r="Q583" i="5"/>
  <c r="R583" i="5" s="1"/>
  <c r="O583" i="5"/>
  <c r="Q582" i="5"/>
  <c r="R582" i="5" s="1"/>
  <c r="O582" i="5"/>
  <c r="Q581" i="5"/>
  <c r="R581" i="5" s="1"/>
  <c r="O581" i="5"/>
  <c r="O580" i="5"/>
  <c r="P579" i="5"/>
  <c r="T581" i="5" s="1"/>
  <c r="L573" i="5"/>
  <c r="K573" i="5"/>
  <c r="M573" i="5" s="1"/>
  <c r="Q570" i="5"/>
  <c r="Q571" i="5" s="1"/>
  <c r="Q564" i="5"/>
  <c r="R564" i="5" s="1"/>
  <c r="O564" i="5"/>
  <c r="Q563" i="5"/>
  <c r="R563" i="5" s="1"/>
  <c r="O563" i="5"/>
  <c r="Q562" i="5"/>
  <c r="R562" i="5" s="1"/>
  <c r="O562" i="5"/>
  <c r="Q561" i="5"/>
  <c r="R561" i="5" s="1"/>
  <c r="O561" i="5"/>
  <c r="Q560" i="5"/>
  <c r="R560" i="5" s="1"/>
  <c r="O560" i="5"/>
  <c r="Q559" i="5"/>
  <c r="R559" i="5" s="1"/>
  <c r="O559" i="5"/>
  <c r="Q558" i="5"/>
  <c r="R558" i="5" s="1"/>
  <c r="O558" i="5"/>
  <c r="O557" i="5"/>
  <c r="P556" i="5"/>
  <c r="L550" i="5"/>
  <c r="K550" i="5"/>
  <c r="M550" i="5" s="1"/>
  <c r="P548" i="5"/>
  <c r="Q547" i="5"/>
  <c r="Q548" i="5" s="1"/>
  <c r="Q541" i="5"/>
  <c r="R541" i="5" s="1"/>
  <c r="O541" i="5"/>
  <c r="Q540" i="5"/>
  <c r="R540" i="5" s="1"/>
  <c r="O540" i="5"/>
  <c r="Q539" i="5"/>
  <c r="R539" i="5" s="1"/>
  <c r="O539" i="5"/>
  <c r="Q538" i="5"/>
  <c r="R538" i="5" s="1"/>
  <c r="O538" i="5"/>
  <c r="Q537" i="5"/>
  <c r="R537" i="5" s="1"/>
  <c r="O537" i="5"/>
  <c r="Q536" i="5"/>
  <c r="R536" i="5" s="1"/>
  <c r="O536" i="5"/>
  <c r="Q535" i="5"/>
  <c r="R535" i="5" s="1"/>
  <c r="O535" i="5"/>
  <c r="O534" i="5"/>
  <c r="P533" i="5"/>
  <c r="L527" i="5"/>
  <c r="K527" i="5"/>
  <c r="M527" i="5" s="1"/>
  <c r="P525" i="5"/>
  <c r="Q524" i="5"/>
  <c r="Q525" i="5" s="1"/>
  <c r="Q518" i="5"/>
  <c r="R518" i="5" s="1"/>
  <c r="O518" i="5"/>
  <c r="Q517" i="5"/>
  <c r="R517" i="5" s="1"/>
  <c r="O517" i="5"/>
  <c r="Q516" i="5"/>
  <c r="R516" i="5" s="1"/>
  <c r="O516" i="5"/>
  <c r="Q515" i="5"/>
  <c r="R515" i="5" s="1"/>
  <c r="O515" i="5"/>
  <c r="Q514" i="5"/>
  <c r="R514" i="5" s="1"/>
  <c r="O514" i="5"/>
  <c r="Q513" i="5"/>
  <c r="R513" i="5" s="1"/>
  <c r="O513" i="5"/>
  <c r="Q512" i="5"/>
  <c r="R512" i="5" s="1"/>
  <c r="O512" i="5"/>
  <c r="O511" i="5"/>
  <c r="P510" i="5"/>
  <c r="Q511" i="5" s="1"/>
  <c r="R511" i="5" s="1"/>
  <c r="M504" i="5"/>
  <c r="L504" i="5"/>
  <c r="N504" i="5" s="1"/>
  <c r="Q502" i="5"/>
  <c r="R501" i="5"/>
  <c r="R502" i="5" s="1"/>
  <c r="R496" i="5"/>
  <c r="S496" i="5" s="1"/>
  <c r="P496" i="5"/>
  <c r="R495" i="5"/>
  <c r="S495" i="5" s="1"/>
  <c r="P495" i="5"/>
  <c r="R494" i="5"/>
  <c r="S494" i="5" s="1"/>
  <c r="P494" i="5"/>
  <c r="R493" i="5"/>
  <c r="S493" i="5" s="1"/>
  <c r="P493" i="5"/>
  <c r="R492" i="5"/>
  <c r="S492" i="5" s="1"/>
  <c r="P492" i="5"/>
  <c r="R491" i="5"/>
  <c r="S491" i="5" s="1"/>
  <c r="P491" i="5"/>
  <c r="R490" i="5"/>
  <c r="S490" i="5" s="1"/>
  <c r="P490" i="5"/>
  <c r="R489" i="5"/>
  <c r="S489" i="5" s="1"/>
  <c r="P489" i="5"/>
  <c r="P488" i="5"/>
  <c r="Q487" i="5"/>
  <c r="R488" i="5" s="1"/>
  <c r="S488" i="5" s="1"/>
  <c r="M481" i="5"/>
  <c r="L481" i="5"/>
  <c r="N481" i="5" s="1"/>
  <c r="Q479" i="5"/>
  <c r="R478" i="5"/>
  <c r="R479" i="5" s="1"/>
  <c r="R473" i="5"/>
  <c r="S473" i="5" s="1"/>
  <c r="P473" i="5"/>
  <c r="R472" i="5"/>
  <c r="S472" i="5" s="1"/>
  <c r="P472" i="5"/>
  <c r="R471" i="5"/>
  <c r="S471" i="5" s="1"/>
  <c r="P471" i="5"/>
  <c r="R470" i="5"/>
  <c r="S470" i="5" s="1"/>
  <c r="P470" i="5"/>
  <c r="R469" i="5"/>
  <c r="S469" i="5" s="1"/>
  <c r="P469" i="5"/>
  <c r="R468" i="5"/>
  <c r="S468" i="5" s="1"/>
  <c r="P468" i="5"/>
  <c r="R467" i="5"/>
  <c r="S467" i="5" s="1"/>
  <c r="P467" i="5"/>
  <c r="R466" i="5"/>
  <c r="S466" i="5" s="1"/>
  <c r="P466" i="5"/>
  <c r="P465" i="5"/>
  <c r="Q464" i="5"/>
  <c r="R465" i="5" s="1"/>
  <c r="S465" i="5" s="1"/>
  <c r="M458" i="5"/>
  <c r="L458" i="5"/>
  <c r="N458" i="5" s="1"/>
  <c r="Q456" i="5"/>
  <c r="R455" i="5"/>
  <c r="R456" i="5" s="1"/>
  <c r="R450" i="5"/>
  <c r="S450" i="5" s="1"/>
  <c r="P450" i="5"/>
  <c r="R449" i="5"/>
  <c r="S449" i="5" s="1"/>
  <c r="P449" i="5"/>
  <c r="R448" i="5"/>
  <c r="S448" i="5" s="1"/>
  <c r="P448" i="5"/>
  <c r="R447" i="5"/>
  <c r="S447" i="5" s="1"/>
  <c r="P447" i="5"/>
  <c r="R446" i="5"/>
  <c r="S446" i="5" s="1"/>
  <c r="P446" i="5"/>
  <c r="R445" i="5"/>
  <c r="S445" i="5" s="1"/>
  <c r="P445" i="5"/>
  <c r="R444" i="5"/>
  <c r="S444" i="5" s="1"/>
  <c r="P444" i="5"/>
  <c r="R443" i="5"/>
  <c r="S443" i="5" s="1"/>
  <c r="P443" i="5"/>
  <c r="P442" i="5"/>
  <c r="Q441" i="5"/>
  <c r="R442" i="5" s="1"/>
  <c r="S442" i="5" s="1"/>
  <c r="M435" i="5"/>
  <c r="L435" i="5"/>
  <c r="N435" i="5" s="1"/>
  <c r="Q433" i="5"/>
  <c r="R432" i="5"/>
  <c r="R433" i="5" s="1"/>
  <c r="R427" i="5"/>
  <c r="S427" i="5" s="1"/>
  <c r="P427" i="5"/>
  <c r="R426" i="5"/>
  <c r="S426" i="5" s="1"/>
  <c r="P426" i="5"/>
  <c r="R425" i="5"/>
  <c r="S425" i="5" s="1"/>
  <c r="P425" i="5"/>
  <c r="R424" i="5"/>
  <c r="S424" i="5" s="1"/>
  <c r="P424" i="5"/>
  <c r="R423" i="5"/>
  <c r="S423" i="5" s="1"/>
  <c r="P423" i="5"/>
  <c r="R422" i="5"/>
  <c r="S422" i="5" s="1"/>
  <c r="P422" i="5"/>
  <c r="R421" i="5"/>
  <c r="S421" i="5" s="1"/>
  <c r="P421" i="5"/>
  <c r="R420" i="5"/>
  <c r="S420" i="5" s="1"/>
  <c r="P420" i="5"/>
  <c r="P419" i="5"/>
  <c r="Q418" i="5"/>
  <c r="T420" i="5" s="1"/>
  <c r="M412" i="5"/>
  <c r="L412" i="5"/>
  <c r="N412" i="5" s="1"/>
  <c r="Q410" i="5"/>
  <c r="R409" i="5"/>
  <c r="R410" i="5" s="1"/>
  <c r="R404" i="5"/>
  <c r="S404" i="5" s="1"/>
  <c r="P404" i="5"/>
  <c r="R403" i="5"/>
  <c r="S403" i="5" s="1"/>
  <c r="P403" i="5"/>
  <c r="R402" i="5"/>
  <c r="S402" i="5" s="1"/>
  <c r="P402" i="5"/>
  <c r="R401" i="5"/>
  <c r="S401" i="5" s="1"/>
  <c r="P401" i="5"/>
  <c r="R400" i="5"/>
  <c r="S400" i="5" s="1"/>
  <c r="P400" i="5"/>
  <c r="R399" i="5"/>
  <c r="S399" i="5" s="1"/>
  <c r="P399" i="5"/>
  <c r="R398" i="5"/>
  <c r="S398" i="5" s="1"/>
  <c r="P398" i="5"/>
  <c r="R397" i="5"/>
  <c r="S397" i="5" s="1"/>
  <c r="P397" i="5"/>
  <c r="P396" i="5"/>
  <c r="Q395" i="5"/>
  <c r="R396" i="5" s="1"/>
  <c r="S396" i="5" s="1"/>
  <c r="M389" i="5"/>
  <c r="L389" i="5"/>
  <c r="N389" i="5" s="1"/>
  <c r="Q387" i="5"/>
  <c r="R386" i="5"/>
  <c r="R387" i="5" s="1"/>
  <c r="R381" i="5"/>
  <c r="S381" i="5" s="1"/>
  <c r="P381" i="5"/>
  <c r="R380" i="5"/>
  <c r="S380" i="5" s="1"/>
  <c r="P380" i="5"/>
  <c r="R379" i="5"/>
  <c r="S379" i="5" s="1"/>
  <c r="P379" i="5"/>
  <c r="R378" i="5"/>
  <c r="S378" i="5" s="1"/>
  <c r="P378" i="5"/>
  <c r="R377" i="5"/>
  <c r="S377" i="5" s="1"/>
  <c r="P377" i="5"/>
  <c r="R376" i="5"/>
  <c r="S376" i="5" s="1"/>
  <c r="P376" i="5"/>
  <c r="R375" i="5"/>
  <c r="S375" i="5" s="1"/>
  <c r="P375" i="5"/>
  <c r="R374" i="5"/>
  <c r="S374" i="5" s="1"/>
  <c r="P374" i="5"/>
  <c r="P373" i="5"/>
  <c r="Q372" i="5"/>
  <c r="R373" i="5" s="1"/>
  <c r="S373" i="5" s="1"/>
  <c r="M366" i="5"/>
  <c r="L366" i="5"/>
  <c r="N366" i="5" s="1"/>
  <c r="Q364" i="5"/>
  <c r="R363" i="5"/>
  <c r="R364" i="5" s="1"/>
  <c r="R358" i="5"/>
  <c r="S358" i="5" s="1"/>
  <c r="P358" i="5"/>
  <c r="R357" i="5"/>
  <c r="S357" i="5" s="1"/>
  <c r="P357" i="5"/>
  <c r="R356" i="5"/>
  <c r="S356" i="5" s="1"/>
  <c r="P356" i="5"/>
  <c r="R355" i="5"/>
  <c r="S355" i="5" s="1"/>
  <c r="P355" i="5"/>
  <c r="R354" i="5"/>
  <c r="S354" i="5" s="1"/>
  <c r="P354" i="5"/>
  <c r="R353" i="5"/>
  <c r="S353" i="5" s="1"/>
  <c r="P353" i="5"/>
  <c r="R352" i="5"/>
  <c r="S352" i="5" s="1"/>
  <c r="P352" i="5"/>
  <c r="R351" i="5"/>
  <c r="S351" i="5" s="1"/>
  <c r="P351" i="5"/>
  <c r="P350" i="5"/>
  <c r="Q349" i="5"/>
  <c r="R350" i="5" s="1"/>
  <c r="S350" i="5" s="1"/>
  <c r="M343" i="5"/>
  <c r="L343" i="5"/>
  <c r="N343" i="5" s="1"/>
  <c r="Q341" i="5"/>
  <c r="R340" i="5"/>
  <c r="R341" i="5" s="1"/>
  <c r="R335" i="5"/>
  <c r="S335" i="5" s="1"/>
  <c r="P335" i="5"/>
  <c r="R334" i="5"/>
  <c r="S334" i="5" s="1"/>
  <c r="P334" i="5"/>
  <c r="R333" i="5"/>
  <c r="S333" i="5" s="1"/>
  <c r="P333" i="5"/>
  <c r="R332" i="5"/>
  <c r="S332" i="5" s="1"/>
  <c r="P332" i="5"/>
  <c r="R331" i="5"/>
  <c r="S331" i="5" s="1"/>
  <c r="P331" i="5"/>
  <c r="R330" i="5"/>
  <c r="S330" i="5" s="1"/>
  <c r="P330" i="5"/>
  <c r="R329" i="5"/>
  <c r="S329" i="5" s="1"/>
  <c r="P329" i="5"/>
  <c r="R328" i="5"/>
  <c r="S328" i="5" s="1"/>
  <c r="P328" i="5"/>
  <c r="P327" i="5"/>
  <c r="Q326" i="5"/>
  <c r="R327" i="5" s="1"/>
  <c r="S327" i="5" s="1"/>
  <c r="M320" i="5"/>
  <c r="L320" i="5"/>
  <c r="N320" i="5" s="1"/>
  <c r="Q318" i="5"/>
  <c r="R317" i="5"/>
  <c r="R318" i="5" s="1"/>
  <c r="R312" i="5"/>
  <c r="S312" i="5" s="1"/>
  <c r="P312" i="5"/>
  <c r="R311" i="5"/>
  <c r="S311" i="5" s="1"/>
  <c r="P311" i="5"/>
  <c r="R310" i="5"/>
  <c r="S310" i="5" s="1"/>
  <c r="P310" i="5"/>
  <c r="R309" i="5"/>
  <c r="S309" i="5" s="1"/>
  <c r="P309" i="5"/>
  <c r="R308" i="5"/>
  <c r="S308" i="5" s="1"/>
  <c r="P308" i="5"/>
  <c r="R307" i="5"/>
  <c r="S307" i="5" s="1"/>
  <c r="P307" i="5"/>
  <c r="R306" i="5"/>
  <c r="S306" i="5" s="1"/>
  <c r="P306" i="5"/>
  <c r="R305" i="5"/>
  <c r="S305" i="5" s="1"/>
  <c r="P305" i="5"/>
  <c r="P304" i="5"/>
  <c r="Q303" i="5"/>
  <c r="T305" i="5" s="1"/>
  <c r="M297" i="5"/>
  <c r="L297" i="5"/>
  <c r="N297" i="5" s="1"/>
  <c r="Q295" i="5"/>
  <c r="R294" i="5"/>
  <c r="R295" i="5" s="1"/>
  <c r="R289" i="5"/>
  <c r="S289" i="5" s="1"/>
  <c r="P289" i="5"/>
  <c r="R288" i="5"/>
  <c r="S288" i="5" s="1"/>
  <c r="P288" i="5"/>
  <c r="R287" i="5"/>
  <c r="S287" i="5" s="1"/>
  <c r="P287" i="5"/>
  <c r="R286" i="5"/>
  <c r="S286" i="5" s="1"/>
  <c r="P286" i="5"/>
  <c r="R285" i="5"/>
  <c r="S285" i="5" s="1"/>
  <c r="P285" i="5"/>
  <c r="R284" i="5"/>
  <c r="S284" i="5" s="1"/>
  <c r="P284" i="5"/>
  <c r="R283" i="5"/>
  <c r="S283" i="5" s="1"/>
  <c r="P283" i="5"/>
  <c r="R282" i="5"/>
  <c r="S282" i="5" s="1"/>
  <c r="P282" i="5"/>
  <c r="P281" i="5"/>
  <c r="Q280" i="5"/>
  <c r="R281" i="5" s="1"/>
  <c r="S281" i="5" s="1"/>
  <c r="M274" i="5"/>
  <c r="L274" i="5"/>
  <c r="N274" i="5" s="1"/>
  <c r="Q272" i="5"/>
  <c r="R271" i="5"/>
  <c r="R272" i="5" s="1"/>
  <c r="R266" i="5"/>
  <c r="S266" i="5" s="1"/>
  <c r="P266" i="5"/>
  <c r="R265" i="5"/>
  <c r="S265" i="5" s="1"/>
  <c r="P265" i="5"/>
  <c r="R264" i="5"/>
  <c r="S264" i="5" s="1"/>
  <c r="P264" i="5"/>
  <c r="R263" i="5"/>
  <c r="S263" i="5" s="1"/>
  <c r="P263" i="5"/>
  <c r="R262" i="5"/>
  <c r="S262" i="5" s="1"/>
  <c r="P262" i="5"/>
  <c r="R261" i="5"/>
  <c r="S261" i="5" s="1"/>
  <c r="P261" i="5"/>
  <c r="R260" i="5"/>
  <c r="S260" i="5" s="1"/>
  <c r="P260" i="5"/>
  <c r="R259" i="5"/>
  <c r="S259" i="5" s="1"/>
  <c r="P259" i="5"/>
  <c r="P258" i="5"/>
  <c r="Q257" i="5"/>
  <c r="R258" i="5" s="1"/>
  <c r="S258" i="5" s="1"/>
  <c r="M251" i="5"/>
  <c r="L251" i="5"/>
  <c r="V248" i="5" s="1"/>
  <c r="V249" i="5" s="1"/>
  <c r="U249" i="5"/>
  <c r="R247" i="5"/>
  <c r="S247" i="5" s="1"/>
  <c r="P247" i="5"/>
  <c r="R246" i="5"/>
  <c r="S246" i="5" s="1"/>
  <c r="P246" i="5"/>
  <c r="R245" i="5"/>
  <c r="S245" i="5" s="1"/>
  <c r="P245" i="5"/>
  <c r="R244" i="5"/>
  <c r="S244" i="5" s="1"/>
  <c r="P244" i="5"/>
  <c r="R243" i="5"/>
  <c r="S243" i="5" s="1"/>
  <c r="P243" i="5"/>
  <c r="R242" i="5"/>
  <c r="S242" i="5" s="1"/>
  <c r="P242" i="5"/>
  <c r="R241" i="5"/>
  <c r="S241" i="5" s="1"/>
  <c r="P241" i="5"/>
  <c r="R240" i="5"/>
  <c r="S240" i="5" s="1"/>
  <c r="P240" i="5"/>
  <c r="P239" i="5"/>
  <c r="Q238" i="5"/>
  <c r="R239" i="5" s="1"/>
  <c r="S239" i="5" s="1"/>
  <c r="M233" i="5"/>
  <c r="L233" i="5"/>
  <c r="N233" i="5" s="1"/>
  <c r="U231" i="5"/>
  <c r="V230" i="5"/>
  <c r="V231" i="5" s="1"/>
  <c r="R230" i="5"/>
  <c r="S230" i="5" s="1"/>
  <c r="P230" i="5"/>
  <c r="R229" i="5"/>
  <c r="S229" i="5" s="1"/>
  <c r="P229" i="5"/>
  <c r="R228" i="5"/>
  <c r="S228" i="5" s="1"/>
  <c r="P228" i="5"/>
  <c r="R227" i="5"/>
  <c r="S227" i="5" s="1"/>
  <c r="P227" i="5"/>
  <c r="R226" i="5"/>
  <c r="S226" i="5" s="1"/>
  <c r="P226" i="5"/>
  <c r="R225" i="5"/>
  <c r="S225" i="5" s="1"/>
  <c r="P225" i="5"/>
  <c r="R224" i="5"/>
  <c r="S224" i="5" s="1"/>
  <c r="P224" i="5"/>
  <c r="R223" i="5"/>
  <c r="S223" i="5" s="1"/>
  <c r="P223" i="5"/>
  <c r="P222" i="5"/>
  <c r="Q221" i="5"/>
  <c r="R222" i="5" s="1"/>
  <c r="S222" i="5" s="1"/>
  <c r="M216" i="5"/>
  <c r="L216" i="5"/>
  <c r="N216" i="5" s="1"/>
  <c r="U215" i="5"/>
  <c r="V214" i="5"/>
  <c r="V215" i="5" s="1"/>
  <c r="R213" i="5"/>
  <c r="S213" i="5" s="1"/>
  <c r="P213" i="5"/>
  <c r="R212" i="5"/>
  <c r="S212" i="5" s="1"/>
  <c r="P212" i="5"/>
  <c r="R211" i="5"/>
  <c r="S211" i="5" s="1"/>
  <c r="P211" i="5"/>
  <c r="R210" i="5"/>
  <c r="S210" i="5" s="1"/>
  <c r="P210" i="5"/>
  <c r="R209" i="5"/>
  <c r="S209" i="5" s="1"/>
  <c r="P209" i="5"/>
  <c r="R208" i="5"/>
  <c r="S208" i="5" s="1"/>
  <c r="P208" i="5"/>
  <c r="R207" i="5"/>
  <c r="S207" i="5" s="1"/>
  <c r="P207" i="5"/>
  <c r="R206" i="5"/>
  <c r="S206" i="5" s="1"/>
  <c r="P206" i="5"/>
  <c r="P205" i="5"/>
  <c r="Q204" i="5"/>
  <c r="R205" i="5" s="1"/>
  <c r="S205" i="5" s="1"/>
  <c r="U200" i="5"/>
  <c r="M200" i="5"/>
  <c r="L200" i="5"/>
  <c r="N200" i="5" s="1"/>
  <c r="R197" i="5"/>
  <c r="S197" i="5" s="1"/>
  <c r="P197" i="5"/>
  <c r="R196" i="5"/>
  <c r="S196" i="5" s="1"/>
  <c r="P196" i="5"/>
  <c r="R195" i="5"/>
  <c r="S195" i="5" s="1"/>
  <c r="P195" i="5"/>
  <c r="R194" i="5"/>
  <c r="S194" i="5" s="1"/>
  <c r="P194" i="5"/>
  <c r="R193" i="5"/>
  <c r="S193" i="5" s="1"/>
  <c r="P193" i="5"/>
  <c r="R192" i="5"/>
  <c r="S192" i="5" s="1"/>
  <c r="P192" i="5"/>
  <c r="R191" i="5"/>
  <c r="S191" i="5" s="1"/>
  <c r="P191" i="5"/>
  <c r="R190" i="5"/>
  <c r="S190" i="5" s="1"/>
  <c r="P190" i="5"/>
  <c r="P189" i="5"/>
  <c r="Q188" i="5"/>
  <c r="R189" i="5" s="1"/>
  <c r="S189" i="5" s="1"/>
  <c r="U184" i="5"/>
  <c r="M184" i="5"/>
  <c r="L184" i="5"/>
  <c r="N184" i="5" s="1"/>
  <c r="V183" i="5"/>
  <c r="V184" i="5" s="1"/>
  <c r="R181" i="5"/>
  <c r="S181" i="5" s="1"/>
  <c r="P181" i="5"/>
  <c r="R180" i="5"/>
  <c r="S180" i="5" s="1"/>
  <c r="P180" i="5"/>
  <c r="R179" i="5"/>
  <c r="S179" i="5" s="1"/>
  <c r="P179" i="5"/>
  <c r="R178" i="5"/>
  <c r="S178" i="5" s="1"/>
  <c r="P178" i="5"/>
  <c r="R177" i="5"/>
  <c r="S177" i="5" s="1"/>
  <c r="P177" i="5"/>
  <c r="R176" i="5"/>
  <c r="S176" i="5" s="1"/>
  <c r="P176" i="5"/>
  <c r="R175" i="5"/>
  <c r="S175" i="5" s="1"/>
  <c r="P175" i="5"/>
  <c r="R174" i="5"/>
  <c r="S174" i="5" s="1"/>
  <c r="P174" i="5"/>
  <c r="P173" i="5"/>
  <c r="Q172" i="5"/>
  <c r="R173" i="5" s="1"/>
  <c r="S173" i="5" s="1"/>
  <c r="U168" i="5"/>
  <c r="M168" i="5"/>
  <c r="L168" i="5"/>
  <c r="N168" i="5" s="1"/>
  <c r="R163" i="5"/>
  <c r="S163" i="5" s="1"/>
  <c r="P163" i="5"/>
  <c r="R162" i="5"/>
  <c r="S162" i="5" s="1"/>
  <c r="P162" i="5"/>
  <c r="R161" i="5"/>
  <c r="S161" i="5" s="1"/>
  <c r="P161" i="5"/>
  <c r="R160" i="5"/>
  <c r="S160" i="5" s="1"/>
  <c r="P160" i="5"/>
  <c r="R159" i="5"/>
  <c r="S159" i="5" s="1"/>
  <c r="P159" i="5"/>
  <c r="R158" i="5"/>
  <c r="S158" i="5" s="1"/>
  <c r="P158" i="5"/>
  <c r="R157" i="5"/>
  <c r="S157" i="5" s="1"/>
  <c r="P157" i="5"/>
  <c r="P156" i="5"/>
  <c r="Q155" i="5"/>
  <c r="AD122" i="5" s="1"/>
  <c r="U151" i="5"/>
  <c r="M151" i="5"/>
  <c r="L151" i="5"/>
  <c r="N151" i="5" s="1"/>
  <c r="V150" i="5"/>
  <c r="V151" i="5" s="1"/>
  <c r="R148" i="5"/>
  <c r="S148" i="5" s="1"/>
  <c r="P148" i="5"/>
  <c r="R147" i="5"/>
  <c r="S147" i="5" s="1"/>
  <c r="P147" i="5"/>
  <c r="R146" i="5"/>
  <c r="S146" i="5" s="1"/>
  <c r="P146" i="5"/>
  <c r="R145" i="5"/>
  <c r="S145" i="5" s="1"/>
  <c r="P145" i="5"/>
  <c r="R144" i="5"/>
  <c r="S144" i="5" s="1"/>
  <c r="P144" i="5"/>
  <c r="R143" i="5"/>
  <c r="S143" i="5" s="1"/>
  <c r="P143" i="5"/>
  <c r="R142" i="5"/>
  <c r="S142" i="5" s="1"/>
  <c r="P142" i="5"/>
  <c r="R141" i="5"/>
  <c r="S141" i="5" s="1"/>
  <c r="P141" i="5"/>
  <c r="P140" i="5"/>
  <c r="Q139" i="5"/>
  <c r="U135" i="5"/>
  <c r="M135" i="5"/>
  <c r="L135" i="5"/>
  <c r="N135" i="5" s="1"/>
  <c r="R131" i="5"/>
  <c r="S131" i="5" s="1"/>
  <c r="P131" i="5"/>
  <c r="R130" i="5"/>
  <c r="S130" i="5" s="1"/>
  <c r="P130" i="5"/>
  <c r="R129" i="5"/>
  <c r="S129" i="5" s="1"/>
  <c r="P129" i="5"/>
  <c r="R128" i="5"/>
  <c r="S128" i="5" s="1"/>
  <c r="P128" i="5"/>
  <c r="R127" i="5"/>
  <c r="S127" i="5" s="1"/>
  <c r="P127" i="5"/>
  <c r="R126" i="5"/>
  <c r="S126" i="5" s="1"/>
  <c r="P126" i="5"/>
  <c r="R125" i="5"/>
  <c r="S125" i="5" s="1"/>
  <c r="P125" i="5"/>
  <c r="R124" i="5"/>
  <c r="S124" i="5" s="1"/>
  <c r="P124" i="5"/>
  <c r="P123" i="5"/>
  <c r="Q122" i="5"/>
  <c r="AB122" i="5" s="1"/>
  <c r="U118" i="5"/>
  <c r="M118" i="5"/>
  <c r="L118" i="5"/>
  <c r="N118" i="5" s="1"/>
  <c r="V117" i="5"/>
  <c r="V118" i="5" s="1"/>
  <c r="R115" i="5"/>
  <c r="S115" i="5" s="1"/>
  <c r="P115" i="5"/>
  <c r="R114" i="5"/>
  <c r="S114" i="5" s="1"/>
  <c r="P114" i="5"/>
  <c r="R113" i="5"/>
  <c r="S113" i="5" s="1"/>
  <c r="P113" i="5"/>
  <c r="R112" i="5"/>
  <c r="S112" i="5" s="1"/>
  <c r="P112" i="5"/>
  <c r="R111" i="5"/>
  <c r="S111" i="5" s="1"/>
  <c r="P111" i="5"/>
  <c r="R110" i="5"/>
  <c r="S110" i="5" s="1"/>
  <c r="P110" i="5"/>
  <c r="R109" i="5"/>
  <c r="S109" i="5" s="1"/>
  <c r="P109" i="5"/>
  <c r="R108" i="5"/>
  <c r="S108" i="5" s="1"/>
  <c r="P108" i="5"/>
  <c r="P107" i="5"/>
  <c r="Q106" i="5"/>
  <c r="W102" i="5"/>
  <c r="M102" i="5"/>
  <c r="L102" i="5"/>
  <c r="N102" i="5" s="1"/>
  <c r="X101" i="5"/>
  <c r="X102" i="5" s="1"/>
  <c r="R99" i="5"/>
  <c r="S99" i="5" s="1"/>
  <c r="P99" i="5"/>
  <c r="R98" i="5"/>
  <c r="S98" i="5" s="1"/>
  <c r="P98" i="5"/>
  <c r="R97" i="5"/>
  <c r="S97" i="5" s="1"/>
  <c r="P97" i="5"/>
  <c r="R96" i="5"/>
  <c r="S96" i="5" s="1"/>
  <c r="P96" i="5"/>
  <c r="R95" i="5"/>
  <c r="S95" i="5" s="1"/>
  <c r="P95" i="5"/>
  <c r="R94" i="5"/>
  <c r="S94" i="5" s="1"/>
  <c r="P94" i="5"/>
  <c r="R93" i="5"/>
  <c r="S93" i="5" s="1"/>
  <c r="P93" i="5"/>
  <c r="R92" i="5"/>
  <c r="S92" i="5" s="1"/>
  <c r="P92" i="5"/>
  <c r="P91" i="5"/>
  <c r="Q90" i="5"/>
  <c r="U86" i="5"/>
  <c r="M86" i="5"/>
  <c r="L86" i="5"/>
  <c r="N86" i="5" s="1"/>
  <c r="V85" i="5"/>
  <c r="V86" i="5" s="1"/>
  <c r="R82" i="5"/>
  <c r="S82" i="5" s="1"/>
  <c r="P82" i="5"/>
  <c r="R81" i="5"/>
  <c r="S81" i="5" s="1"/>
  <c r="P81" i="5"/>
  <c r="R80" i="5"/>
  <c r="S80" i="5" s="1"/>
  <c r="P80" i="5"/>
  <c r="R79" i="5"/>
  <c r="S79" i="5" s="1"/>
  <c r="P79" i="5"/>
  <c r="R78" i="5"/>
  <c r="S78" i="5" s="1"/>
  <c r="P78" i="5"/>
  <c r="R77" i="5"/>
  <c r="S77" i="5" s="1"/>
  <c r="P77" i="5"/>
  <c r="R76" i="5"/>
  <c r="S76" i="5" s="1"/>
  <c r="P76" i="5"/>
  <c r="R75" i="5"/>
  <c r="S75" i="5" s="1"/>
  <c r="P75" i="5"/>
  <c r="P74" i="5"/>
  <c r="Q73" i="5"/>
  <c r="R74" i="5" s="1"/>
  <c r="S74" i="5" s="1"/>
  <c r="W69" i="5"/>
  <c r="M69" i="5"/>
  <c r="L69" i="5"/>
  <c r="N69" i="5" s="1"/>
  <c r="X68" i="5"/>
  <c r="X69" i="5" s="1"/>
  <c r="R64" i="5"/>
  <c r="S64" i="5" s="1"/>
  <c r="P64" i="5"/>
  <c r="R63" i="5"/>
  <c r="S63" i="5" s="1"/>
  <c r="P63" i="5"/>
  <c r="R62" i="5"/>
  <c r="S62" i="5" s="1"/>
  <c r="P62" i="5"/>
  <c r="R61" i="5"/>
  <c r="S61" i="5" s="1"/>
  <c r="P61" i="5"/>
  <c r="R60" i="5"/>
  <c r="S60" i="5" s="1"/>
  <c r="P60" i="5"/>
  <c r="R59" i="5"/>
  <c r="S59" i="5" s="1"/>
  <c r="P59" i="5"/>
  <c r="R58" i="5"/>
  <c r="S58" i="5" s="1"/>
  <c r="P58" i="5"/>
  <c r="R57" i="5"/>
  <c r="S57" i="5" s="1"/>
  <c r="P57" i="5"/>
  <c r="P56" i="5"/>
  <c r="Q55" i="5"/>
  <c r="X122" i="5" s="1"/>
  <c r="M51" i="5"/>
  <c r="L51" i="5"/>
  <c r="V48" i="5" s="1"/>
  <c r="V49" i="5" s="1"/>
  <c r="U49" i="5"/>
  <c r="R44" i="5"/>
  <c r="S44" i="5" s="1"/>
  <c r="P44" i="5"/>
  <c r="R43" i="5"/>
  <c r="S43" i="5" s="1"/>
  <c r="P43" i="5"/>
  <c r="R42" i="5"/>
  <c r="S42" i="5" s="1"/>
  <c r="P42" i="5"/>
  <c r="R41" i="5"/>
  <c r="S41" i="5" s="1"/>
  <c r="P41" i="5"/>
  <c r="R40" i="5"/>
  <c r="S40" i="5" s="1"/>
  <c r="P40" i="5"/>
  <c r="R39" i="5"/>
  <c r="S39" i="5" s="1"/>
  <c r="P39" i="5"/>
  <c r="R38" i="5"/>
  <c r="S38" i="5" s="1"/>
  <c r="P38" i="5"/>
  <c r="R37" i="5"/>
  <c r="S37" i="5" s="1"/>
  <c r="P37" i="5"/>
  <c r="P36" i="5"/>
  <c r="Q35" i="5"/>
  <c r="R36" i="5" s="1"/>
  <c r="S36" i="5" s="1"/>
  <c r="M31" i="5"/>
  <c r="L31" i="5"/>
  <c r="N31" i="5" s="1"/>
  <c r="R27" i="5"/>
  <c r="S27" i="5" s="1"/>
  <c r="P27" i="5"/>
  <c r="R26" i="5"/>
  <c r="S26" i="5" s="1"/>
  <c r="P26" i="5"/>
  <c r="R25" i="5"/>
  <c r="S25" i="5" s="1"/>
  <c r="P25" i="5"/>
  <c r="R24" i="5"/>
  <c r="S24" i="5" s="1"/>
  <c r="P24" i="5"/>
  <c r="R23" i="5"/>
  <c r="S23" i="5" s="1"/>
  <c r="P23" i="5"/>
  <c r="R22" i="5"/>
  <c r="S22" i="5" s="1"/>
  <c r="P22" i="5"/>
  <c r="R21" i="5"/>
  <c r="S21" i="5" s="1"/>
  <c r="P21" i="5"/>
  <c r="R20" i="5"/>
  <c r="S20" i="5" s="1"/>
  <c r="P20" i="5"/>
  <c r="P19" i="5"/>
  <c r="V19" i="5" s="1"/>
  <c r="Q18" i="5"/>
  <c r="R19" i="5" s="1"/>
  <c r="M403" i="4"/>
  <c r="K403" i="4"/>
  <c r="J403" i="4"/>
  <c r="L403" i="4" s="1"/>
  <c r="P400" i="4"/>
  <c r="P401" i="4" s="1"/>
  <c r="Q393" i="4"/>
  <c r="P393" i="4"/>
  <c r="Q392" i="4"/>
  <c r="P392" i="4"/>
  <c r="P391" i="4"/>
  <c r="Q391" i="4" s="1"/>
  <c r="P390" i="4"/>
  <c r="Q390" i="4" s="1"/>
  <c r="P389" i="4"/>
  <c r="Q389" i="4" s="1"/>
  <c r="P388" i="4"/>
  <c r="Q388" i="4" s="1"/>
  <c r="N387" i="4"/>
  <c r="O386" i="4"/>
  <c r="R388" i="4" s="1"/>
  <c r="M380" i="4"/>
  <c r="K380" i="4"/>
  <c r="J380" i="4"/>
  <c r="L380" i="4" s="1"/>
  <c r="P377" i="4"/>
  <c r="P378" i="4" s="1"/>
  <c r="P370" i="4"/>
  <c r="Q370" i="4" s="1"/>
  <c r="P369" i="4"/>
  <c r="Q369" i="4" s="1"/>
  <c r="P368" i="4"/>
  <c r="Q368" i="4" s="1"/>
  <c r="P367" i="4"/>
  <c r="Q367" i="4" s="1"/>
  <c r="P366" i="4"/>
  <c r="Q366" i="4" s="1"/>
  <c r="P365" i="4"/>
  <c r="Q365" i="4" s="1"/>
  <c r="N364" i="4"/>
  <c r="O363" i="4"/>
  <c r="R365" i="4" s="1"/>
  <c r="M357" i="4"/>
  <c r="K357" i="4"/>
  <c r="J357" i="4"/>
  <c r="L357" i="4" s="1"/>
  <c r="P354" i="4"/>
  <c r="P347" i="4"/>
  <c r="Q347" i="4" s="1"/>
  <c r="P346" i="4"/>
  <c r="Q346" i="4" s="1"/>
  <c r="P345" i="4"/>
  <c r="Q345" i="4" s="1"/>
  <c r="P344" i="4"/>
  <c r="Q344" i="4" s="1"/>
  <c r="P343" i="4"/>
  <c r="Q343" i="4" s="1"/>
  <c r="P342" i="4"/>
  <c r="Q342" i="4" s="1"/>
  <c r="N341" i="4"/>
  <c r="O340" i="4"/>
  <c r="P341" i="4" s="1"/>
  <c r="Q341" i="4" s="1"/>
  <c r="M334" i="4"/>
  <c r="K334" i="4"/>
  <c r="J334" i="4"/>
  <c r="L334" i="4" s="1"/>
  <c r="P331" i="4"/>
  <c r="P332" i="4" s="1"/>
  <c r="P324" i="4"/>
  <c r="Q324" i="4" s="1"/>
  <c r="P323" i="4"/>
  <c r="Q323" i="4" s="1"/>
  <c r="P322" i="4"/>
  <c r="Q322" i="4" s="1"/>
  <c r="P321" i="4"/>
  <c r="Q321" i="4" s="1"/>
  <c r="P320" i="4"/>
  <c r="Q320" i="4" s="1"/>
  <c r="P319" i="4"/>
  <c r="Q319" i="4" s="1"/>
  <c r="N319" i="4"/>
  <c r="N318" i="4"/>
  <c r="O317" i="4"/>
  <c r="R319" i="4" s="1"/>
  <c r="J311" i="4"/>
  <c r="L311" i="4" s="1"/>
  <c r="M311" i="4" s="1"/>
  <c r="P308" i="4"/>
  <c r="P309" i="4" s="1"/>
  <c r="P301" i="4"/>
  <c r="Q301" i="4" s="1"/>
  <c r="P300" i="4"/>
  <c r="Q300" i="4" s="1"/>
  <c r="P299" i="4"/>
  <c r="Q299" i="4" s="1"/>
  <c r="P298" i="4"/>
  <c r="Q298" i="4" s="1"/>
  <c r="P297" i="4"/>
  <c r="Q297" i="4" s="1"/>
  <c r="N297" i="4"/>
  <c r="P296" i="4"/>
  <c r="Q296" i="4" s="1"/>
  <c r="N296" i="4"/>
  <c r="N295" i="4"/>
  <c r="O294" i="4"/>
  <c r="J288" i="4"/>
  <c r="O286" i="4"/>
  <c r="P278" i="4"/>
  <c r="Q278" i="4" s="1"/>
  <c r="P277" i="4"/>
  <c r="Q277" i="4" s="1"/>
  <c r="P276" i="4"/>
  <c r="Q276" i="4" s="1"/>
  <c r="P275" i="4"/>
  <c r="Q275" i="4" s="1"/>
  <c r="N275" i="4"/>
  <c r="P274" i="4"/>
  <c r="Q274" i="4" s="1"/>
  <c r="N274" i="4"/>
  <c r="P273" i="4"/>
  <c r="Q273" i="4" s="1"/>
  <c r="N273" i="4"/>
  <c r="N272" i="4"/>
  <c r="O271" i="4"/>
  <c r="P272" i="4" s="1"/>
  <c r="Q272" i="4" s="1"/>
  <c r="J265" i="4"/>
  <c r="O263" i="4"/>
  <c r="P255" i="4"/>
  <c r="Q255" i="4" s="1"/>
  <c r="P254" i="4"/>
  <c r="Q254" i="4" s="1"/>
  <c r="P253" i="4"/>
  <c r="Q253" i="4" s="1"/>
  <c r="N253" i="4"/>
  <c r="P252" i="4"/>
  <c r="Q252" i="4" s="1"/>
  <c r="N252" i="4"/>
  <c r="P251" i="4"/>
  <c r="Q251" i="4" s="1"/>
  <c r="N251" i="4"/>
  <c r="P250" i="4"/>
  <c r="Q250" i="4" s="1"/>
  <c r="N250" i="4"/>
  <c r="N249" i="4"/>
  <c r="O248" i="4"/>
  <c r="R250" i="4" s="1"/>
  <c r="L242" i="4"/>
  <c r="M242" i="4" s="1"/>
  <c r="P240" i="4"/>
  <c r="O240" i="4"/>
  <c r="P232" i="4"/>
  <c r="Q232" i="4" s="1"/>
  <c r="N232" i="4"/>
  <c r="P231" i="4"/>
  <c r="Q231" i="4" s="1"/>
  <c r="N231" i="4"/>
  <c r="P230" i="4"/>
  <c r="Q230" i="4" s="1"/>
  <c r="N230" i="4"/>
  <c r="P229" i="4"/>
  <c r="Q229" i="4" s="1"/>
  <c r="N229" i="4"/>
  <c r="P228" i="4"/>
  <c r="Q228" i="4" s="1"/>
  <c r="N228" i="4"/>
  <c r="P227" i="4"/>
  <c r="Q227" i="4" s="1"/>
  <c r="N227" i="4"/>
  <c r="N226" i="4"/>
  <c r="O225" i="4"/>
  <c r="J219" i="4"/>
  <c r="L219" i="4" s="1"/>
  <c r="M219" i="4" s="1"/>
  <c r="P216" i="4"/>
  <c r="P217" i="4" s="1"/>
  <c r="P210" i="4"/>
  <c r="Q210" i="4" s="1"/>
  <c r="N210" i="4"/>
  <c r="P209" i="4"/>
  <c r="Q209" i="4" s="1"/>
  <c r="N209" i="4"/>
  <c r="P208" i="4"/>
  <c r="Q208" i="4" s="1"/>
  <c r="N208" i="4"/>
  <c r="P207" i="4"/>
  <c r="Q207" i="4" s="1"/>
  <c r="N207" i="4"/>
  <c r="P206" i="4"/>
  <c r="Q206" i="4" s="1"/>
  <c r="N206" i="4"/>
  <c r="P205" i="4"/>
  <c r="Q205" i="4" s="1"/>
  <c r="N205" i="4"/>
  <c r="N204" i="4"/>
  <c r="O203" i="4"/>
  <c r="P204" i="4" s="1"/>
  <c r="Q204" i="4" s="1"/>
  <c r="J197" i="4"/>
  <c r="L197" i="4" s="1"/>
  <c r="M197" i="4" s="1"/>
  <c r="P194" i="4"/>
  <c r="P195" i="4" s="1"/>
  <c r="P186" i="4"/>
  <c r="Q186" i="4" s="1"/>
  <c r="N186" i="4"/>
  <c r="P185" i="4"/>
  <c r="Q185" i="4" s="1"/>
  <c r="N185" i="4"/>
  <c r="P184" i="4"/>
  <c r="Q184" i="4" s="1"/>
  <c r="N184" i="4"/>
  <c r="P183" i="4"/>
  <c r="Q183" i="4" s="1"/>
  <c r="N183" i="4"/>
  <c r="P182" i="4"/>
  <c r="Q182" i="4" s="1"/>
  <c r="N182" i="4"/>
  <c r="P181" i="4"/>
  <c r="Q181" i="4" s="1"/>
  <c r="N181" i="4"/>
  <c r="N180" i="4"/>
  <c r="O179" i="4"/>
  <c r="R181" i="4" s="1"/>
  <c r="K173" i="4"/>
  <c r="U176" i="4" s="1"/>
  <c r="L173" i="4"/>
  <c r="P170" i="4"/>
  <c r="P171" i="4" s="1"/>
  <c r="P163" i="4"/>
  <c r="Q163" i="4" s="1"/>
  <c r="P162" i="4"/>
  <c r="Q162" i="4" s="1"/>
  <c r="P161" i="4"/>
  <c r="Q161" i="4" s="1"/>
  <c r="P160" i="4"/>
  <c r="Q160" i="4" s="1"/>
  <c r="P159" i="4"/>
  <c r="Q159" i="4" s="1"/>
  <c r="P158" i="4"/>
  <c r="Q158" i="4" s="1"/>
  <c r="O156" i="4"/>
  <c r="P157" i="4" s="1"/>
  <c r="Q157" i="4" s="1"/>
  <c r="K150" i="4"/>
  <c r="J150" i="4"/>
  <c r="L150" i="4" s="1"/>
  <c r="M150" i="4" s="1"/>
  <c r="P147" i="4"/>
  <c r="P140" i="4"/>
  <c r="Q140" i="4" s="1"/>
  <c r="P139" i="4"/>
  <c r="Q139" i="4" s="1"/>
  <c r="P138" i="4"/>
  <c r="Q138" i="4" s="1"/>
  <c r="P137" i="4"/>
  <c r="Q137" i="4" s="1"/>
  <c r="P136" i="4"/>
  <c r="Q136" i="4" s="1"/>
  <c r="P135" i="4"/>
  <c r="Q135" i="4" s="1"/>
  <c r="O133" i="4"/>
  <c r="P134" i="4" s="1"/>
  <c r="Q134" i="4" s="1"/>
  <c r="K127" i="4"/>
  <c r="J127" i="4"/>
  <c r="L127" i="4" s="1"/>
  <c r="P124" i="4"/>
  <c r="P117" i="4"/>
  <c r="Q117" i="4" s="1"/>
  <c r="P116" i="4"/>
  <c r="Q116" i="4" s="1"/>
  <c r="P115" i="4"/>
  <c r="Q115" i="4" s="1"/>
  <c r="P114" i="4"/>
  <c r="Q114" i="4" s="1"/>
  <c r="P113" i="4"/>
  <c r="Q113" i="4" s="1"/>
  <c r="P112" i="4"/>
  <c r="Q112" i="4" s="1"/>
  <c r="O110" i="4"/>
  <c r="R112" i="4" s="1"/>
  <c r="K104" i="4"/>
  <c r="J104" i="4"/>
  <c r="L104" i="4" s="1"/>
  <c r="P101" i="4"/>
  <c r="P102" i="4" s="1"/>
  <c r="P94" i="4"/>
  <c r="Q94" i="4" s="1"/>
  <c r="P93" i="4"/>
  <c r="Q93" i="4" s="1"/>
  <c r="P92" i="4"/>
  <c r="Q92" i="4" s="1"/>
  <c r="P91" i="4"/>
  <c r="Q91" i="4" s="1"/>
  <c r="P90" i="4"/>
  <c r="Q90" i="4" s="1"/>
  <c r="P89" i="4"/>
  <c r="Q89" i="4" s="1"/>
  <c r="O87" i="4"/>
  <c r="P88" i="4" s="1"/>
  <c r="Q88" i="4" s="1"/>
  <c r="K81" i="4"/>
  <c r="J81" i="4"/>
  <c r="L81" i="4" s="1"/>
  <c r="O79" i="4"/>
  <c r="P78" i="4"/>
  <c r="P79" i="4" s="1"/>
  <c r="P71" i="4"/>
  <c r="Q71" i="4" s="1"/>
  <c r="P70" i="4"/>
  <c r="Q70" i="4" s="1"/>
  <c r="P69" i="4"/>
  <c r="Q69" i="4" s="1"/>
  <c r="P68" i="4"/>
  <c r="Q68" i="4" s="1"/>
  <c r="P67" i="4"/>
  <c r="Q67" i="4" s="1"/>
  <c r="P66" i="4"/>
  <c r="Q66" i="4" s="1"/>
  <c r="O64" i="4"/>
  <c r="R66" i="4" s="1"/>
  <c r="K58" i="4"/>
  <c r="J58" i="4"/>
  <c r="L58" i="4" s="1"/>
  <c r="O56" i="4"/>
  <c r="P55" i="4"/>
  <c r="P56" i="4" s="1"/>
  <c r="P48" i="4"/>
  <c r="Q48" i="4" s="1"/>
  <c r="N48" i="4"/>
  <c r="P47" i="4"/>
  <c r="Q47" i="4" s="1"/>
  <c r="N47" i="4"/>
  <c r="P46" i="4"/>
  <c r="Q46" i="4" s="1"/>
  <c r="N46" i="4"/>
  <c r="P45" i="4"/>
  <c r="Q45" i="4" s="1"/>
  <c r="N45" i="4"/>
  <c r="P44" i="4"/>
  <c r="Q44" i="4" s="1"/>
  <c r="N44" i="4"/>
  <c r="P43" i="4"/>
  <c r="Q43" i="4" s="1"/>
  <c r="N43" i="4"/>
  <c r="N42" i="4"/>
  <c r="O41" i="4"/>
  <c r="R43" i="4" s="1"/>
  <c r="K35" i="4"/>
  <c r="J35" i="4"/>
  <c r="L35" i="4" s="1"/>
  <c r="O33" i="4"/>
  <c r="P32" i="4"/>
  <c r="P33" i="4" s="1"/>
  <c r="P25" i="4"/>
  <c r="Q25" i="4" s="1"/>
  <c r="N25" i="4"/>
  <c r="P24" i="4"/>
  <c r="Q24" i="4" s="1"/>
  <c r="N24" i="4"/>
  <c r="P23" i="4"/>
  <c r="Q23" i="4" s="1"/>
  <c r="N23" i="4"/>
  <c r="P22" i="4"/>
  <c r="Q22" i="4" s="1"/>
  <c r="N22" i="4"/>
  <c r="P21" i="4"/>
  <c r="Q21" i="4" s="1"/>
  <c r="N21" i="4"/>
  <c r="P20" i="4"/>
  <c r="Q20" i="4" s="1"/>
  <c r="N20" i="4"/>
  <c r="N19" i="4"/>
  <c r="O18" i="4"/>
  <c r="R20" i="4" s="1"/>
  <c r="T305" i="3"/>
  <c r="L305" i="3"/>
  <c r="K305" i="3"/>
  <c r="M305" i="3" s="1"/>
  <c r="N305" i="3" s="1"/>
  <c r="U304" i="3"/>
  <c r="U305" i="3" s="1"/>
  <c r="Q302" i="3"/>
  <c r="R302" i="3" s="1"/>
  <c r="O302" i="3"/>
  <c r="Q301" i="3"/>
  <c r="R301" i="3" s="1"/>
  <c r="O301" i="3"/>
  <c r="Q300" i="3"/>
  <c r="R300" i="3" s="1"/>
  <c r="O300" i="3"/>
  <c r="Q299" i="3"/>
  <c r="R299" i="3" s="1"/>
  <c r="O299" i="3"/>
  <c r="Q298" i="3"/>
  <c r="R298" i="3" s="1"/>
  <c r="O298" i="3"/>
  <c r="O297" i="3"/>
  <c r="P296" i="3"/>
  <c r="T298" i="3" s="1"/>
  <c r="T290" i="3"/>
  <c r="L290" i="3"/>
  <c r="K290" i="3"/>
  <c r="M290" i="3" s="1"/>
  <c r="U289" i="3"/>
  <c r="U290" i="3" s="1"/>
  <c r="Q287" i="3"/>
  <c r="R287" i="3" s="1"/>
  <c r="O287" i="3"/>
  <c r="Q286" i="3"/>
  <c r="R286" i="3" s="1"/>
  <c r="O286" i="3"/>
  <c r="Q285" i="3"/>
  <c r="R285" i="3" s="1"/>
  <c r="O285" i="3"/>
  <c r="Q284" i="3"/>
  <c r="R284" i="3" s="1"/>
  <c r="O284" i="3"/>
  <c r="Q283" i="3"/>
  <c r="R283" i="3" s="1"/>
  <c r="O283" i="3"/>
  <c r="Q282" i="3"/>
  <c r="R282" i="3" s="1"/>
  <c r="O282" i="3"/>
  <c r="O281" i="3"/>
  <c r="P280" i="3"/>
  <c r="T282" i="3" s="1"/>
  <c r="L275" i="3"/>
  <c r="K275" i="3"/>
  <c r="M275" i="3" s="1"/>
  <c r="N275" i="3" s="1"/>
  <c r="U274" i="3"/>
  <c r="T274" i="3"/>
  <c r="U273" i="3"/>
  <c r="Q272" i="3"/>
  <c r="R272" i="3" s="1"/>
  <c r="O272" i="3"/>
  <c r="Q271" i="3"/>
  <c r="R271" i="3" s="1"/>
  <c r="O271" i="3"/>
  <c r="Q270" i="3"/>
  <c r="R270" i="3" s="1"/>
  <c r="O270" i="3"/>
  <c r="Q269" i="3"/>
  <c r="R269" i="3" s="1"/>
  <c r="O269" i="3"/>
  <c r="Q268" i="3"/>
  <c r="R268" i="3" s="1"/>
  <c r="O268" i="3"/>
  <c r="Q267" i="3"/>
  <c r="R267" i="3" s="1"/>
  <c r="O267" i="3"/>
  <c r="Q266" i="3"/>
  <c r="R266" i="3" s="1"/>
  <c r="O266" i="3"/>
  <c r="O265" i="3"/>
  <c r="P264" i="3"/>
  <c r="T266" i="3" s="1"/>
  <c r="U259" i="3"/>
  <c r="T259" i="3"/>
  <c r="L259" i="3"/>
  <c r="K259" i="3"/>
  <c r="M259" i="3" s="1"/>
  <c r="U258" i="3"/>
  <c r="Q257" i="3"/>
  <c r="R257" i="3" s="1"/>
  <c r="O257" i="3"/>
  <c r="Q256" i="3"/>
  <c r="R256" i="3" s="1"/>
  <c r="O256" i="3"/>
  <c r="Q255" i="3"/>
  <c r="R255" i="3" s="1"/>
  <c r="O255" i="3"/>
  <c r="Q254" i="3"/>
  <c r="R254" i="3" s="1"/>
  <c r="O254" i="3"/>
  <c r="Q253" i="3"/>
  <c r="R253" i="3" s="1"/>
  <c r="O253" i="3"/>
  <c r="Q252" i="3"/>
  <c r="R252" i="3" s="1"/>
  <c r="O252" i="3"/>
  <c r="Q251" i="3"/>
  <c r="R251" i="3" s="1"/>
  <c r="O251" i="3"/>
  <c r="O250" i="3"/>
  <c r="P249" i="3"/>
  <c r="T251" i="3" s="1"/>
  <c r="L244" i="3"/>
  <c r="K244" i="3"/>
  <c r="M244" i="3" s="1"/>
  <c r="N244" i="3" s="1"/>
  <c r="T242" i="3"/>
  <c r="U241" i="3"/>
  <c r="U242" i="3" s="1"/>
  <c r="Q240" i="3"/>
  <c r="R240" i="3" s="1"/>
  <c r="O240" i="3"/>
  <c r="Q239" i="3"/>
  <c r="R239" i="3" s="1"/>
  <c r="O239" i="3"/>
  <c r="Q238" i="3"/>
  <c r="R238" i="3" s="1"/>
  <c r="O238" i="3"/>
  <c r="Q237" i="3"/>
  <c r="R237" i="3" s="1"/>
  <c r="O237" i="3"/>
  <c r="Q236" i="3"/>
  <c r="R236" i="3" s="1"/>
  <c r="O236" i="3"/>
  <c r="Q235" i="3"/>
  <c r="R235" i="3" s="1"/>
  <c r="O235" i="3"/>
  <c r="Q234" i="3"/>
  <c r="R234" i="3" s="1"/>
  <c r="O234" i="3"/>
  <c r="O233" i="3"/>
  <c r="P232" i="3"/>
  <c r="T234" i="3" s="1"/>
  <c r="L227" i="3"/>
  <c r="K227" i="3"/>
  <c r="M227" i="3" s="1"/>
  <c r="N227" i="3" s="1"/>
  <c r="T226" i="3"/>
  <c r="U225" i="3"/>
  <c r="U226" i="3" s="1"/>
  <c r="Q225" i="3"/>
  <c r="R225" i="3" s="1"/>
  <c r="O225" i="3"/>
  <c r="Q224" i="3"/>
  <c r="R224" i="3" s="1"/>
  <c r="O224" i="3"/>
  <c r="Q223" i="3"/>
  <c r="R223" i="3" s="1"/>
  <c r="O223" i="3"/>
  <c r="Q222" i="3"/>
  <c r="R222" i="3" s="1"/>
  <c r="O222" i="3"/>
  <c r="Q221" i="3"/>
  <c r="R221" i="3" s="1"/>
  <c r="O221" i="3"/>
  <c r="Q220" i="3"/>
  <c r="R220" i="3" s="1"/>
  <c r="O220" i="3"/>
  <c r="T219" i="3"/>
  <c r="Q219" i="3"/>
  <c r="R219" i="3" s="1"/>
  <c r="O219" i="3"/>
  <c r="Q218" i="3"/>
  <c r="R218" i="3" s="1"/>
  <c r="O218" i="3"/>
  <c r="P217" i="3"/>
  <c r="L212" i="3"/>
  <c r="K212" i="3"/>
  <c r="M212" i="3" s="1"/>
  <c r="N212" i="3" s="1"/>
  <c r="T211" i="3"/>
  <c r="Q208" i="3"/>
  <c r="R208" i="3" s="1"/>
  <c r="O208" i="3"/>
  <c r="Q207" i="3"/>
  <c r="R207" i="3" s="1"/>
  <c r="O207" i="3"/>
  <c r="Q206" i="3"/>
  <c r="R206" i="3" s="1"/>
  <c r="O206" i="3"/>
  <c r="Q205" i="3"/>
  <c r="R205" i="3" s="1"/>
  <c r="O205" i="3"/>
  <c r="Q204" i="3"/>
  <c r="R204" i="3" s="1"/>
  <c r="O204" i="3"/>
  <c r="Q203" i="3"/>
  <c r="R203" i="3" s="1"/>
  <c r="O203" i="3"/>
  <c r="Q202" i="3"/>
  <c r="R202" i="3" s="1"/>
  <c r="O202" i="3"/>
  <c r="O201" i="3"/>
  <c r="P200" i="3"/>
  <c r="Q201" i="3" s="1"/>
  <c r="R201" i="3" s="1"/>
  <c r="T195" i="3"/>
  <c r="L195" i="3"/>
  <c r="K195" i="3"/>
  <c r="M195" i="3" s="1"/>
  <c r="N195" i="3" s="1"/>
  <c r="U194" i="3"/>
  <c r="U195" i="3" s="1"/>
  <c r="Q193" i="3"/>
  <c r="R193" i="3" s="1"/>
  <c r="O193" i="3"/>
  <c r="Q192" i="3"/>
  <c r="R192" i="3" s="1"/>
  <c r="O192" i="3"/>
  <c r="Q191" i="3"/>
  <c r="R191" i="3" s="1"/>
  <c r="O191" i="3"/>
  <c r="Q190" i="3"/>
  <c r="R190" i="3" s="1"/>
  <c r="O190" i="3"/>
  <c r="Q189" i="3"/>
  <c r="R189" i="3" s="1"/>
  <c r="O189" i="3"/>
  <c r="Q188" i="3"/>
  <c r="R188" i="3" s="1"/>
  <c r="O188" i="3"/>
  <c r="Q187" i="3"/>
  <c r="R187" i="3" s="1"/>
  <c r="O187" i="3"/>
  <c r="O186" i="3"/>
  <c r="P185" i="3"/>
  <c r="Q186" i="3" s="1"/>
  <c r="R186" i="3" s="1"/>
  <c r="T181" i="3"/>
  <c r="L181" i="3"/>
  <c r="K181" i="3"/>
  <c r="U180" i="3" s="1"/>
  <c r="U181" i="3" s="1"/>
  <c r="Q177" i="3"/>
  <c r="R177" i="3" s="1"/>
  <c r="O177" i="3"/>
  <c r="Q176" i="3"/>
  <c r="R176" i="3" s="1"/>
  <c r="O176" i="3"/>
  <c r="Q175" i="3"/>
  <c r="R175" i="3" s="1"/>
  <c r="O175" i="3"/>
  <c r="Q174" i="3"/>
  <c r="R174" i="3" s="1"/>
  <c r="O174" i="3"/>
  <c r="Q173" i="3"/>
  <c r="R173" i="3" s="1"/>
  <c r="O173" i="3"/>
  <c r="Q172" i="3"/>
  <c r="R172" i="3" s="1"/>
  <c r="O172" i="3"/>
  <c r="Q171" i="3"/>
  <c r="R171" i="3" s="1"/>
  <c r="O171" i="3"/>
  <c r="Q170" i="3"/>
  <c r="R170" i="3" s="1"/>
  <c r="O170" i="3"/>
  <c r="P169" i="3"/>
  <c r="T165" i="3"/>
  <c r="L165" i="3"/>
  <c r="K165" i="3"/>
  <c r="M165" i="3" s="1"/>
  <c r="U164" i="3"/>
  <c r="U165" i="3" s="1"/>
  <c r="Q162" i="3"/>
  <c r="R162" i="3" s="1"/>
  <c r="O162" i="3"/>
  <c r="Q161" i="3"/>
  <c r="R161" i="3" s="1"/>
  <c r="O161" i="3"/>
  <c r="Q160" i="3"/>
  <c r="R160" i="3" s="1"/>
  <c r="O160" i="3"/>
  <c r="Q159" i="3"/>
  <c r="R159" i="3" s="1"/>
  <c r="O159" i="3"/>
  <c r="Q158" i="3"/>
  <c r="R158" i="3" s="1"/>
  <c r="O158" i="3"/>
  <c r="Q157" i="3"/>
  <c r="R157" i="3" s="1"/>
  <c r="O157" i="3"/>
  <c r="Q156" i="3"/>
  <c r="R156" i="3" s="1"/>
  <c r="O156" i="3"/>
  <c r="O155" i="3"/>
  <c r="P154" i="3"/>
  <c r="Q155" i="3" s="1"/>
  <c r="R155" i="3" s="1"/>
  <c r="T150" i="3"/>
  <c r="L150" i="3"/>
  <c r="K150" i="3"/>
  <c r="M150" i="3" s="1"/>
  <c r="N150" i="3" s="1"/>
  <c r="U149" i="3"/>
  <c r="U150" i="3" s="1"/>
  <c r="Q146" i="3"/>
  <c r="R146" i="3" s="1"/>
  <c r="O146" i="3"/>
  <c r="Q145" i="3"/>
  <c r="R145" i="3" s="1"/>
  <c r="O145" i="3"/>
  <c r="Q144" i="3"/>
  <c r="R144" i="3" s="1"/>
  <c r="O144" i="3"/>
  <c r="Q143" i="3"/>
  <c r="R143" i="3" s="1"/>
  <c r="O143" i="3"/>
  <c r="Q142" i="3"/>
  <c r="R142" i="3" s="1"/>
  <c r="O142" i="3"/>
  <c r="Q141" i="3"/>
  <c r="R141" i="3" s="1"/>
  <c r="O141" i="3"/>
  <c r="Q140" i="3"/>
  <c r="R140" i="3" s="1"/>
  <c r="O140" i="3"/>
  <c r="O139" i="3"/>
  <c r="P138" i="3"/>
  <c r="AB103" i="3" s="1"/>
  <c r="T134" i="3"/>
  <c r="L134" i="3"/>
  <c r="K134" i="3"/>
  <c r="M134" i="3" s="1"/>
  <c r="N134" i="3" s="1"/>
  <c r="U133" i="3"/>
  <c r="U134" i="3" s="1"/>
  <c r="Q132" i="3"/>
  <c r="R132" i="3" s="1"/>
  <c r="O132" i="3"/>
  <c r="Q131" i="3"/>
  <c r="R131" i="3" s="1"/>
  <c r="O131" i="3"/>
  <c r="Q130" i="3"/>
  <c r="R130" i="3" s="1"/>
  <c r="O130" i="3"/>
  <c r="Q129" i="3"/>
  <c r="R129" i="3" s="1"/>
  <c r="O129" i="3"/>
  <c r="Q128" i="3"/>
  <c r="R128" i="3" s="1"/>
  <c r="O128" i="3"/>
  <c r="R127" i="3"/>
  <c r="Q127" i="3"/>
  <c r="O127" i="3"/>
  <c r="Q126" i="3"/>
  <c r="R126" i="3" s="1"/>
  <c r="O126" i="3"/>
  <c r="O125" i="3"/>
  <c r="P124" i="3"/>
  <c r="AA103" i="3" s="1"/>
  <c r="T120" i="3"/>
  <c r="L120" i="3"/>
  <c r="K120" i="3"/>
  <c r="M120" i="3" s="1"/>
  <c r="U119" i="3"/>
  <c r="U120" i="3" s="1"/>
  <c r="Q117" i="3"/>
  <c r="R117" i="3" s="1"/>
  <c r="O117" i="3"/>
  <c r="Q116" i="3"/>
  <c r="R116" i="3" s="1"/>
  <c r="O116" i="3"/>
  <c r="Q115" i="3"/>
  <c r="R115" i="3" s="1"/>
  <c r="O115" i="3"/>
  <c r="Q114" i="3"/>
  <c r="R114" i="3" s="1"/>
  <c r="O114" i="3"/>
  <c r="Q113" i="3"/>
  <c r="R113" i="3" s="1"/>
  <c r="O113" i="3"/>
  <c r="Q112" i="3"/>
  <c r="R112" i="3" s="1"/>
  <c r="O112" i="3"/>
  <c r="Q111" i="3"/>
  <c r="R111" i="3" s="1"/>
  <c r="O111" i="3"/>
  <c r="O110" i="3"/>
  <c r="P109" i="3"/>
  <c r="Q110" i="3" s="1"/>
  <c r="R110" i="3" s="1"/>
  <c r="AF103" i="3"/>
  <c r="AD103" i="3"/>
  <c r="V95" i="3"/>
  <c r="L95" i="3"/>
  <c r="K95" i="3"/>
  <c r="M95" i="3" s="1"/>
  <c r="Y94" i="3"/>
  <c r="Y95" i="3" s="1"/>
  <c r="Q92" i="3"/>
  <c r="R92" i="3" s="1"/>
  <c r="O92" i="3"/>
  <c r="Q91" i="3"/>
  <c r="R91" i="3" s="1"/>
  <c r="O91" i="3"/>
  <c r="Q90" i="3"/>
  <c r="R90" i="3" s="1"/>
  <c r="O90" i="3"/>
  <c r="Q89" i="3"/>
  <c r="R89" i="3" s="1"/>
  <c r="O89" i="3"/>
  <c r="Q88" i="3"/>
  <c r="R88" i="3" s="1"/>
  <c r="O88" i="3"/>
  <c r="Q87" i="3"/>
  <c r="R87" i="3" s="1"/>
  <c r="O87" i="3"/>
  <c r="Q86" i="3"/>
  <c r="R86" i="3" s="1"/>
  <c r="O86" i="3"/>
  <c r="O85" i="3"/>
  <c r="P84" i="3"/>
  <c r="Y103" i="3" s="1"/>
  <c r="U83" i="3"/>
  <c r="T80" i="3"/>
  <c r="L80" i="3"/>
  <c r="K80" i="3"/>
  <c r="M80" i="3" s="1"/>
  <c r="N80" i="3" s="1"/>
  <c r="W79" i="3"/>
  <c r="W80" i="3" s="1"/>
  <c r="Q77" i="3"/>
  <c r="R77" i="3" s="1"/>
  <c r="O77" i="3"/>
  <c r="Q76" i="3"/>
  <c r="R76" i="3" s="1"/>
  <c r="O76" i="3"/>
  <c r="Q75" i="3"/>
  <c r="R75" i="3" s="1"/>
  <c r="O75" i="3"/>
  <c r="Q74" i="3"/>
  <c r="R74" i="3" s="1"/>
  <c r="O74" i="3"/>
  <c r="Q73" i="3"/>
  <c r="R73" i="3" s="1"/>
  <c r="O73" i="3"/>
  <c r="Q72" i="3"/>
  <c r="R72" i="3" s="1"/>
  <c r="O72" i="3"/>
  <c r="Q71" i="3"/>
  <c r="R71" i="3" s="1"/>
  <c r="O71" i="3"/>
  <c r="O70" i="3"/>
  <c r="P69" i="3"/>
  <c r="X103" i="3" s="1"/>
  <c r="T65" i="3"/>
  <c r="L65" i="3"/>
  <c r="K65" i="3"/>
  <c r="M65" i="3" s="1"/>
  <c r="N65" i="3" s="1"/>
  <c r="W64" i="3"/>
  <c r="W65" i="3" s="1"/>
  <c r="Q60" i="3"/>
  <c r="R60" i="3" s="1"/>
  <c r="O60" i="3"/>
  <c r="Q59" i="3"/>
  <c r="R59" i="3" s="1"/>
  <c r="O59" i="3"/>
  <c r="Q58" i="3"/>
  <c r="R58" i="3" s="1"/>
  <c r="O58" i="3"/>
  <c r="Q57" i="3"/>
  <c r="R57" i="3" s="1"/>
  <c r="O57" i="3"/>
  <c r="Q56" i="3"/>
  <c r="R56" i="3" s="1"/>
  <c r="O56" i="3"/>
  <c r="Q55" i="3"/>
  <c r="R55" i="3" s="1"/>
  <c r="O55" i="3"/>
  <c r="Q54" i="3"/>
  <c r="R54" i="3" s="1"/>
  <c r="O54" i="3"/>
  <c r="O53" i="3"/>
  <c r="P52" i="3"/>
  <c r="W103" i="3" s="1"/>
  <c r="V48" i="3"/>
  <c r="L48" i="3"/>
  <c r="K48" i="3"/>
  <c r="M48" i="3" s="1"/>
  <c r="Y47" i="3"/>
  <c r="Y48" i="3" s="1"/>
  <c r="Q42" i="3"/>
  <c r="R42" i="3" s="1"/>
  <c r="O42" i="3"/>
  <c r="Q41" i="3"/>
  <c r="R41" i="3" s="1"/>
  <c r="O41" i="3"/>
  <c r="Q40" i="3"/>
  <c r="R40" i="3" s="1"/>
  <c r="O40" i="3"/>
  <c r="Q39" i="3"/>
  <c r="R39" i="3" s="1"/>
  <c r="O39" i="3"/>
  <c r="U38" i="3"/>
  <c r="Q38" i="3"/>
  <c r="R38" i="3" s="1"/>
  <c r="O38" i="3"/>
  <c r="Q37" i="3"/>
  <c r="R37" i="3" s="1"/>
  <c r="O37" i="3"/>
  <c r="Q36" i="3"/>
  <c r="R36" i="3" s="1"/>
  <c r="O36" i="3"/>
  <c r="O35" i="3"/>
  <c r="P34" i="3"/>
  <c r="V103" i="3" s="1"/>
  <c r="T30" i="3"/>
  <c r="L30" i="3"/>
  <c r="K30" i="3"/>
  <c r="M30" i="3" s="1"/>
  <c r="W29" i="3"/>
  <c r="W30" i="3" s="1"/>
  <c r="Q25" i="3"/>
  <c r="R25" i="3" s="1"/>
  <c r="O25" i="3"/>
  <c r="Q24" i="3"/>
  <c r="R24" i="3" s="1"/>
  <c r="O24" i="3"/>
  <c r="Q23" i="3"/>
  <c r="R23" i="3" s="1"/>
  <c r="O23" i="3"/>
  <c r="Q22" i="3"/>
  <c r="R22" i="3" s="1"/>
  <c r="O22" i="3"/>
  <c r="Q21" i="3"/>
  <c r="R21" i="3" s="1"/>
  <c r="O21" i="3"/>
  <c r="Q20" i="3"/>
  <c r="R20" i="3" s="1"/>
  <c r="O20" i="3"/>
  <c r="O19" i="3"/>
  <c r="P18" i="3"/>
  <c r="U103" i="3" s="1"/>
  <c r="L251" i="2"/>
  <c r="K251" i="2"/>
  <c r="M251" i="2" s="1"/>
  <c r="N251" i="2" s="1"/>
  <c r="Q249" i="2"/>
  <c r="P249" i="2"/>
  <c r="Q242" i="2"/>
  <c r="R242" i="2" s="1"/>
  <c r="O242" i="2"/>
  <c r="Q241" i="2"/>
  <c r="R241" i="2" s="1"/>
  <c r="O241" i="2"/>
  <c r="Q240" i="2"/>
  <c r="R240" i="2" s="1"/>
  <c r="O240" i="2"/>
  <c r="Q239" i="2"/>
  <c r="R239" i="2" s="1"/>
  <c r="O239" i="2"/>
  <c r="Q238" i="2"/>
  <c r="R238" i="2" s="1"/>
  <c r="O238" i="2"/>
  <c r="Q237" i="2"/>
  <c r="R237" i="2" s="1"/>
  <c r="O237" i="2"/>
  <c r="Q236" i="2"/>
  <c r="R236" i="2" s="1"/>
  <c r="O236" i="2"/>
  <c r="O235" i="2"/>
  <c r="P234" i="2"/>
  <c r="S236" i="2" s="1"/>
  <c r="N228" i="2"/>
  <c r="L228" i="2"/>
  <c r="K228" i="2"/>
  <c r="M228" i="2" s="1"/>
  <c r="Q226" i="2"/>
  <c r="P226" i="2"/>
  <c r="R219" i="2"/>
  <c r="Q219" i="2"/>
  <c r="O219" i="2"/>
  <c r="R218" i="2"/>
  <c r="Q218" i="2"/>
  <c r="O218" i="2"/>
  <c r="R217" i="2"/>
  <c r="Q217" i="2"/>
  <c r="O217" i="2"/>
  <c r="R216" i="2"/>
  <c r="Q216" i="2"/>
  <c r="O216" i="2"/>
  <c r="R215" i="2"/>
  <c r="Q215" i="2"/>
  <c r="O215" i="2"/>
  <c r="R214" i="2"/>
  <c r="Q214" i="2"/>
  <c r="O214" i="2"/>
  <c r="R213" i="2"/>
  <c r="Q213" i="2"/>
  <c r="O213" i="2"/>
  <c r="R212" i="2"/>
  <c r="Q212" i="2"/>
  <c r="O212" i="2"/>
  <c r="P211" i="2"/>
  <c r="S213" i="2" s="1"/>
  <c r="L202" i="2"/>
  <c r="K202" i="2"/>
  <c r="P200" i="2"/>
  <c r="Q193" i="2"/>
  <c r="R193" i="2" s="1"/>
  <c r="O193" i="2"/>
  <c r="Q192" i="2"/>
  <c r="R192" i="2" s="1"/>
  <c r="O192" i="2"/>
  <c r="Q191" i="2"/>
  <c r="R191" i="2" s="1"/>
  <c r="O191" i="2"/>
  <c r="Q190" i="2"/>
  <c r="R190" i="2" s="1"/>
  <c r="O190" i="2"/>
  <c r="Q189" i="2"/>
  <c r="R189" i="2" s="1"/>
  <c r="O189" i="2"/>
  <c r="Q188" i="2"/>
  <c r="R188" i="2" s="1"/>
  <c r="O188" i="2"/>
  <c r="Q187" i="2"/>
  <c r="R187" i="2" s="1"/>
  <c r="O187" i="2"/>
  <c r="O186" i="2"/>
  <c r="P185" i="2"/>
  <c r="S187" i="2" s="1"/>
  <c r="N179" i="2"/>
  <c r="L179" i="2"/>
  <c r="K179" i="2"/>
  <c r="M179" i="2" s="1"/>
  <c r="Q177" i="2"/>
  <c r="P177" i="2"/>
  <c r="R170" i="2"/>
  <c r="Q170" i="2"/>
  <c r="O170" i="2"/>
  <c r="R169" i="2"/>
  <c r="Q169" i="2"/>
  <c r="O169" i="2"/>
  <c r="R168" i="2"/>
  <c r="Q168" i="2"/>
  <c r="O168" i="2"/>
  <c r="R167" i="2"/>
  <c r="Q167" i="2"/>
  <c r="O167" i="2"/>
  <c r="R166" i="2"/>
  <c r="Q166" i="2"/>
  <c r="O166" i="2"/>
  <c r="R165" i="2"/>
  <c r="Q165" i="2"/>
  <c r="O165" i="2"/>
  <c r="R164" i="2"/>
  <c r="Q164" i="2"/>
  <c r="O164" i="2"/>
  <c r="R163" i="2"/>
  <c r="Q163" i="2"/>
  <c r="O163" i="2"/>
  <c r="P162" i="2"/>
  <c r="S164" i="2" s="1"/>
  <c r="K153" i="2"/>
  <c r="P151" i="2"/>
  <c r="Q144" i="2"/>
  <c r="R144" i="2" s="1"/>
  <c r="O144" i="2"/>
  <c r="Q143" i="2"/>
  <c r="R143" i="2" s="1"/>
  <c r="O143" i="2"/>
  <c r="Q142" i="2"/>
  <c r="R142" i="2" s="1"/>
  <c r="O142" i="2"/>
  <c r="Q141" i="2"/>
  <c r="R141" i="2" s="1"/>
  <c r="O141" i="2"/>
  <c r="Q140" i="2"/>
  <c r="R140" i="2" s="1"/>
  <c r="O140" i="2"/>
  <c r="Q139" i="2"/>
  <c r="R139" i="2" s="1"/>
  <c r="O139" i="2"/>
  <c r="Q138" i="2"/>
  <c r="R138" i="2" s="1"/>
  <c r="O138" i="2"/>
  <c r="O137" i="2"/>
  <c r="P136" i="2"/>
  <c r="Q137" i="2" s="1"/>
  <c r="R137" i="2" s="1"/>
  <c r="L127" i="2"/>
  <c r="K127" i="2"/>
  <c r="P125" i="2"/>
  <c r="Q118" i="2"/>
  <c r="R118" i="2" s="1"/>
  <c r="O118" i="2"/>
  <c r="Q117" i="2"/>
  <c r="R117" i="2" s="1"/>
  <c r="O117" i="2"/>
  <c r="Q116" i="2"/>
  <c r="R116" i="2" s="1"/>
  <c r="O116" i="2"/>
  <c r="Q115" i="2"/>
  <c r="R115" i="2" s="1"/>
  <c r="O115" i="2"/>
  <c r="Q114" i="2"/>
  <c r="R114" i="2" s="1"/>
  <c r="O114" i="2"/>
  <c r="Q113" i="2"/>
  <c r="R113" i="2" s="1"/>
  <c r="O113" i="2"/>
  <c r="Q112" i="2"/>
  <c r="R112" i="2" s="1"/>
  <c r="O112" i="2"/>
  <c r="O111" i="2"/>
  <c r="P110" i="2"/>
  <c r="S112" i="2" s="1"/>
  <c r="L104" i="2"/>
  <c r="K104" i="2"/>
  <c r="Q101" i="2" s="1"/>
  <c r="Q102" i="2" s="1"/>
  <c r="P102" i="2"/>
  <c r="Q95" i="2"/>
  <c r="R95" i="2" s="1"/>
  <c r="O95" i="2"/>
  <c r="Q94" i="2"/>
  <c r="R94" i="2" s="1"/>
  <c r="O94" i="2"/>
  <c r="Q93" i="2"/>
  <c r="R93" i="2" s="1"/>
  <c r="O93" i="2"/>
  <c r="Q92" i="2"/>
  <c r="R92" i="2" s="1"/>
  <c r="O92" i="2"/>
  <c r="Q91" i="2"/>
  <c r="R91" i="2" s="1"/>
  <c r="O91" i="2"/>
  <c r="Q90" i="2"/>
  <c r="R90" i="2" s="1"/>
  <c r="O90" i="2"/>
  <c r="Q89" i="2"/>
  <c r="R89" i="2" s="1"/>
  <c r="O89" i="2"/>
  <c r="O88" i="2"/>
  <c r="P87" i="2"/>
  <c r="Q88" i="2" s="1"/>
  <c r="R88" i="2" s="1"/>
  <c r="L81" i="2"/>
  <c r="K81" i="2"/>
  <c r="M81" i="2" s="1"/>
  <c r="P79" i="2"/>
  <c r="Q72" i="2"/>
  <c r="R72" i="2" s="1"/>
  <c r="O72" i="2"/>
  <c r="Q71" i="2"/>
  <c r="R71" i="2" s="1"/>
  <c r="O71" i="2"/>
  <c r="Q70" i="2"/>
  <c r="R70" i="2" s="1"/>
  <c r="O70" i="2"/>
  <c r="Q69" i="2"/>
  <c r="R69" i="2" s="1"/>
  <c r="O69" i="2"/>
  <c r="Q68" i="2"/>
  <c r="R68" i="2" s="1"/>
  <c r="O68" i="2"/>
  <c r="Q67" i="2"/>
  <c r="R67" i="2" s="1"/>
  <c r="O67" i="2"/>
  <c r="Q66" i="2"/>
  <c r="R66" i="2" s="1"/>
  <c r="O66" i="2"/>
  <c r="O65" i="2"/>
  <c r="P64" i="2"/>
  <c r="S66" i="2" s="1"/>
  <c r="L58" i="2"/>
  <c r="K58" i="2"/>
  <c r="Q55" i="2" s="1"/>
  <c r="Q56" i="2" s="1"/>
  <c r="P56" i="2"/>
  <c r="Q49" i="2"/>
  <c r="R49" i="2" s="1"/>
  <c r="O49" i="2"/>
  <c r="Q48" i="2"/>
  <c r="R48" i="2" s="1"/>
  <c r="O48" i="2"/>
  <c r="Q47" i="2"/>
  <c r="R47" i="2" s="1"/>
  <c r="O47" i="2"/>
  <c r="Q46" i="2"/>
  <c r="R46" i="2" s="1"/>
  <c r="O46" i="2"/>
  <c r="Q45" i="2"/>
  <c r="R45" i="2" s="1"/>
  <c r="O45" i="2"/>
  <c r="Q44" i="2"/>
  <c r="R44" i="2" s="1"/>
  <c r="O44" i="2"/>
  <c r="Q43" i="2"/>
  <c r="R43" i="2" s="1"/>
  <c r="O43" i="2"/>
  <c r="O42" i="2"/>
  <c r="P41" i="2"/>
  <c r="Q42" i="2" s="1"/>
  <c r="R42" i="2" s="1"/>
  <c r="L35" i="2"/>
  <c r="K35" i="2"/>
  <c r="M35" i="2" s="1"/>
  <c r="P33" i="2"/>
  <c r="Q26" i="2"/>
  <c r="R26" i="2" s="1"/>
  <c r="O26" i="2"/>
  <c r="Q25" i="2"/>
  <c r="R25" i="2" s="1"/>
  <c r="O25" i="2"/>
  <c r="Q24" i="2"/>
  <c r="R24" i="2" s="1"/>
  <c r="O24" i="2"/>
  <c r="Q23" i="2"/>
  <c r="R23" i="2" s="1"/>
  <c r="O23" i="2"/>
  <c r="Q22" i="2"/>
  <c r="R22" i="2" s="1"/>
  <c r="O22" i="2"/>
  <c r="Q21" i="2"/>
  <c r="R21" i="2" s="1"/>
  <c r="O21" i="2"/>
  <c r="Q20" i="2"/>
  <c r="R20" i="2" s="1"/>
  <c r="O20" i="2"/>
  <c r="O19" i="2"/>
  <c r="P18" i="2"/>
  <c r="Q19" i="2" s="1"/>
  <c r="R19" i="2" s="1"/>
  <c r="AF748" i="1"/>
  <c r="AD748" i="1"/>
  <c r="K748" i="1"/>
  <c r="AE748" i="1" s="1"/>
  <c r="AI746" i="1"/>
  <c r="AH746" i="1"/>
  <c r="AJ740" i="1"/>
  <c r="AI740" i="1"/>
  <c r="AG740" i="1"/>
  <c r="AJ739" i="1"/>
  <c r="AI739" i="1"/>
  <c r="AG739" i="1"/>
  <c r="AI738" i="1"/>
  <c r="AJ738" i="1" s="1"/>
  <c r="AG738" i="1"/>
  <c r="AI737" i="1"/>
  <c r="AJ737" i="1" s="1"/>
  <c r="AG737" i="1"/>
  <c r="AI736" i="1"/>
  <c r="AJ736" i="1" s="1"/>
  <c r="AG736" i="1"/>
  <c r="AI735" i="1"/>
  <c r="AJ735" i="1" s="1"/>
  <c r="AG735" i="1"/>
  <c r="AI734" i="1"/>
  <c r="AJ734" i="1" s="1"/>
  <c r="AG734" i="1"/>
  <c r="AG733" i="1"/>
  <c r="AH732" i="1"/>
  <c r="AK734" i="1" s="1"/>
  <c r="K726" i="1"/>
  <c r="AI724" i="1"/>
  <c r="AH724" i="1"/>
  <c r="AI718" i="1"/>
  <c r="AJ718" i="1" s="1"/>
  <c r="AG718" i="1"/>
  <c r="AI717" i="1"/>
  <c r="AJ717" i="1" s="1"/>
  <c r="AG717" i="1"/>
  <c r="AI716" i="1"/>
  <c r="AJ716" i="1" s="1"/>
  <c r="AG716" i="1"/>
  <c r="AI715" i="1"/>
  <c r="AJ715" i="1" s="1"/>
  <c r="AG715" i="1"/>
  <c r="AI714" i="1"/>
  <c r="AJ714" i="1" s="1"/>
  <c r="AG714" i="1"/>
  <c r="AI713" i="1"/>
  <c r="AJ713" i="1" s="1"/>
  <c r="AG713" i="1"/>
  <c r="AI712" i="1"/>
  <c r="AJ712" i="1" s="1"/>
  <c r="AG712" i="1"/>
  <c r="AG711" i="1"/>
  <c r="AH710" i="1"/>
  <c r="AI711" i="1" s="1"/>
  <c r="AJ711" i="1" s="1"/>
  <c r="K704" i="1"/>
  <c r="AH702" i="1"/>
  <c r="AI696" i="1"/>
  <c r="AJ696" i="1" s="1"/>
  <c r="AG696" i="1"/>
  <c r="AI695" i="1"/>
  <c r="AJ695" i="1" s="1"/>
  <c r="AG695" i="1"/>
  <c r="AI694" i="1"/>
  <c r="AJ694" i="1" s="1"/>
  <c r="AG694" i="1"/>
  <c r="AI693" i="1"/>
  <c r="AJ693" i="1" s="1"/>
  <c r="AG693" i="1"/>
  <c r="AI692" i="1"/>
  <c r="AJ692" i="1" s="1"/>
  <c r="AG692" i="1"/>
  <c r="AI691" i="1"/>
  <c r="AJ691" i="1" s="1"/>
  <c r="AG691" i="1"/>
  <c r="AI690" i="1"/>
  <c r="AJ690" i="1" s="1"/>
  <c r="AG690" i="1"/>
  <c r="AG689" i="1"/>
  <c r="AH688" i="1"/>
  <c r="AI689" i="1" s="1"/>
  <c r="AJ689" i="1" s="1"/>
  <c r="AF682" i="1"/>
  <c r="AD682" i="1"/>
  <c r="K682" i="1"/>
  <c r="AE682" i="1" s="1"/>
  <c r="AI680" i="1"/>
  <c r="AH680" i="1"/>
  <c r="AJ674" i="1"/>
  <c r="AI674" i="1"/>
  <c r="AG674" i="1"/>
  <c r="AJ673" i="1"/>
  <c r="AI673" i="1"/>
  <c r="AG673" i="1"/>
  <c r="AJ672" i="1"/>
  <c r="AI672" i="1"/>
  <c r="AG672" i="1"/>
  <c r="AJ671" i="1"/>
  <c r="AI671" i="1"/>
  <c r="AG671" i="1"/>
  <c r="AJ670" i="1"/>
  <c r="AI670" i="1"/>
  <c r="AG670" i="1"/>
  <c r="AJ669" i="1"/>
  <c r="AI669" i="1"/>
  <c r="AG669" i="1"/>
  <c r="AJ668" i="1"/>
  <c r="AI668" i="1"/>
  <c r="AG668" i="1"/>
  <c r="AJ667" i="1"/>
  <c r="AI667" i="1"/>
  <c r="AG667" i="1"/>
  <c r="AH666" i="1"/>
  <c r="AK668" i="1" s="1"/>
  <c r="AD657" i="1"/>
  <c r="K657" i="1"/>
  <c r="AH655" i="1"/>
  <c r="AI649" i="1"/>
  <c r="AJ649" i="1" s="1"/>
  <c r="AG649" i="1"/>
  <c r="AI648" i="1"/>
  <c r="AJ648" i="1" s="1"/>
  <c r="AG648" i="1"/>
  <c r="AI647" i="1"/>
  <c r="AJ647" i="1" s="1"/>
  <c r="AG647" i="1"/>
  <c r="AI646" i="1"/>
  <c r="AJ646" i="1" s="1"/>
  <c r="AG646" i="1"/>
  <c r="AI645" i="1"/>
  <c r="AJ645" i="1" s="1"/>
  <c r="AG645" i="1"/>
  <c r="AI644" i="1"/>
  <c r="AJ644" i="1" s="1"/>
  <c r="AG644" i="1"/>
  <c r="AI643" i="1"/>
  <c r="AJ643" i="1" s="1"/>
  <c r="AG643" i="1"/>
  <c r="AG642" i="1"/>
  <c r="AH641" i="1"/>
  <c r="AI642" i="1" s="1"/>
  <c r="AJ642" i="1" s="1"/>
  <c r="AF635" i="1"/>
  <c r="AD635" i="1"/>
  <c r="K635" i="1"/>
  <c r="AE635" i="1" s="1"/>
  <c r="AI633" i="1"/>
  <c r="AH633" i="1"/>
  <c r="AJ627" i="1"/>
  <c r="AI627" i="1"/>
  <c r="AG627" i="1"/>
  <c r="AJ626" i="1"/>
  <c r="AI626" i="1"/>
  <c r="AG626" i="1"/>
  <c r="AJ625" i="1"/>
  <c r="AI625" i="1"/>
  <c r="AG625" i="1"/>
  <c r="AJ624" i="1"/>
  <c r="AI624" i="1"/>
  <c r="AG624" i="1"/>
  <c r="AJ623" i="1"/>
  <c r="AI623" i="1"/>
  <c r="AG623" i="1"/>
  <c r="AJ622" i="1"/>
  <c r="AI622" i="1"/>
  <c r="AG622" i="1"/>
  <c r="AJ621" i="1"/>
  <c r="AI621" i="1"/>
  <c r="AG621" i="1"/>
  <c r="AJ620" i="1"/>
  <c r="AI620" i="1"/>
  <c r="AG620" i="1"/>
  <c r="AH619" i="1"/>
  <c r="AK621" i="1" s="1"/>
  <c r="AD610" i="1"/>
  <c r="K610" i="1"/>
  <c r="AH608" i="1"/>
  <c r="AI602" i="1"/>
  <c r="AJ602" i="1" s="1"/>
  <c r="AG602" i="1"/>
  <c r="AI601" i="1"/>
  <c r="AJ601" i="1" s="1"/>
  <c r="AG601" i="1"/>
  <c r="AI600" i="1"/>
  <c r="AJ600" i="1" s="1"/>
  <c r="AG600" i="1"/>
  <c r="AI599" i="1"/>
  <c r="AJ599" i="1" s="1"/>
  <c r="AG599" i="1"/>
  <c r="AI598" i="1"/>
  <c r="AJ598" i="1" s="1"/>
  <c r="AG598" i="1"/>
  <c r="AI597" i="1"/>
  <c r="AJ597" i="1" s="1"/>
  <c r="AG597" i="1"/>
  <c r="AI596" i="1"/>
  <c r="AJ596" i="1" s="1"/>
  <c r="AG596" i="1"/>
  <c r="AG595" i="1"/>
  <c r="AH594" i="1"/>
  <c r="AK596" i="1" s="1"/>
  <c r="AD588" i="1"/>
  <c r="K588" i="1"/>
  <c r="AI585" i="1" s="1"/>
  <c r="AI586" i="1" s="1"/>
  <c r="AH586" i="1"/>
  <c r="AI579" i="1"/>
  <c r="AJ579" i="1" s="1"/>
  <c r="AG579" i="1"/>
  <c r="AI578" i="1"/>
  <c r="AJ578" i="1" s="1"/>
  <c r="AG578" i="1"/>
  <c r="AI577" i="1"/>
  <c r="AJ577" i="1" s="1"/>
  <c r="AG577" i="1"/>
  <c r="AI576" i="1"/>
  <c r="AJ576" i="1" s="1"/>
  <c r="AG576" i="1"/>
  <c r="AI575" i="1"/>
  <c r="AJ575" i="1" s="1"/>
  <c r="AG575" i="1"/>
  <c r="AI574" i="1"/>
  <c r="AJ574" i="1" s="1"/>
  <c r="AG574" i="1"/>
  <c r="AI573" i="1"/>
  <c r="AJ573" i="1" s="1"/>
  <c r="AG573" i="1"/>
  <c r="AG572" i="1"/>
  <c r="AH571" i="1"/>
  <c r="AI572" i="1" s="1"/>
  <c r="AJ572" i="1" s="1"/>
  <c r="AD565" i="1"/>
  <c r="K565" i="1"/>
  <c r="AI562" i="1" s="1"/>
  <c r="AI563" i="1" s="1"/>
  <c r="AH563" i="1"/>
  <c r="AI556" i="1"/>
  <c r="AJ556" i="1" s="1"/>
  <c r="AG556" i="1"/>
  <c r="AI555" i="1"/>
  <c r="AJ555" i="1" s="1"/>
  <c r="AG555" i="1"/>
  <c r="AI554" i="1"/>
  <c r="AJ554" i="1" s="1"/>
  <c r="AG554" i="1"/>
  <c r="AI553" i="1"/>
  <c r="AJ553" i="1" s="1"/>
  <c r="AG553" i="1"/>
  <c r="AI552" i="1"/>
  <c r="AJ552" i="1" s="1"/>
  <c r="AG552" i="1"/>
  <c r="AI551" i="1"/>
  <c r="AJ551" i="1" s="1"/>
  <c r="AG551" i="1"/>
  <c r="AI550" i="1"/>
  <c r="AJ550" i="1" s="1"/>
  <c r="AG550" i="1"/>
  <c r="AG549" i="1"/>
  <c r="AH548" i="1"/>
  <c r="AK550" i="1" s="1"/>
  <c r="AD542" i="1"/>
  <c r="K542" i="1"/>
  <c r="AE542" i="1" s="1"/>
  <c r="AH540" i="1"/>
  <c r="AI533" i="1"/>
  <c r="AJ533" i="1" s="1"/>
  <c r="AG533" i="1"/>
  <c r="AI532" i="1"/>
  <c r="AJ532" i="1" s="1"/>
  <c r="AG532" i="1"/>
  <c r="AI531" i="1"/>
  <c r="AJ531" i="1" s="1"/>
  <c r="AG531" i="1"/>
  <c r="AI530" i="1"/>
  <c r="AJ530" i="1" s="1"/>
  <c r="AG530" i="1"/>
  <c r="AI529" i="1"/>
  <c r="AJ529" i="1" s="1"/>
  <c r="AG529" i="1"/>
  <c r="AI528" i="1"/>
  <c r="AJ528" i="1" s="1"/>
  <c r="AG528" i="1"/>
  <c r="AI527" i="1"/>
  <c r="AJ527" i="1" s="1"/>
  <c r="AG527" i="1"/>
  <c r="AG526" i="1"/>
  <c r="AH525" i="1"/>
  <c r="AL527" i="1" s="1"/>
  <c r="AD519" i="1"/>
  <c r="K519" i="1"/>
  <c r="AE519" i="1" s="1"/>
  <c r="AH517" i="1"/>
  <c r="AI510" i="1"/>
  <c r="AJ510" i="1" s="1"/>
  <c r="AG510" i="1"/>
  <c r="AI509" i="1"/>
  <c r="AJ509" i="1" s="1"/>
  <c r="AG509" i="1"/>
  <c r="AI508" i="1"/>
  <c r="AJ508" i="1" s="1"/>
  <c r="AG508" i="1"/>
  <c r="AI507" i="1"/>
  <c r="AJ507" i="1" s="1"/>
  <c r="AG507" i="1"/>
  <c r="AI506" i="1"/>
  <c r="AJ506" i="1" s="1"/>
  <c r="AG506" i="1"/>
  <c r="AI505" i="1"/>
  <c r="AJ505" i="1" s="1"/>
  <c r="AG505" i="1"/>
  <c r="AI504" i="1"/>
  <c r="AJ504" i="1" s="1"/>
  <c r="AG504" i="1"/>
  <c r="AG503" i="1"/>
  <c r="AH502" i="1"/>
  <c r="AL504" i="1" s="1"/>
  <c r="AD496" i="1"/>
  <c r="K496" i="1"/>
  <c r="AI493" i="1" s="1"/>
  <c r="AI487" i="1"/>
  <c r="AJ487" i="1" s="1"/>
  <c r="AG487" i="1"/>
  <c r="AI486" i="1"/>
  <c r="AJ486" i="1" s="1"/>
  <c r="AG486" i="1"/>
  <c r="AI485" i="1"/>
  <c r="AJ485" i="1" s="1"/>
  <c r="AG485" i="1"/>
  <c r="AI484" i="1"/>
  <c r="AJ484" i="1" s="1"/>
  <c r="AG484" i="1"/>
  <c r="AI483" i="1"/>
  <c r="AJ483" i="1" s="1"/>
  <c r="AG483" i="1"/>
  <c r="AI482" i="1"/>
  <c r="AJ482" i="1" s="1"/>
  <c r="AG482" i="1"/>
  <c r="AI481" i="1"/>
  <c r="AJ481" i="1" s="1"/>
  <c r="AG481" i="1"/>
  <c r="AG480" i="1"/>
  <c r="AH479" i="1"/>
  <c r="AI480" i="1" s="1"/>
  <c r="AJ480" i="1" s="1"/>
  <c r="AD473" i="1"/>
  <c r="K473" i="1"/>
  <c r="AI470" i="1" s="1"/>
  <c r="AI471" i="1" s="1"/>
  <c r="AH471" i="1"/>
  <c r="AI464" i="1"/>
  <c r="AJ464" i="1" s="1"/>
  <c r="AG464" i="1"/>
  <c r="AI463" i="1"/>
  <c r="AJ463" i="1" s="1"/>
  <c r="AG463" i="1"/>
  <c r="AI462" i="1"/>
  <c r="AJ462" i="1" s="1"/>
  <c r="AG462" i="1"/>
  <c r="AI461" i="1"/>
  <c r="AJ461" i="1" s="1"/>
  <c r="AG461" i="1"/>
  <c r="AI460" i="1"/>
  <c r="AJ460" i="1" s="1"/>
  <c r="AG460" i="1"/>
  <c r="AI459" i="1"/>
  <c r="AJ459" i="1" s="1"/>
  <c r="AG459" i="1"/>
  <c r="AI458" i="1"/>
  <c r="AJ458" i="1" s="1"/>
  <c r="AG458" i="1"/>
  <c r="AG457" i="1"/>
  <c r="AH456" i="1"/>
  <c r="AI457" i="1" s="1"/>
  <c r="AJ457" i="1" s="1"/>
  <c r="AD450" i="1"/>
  <c r="K450" i="1"/>
  <c r="AI447" i="1" s="1"/>
  <c r="AI448" i="1" s="1"/>
  <c r="AH448" i="1"/>
  <c r="AI441" i="1"/>
  <c r="AJ441" i="1" s="1"/>
  <c r="AG441" i="1"/>
  <c r="AI440" i="1"/>
  <c r="AJ440" i="1" s="1"/>
  <c r="AG440" i="1"/>
  <c r="AI439" i="1"/>
  <c r="AJ439" i="1" s="1"/>
  <c r="AG439" i="1"/>
  <c r="AI438" i="1"/>
  <c r="AJ438" i="1" s="1"/>
  <c r="AG438" i="1"/>
  <c r="AI437" i="1"/>
  <c r="AJ437" i="1" s="1"/>
  <c r="AG437" i="1"/>
  <c r="AI436" i="1"/>
  <c r="AJ436" i="1" s="1"/>
  <c r="AG436" i="1"/>
  <c r="AI435" i="1"/>
  <c r="AJ435" i="1" s="1"/>
  <c r="AG435" i="1"/>
  <c r="AG434" i="1"/>
  <c r="AH433" i="1"/>
  <c r="AI434" i="1" s="1"/>
  <c r="AJ434" i="1" s="1"/>
  <c r="AD427" i="1"/>
  <c r="K427" i="1"/>
  <c r="AE427" i="1" s="1"/>
  <c r="AH425" i="1"/>
  <c r="AI418" i="1"/>
  <c r="AJ418" i="1" s="1"/>
  <c r="AG418" i="1"/>
  <c r="AI417" i="1"/>
  <c r="AJ417" i="1" s="1"/>
  <c r="AG417" i="1"/>
  <c r="AI416" i="1"/>
  <c r="AJ416" i="1" s="1"/>
  <c r="AG416" i="1"/>
  <c r="AI415" i="1"/>
  <c r="AJ415" i="1" s="1"/>
  <c r="AG415" i="1"/>
  <c r="AI414" i="1"/>
  <c r="AJ414" i="1" s="1"/>
  <c r="AG414" i="1"/>
  <c r="AI413" i="1"/>
  <c r="AJ413" i="1" s="1"/>
  <c r="AG413" i="1"/>
  <c r="AI412" i="1"/>
  <c r="AJ412" i="1" s="1"/>
  <c r="AG412" i="1"/>
  <c r="AG411" i="1"/>
  <c r="AH410" i="1"/>
  <c r="AK412" i="1" s="1"/>
  <c r="AD404" i="1"/>
  <c r="K404" i="1"/>
  <c r="AE404" i="1" s="1"/>
  <c r="AI395" i="1"/>
  <c r="AJ395" i="1" s="1"/>
  <c r="AG395" i="1"/>
  <c r="AI394" i="1"/>
  <c r="AJ394" i="1" s="1"/>
  <c r="AG394" i="1"/>
  <c r="AI393" i="1"/>
  <c r="AJ393" i="1" s="1"/>
  <c r="AG393" i="1"/>
  <c r="AI392" i="1"/>
  <c r="AJ392" i="1" s="1"/>
  <c r="AG392" i="1"/>
  <c r="AI391" i="1"/>
  <c r="AJ391" i="1" s="1"/>
  <c r="AG391" i="1"/>
  <c r="AI390" i="1"/>
  <c r="AJ390" i="1" s="1"/>
  <c r="AG390" i="1"/>
  <c r="AI389" i="1"/>
  <c r="AJ389" i="1" s="1"/>
  <c r="AG389" i="1"/>
  <c r="AG388" i="1"/>
  <c r="AH387" i="1"/>
  <c r="AI388" i="1" s="1"/>
  <c r="AJ388" i="1" s="1"/>
  <c r="AD381" i="1"/>
  <c r="K381" i="1"/>
  <c r="AE381" i="1" s="1"/>
  <c r="AH379" i="1"/>
  <c r="AI378" i="1"/>
  <c r="AI379" i="1" s="1"/>
  <c r="AI372" i="1"/>
  <c r="AJ372" i="1" s="1"/>
  <c r="AG372" i="1"/>
  <c r="AI371" i="1"/>
  <c r="AJ371" i="1" s="1"/>
  <c r="AG371" i="1"/>
  <c r="AI370" i="1"/>
  <c r="AJ370" i="1" s="1"/>
  <c r="AG370" i="1"/>
  <c r="AI369" i="1"/>
  <c r="AJ369" i="1" s="1"/>
  <c r="AG369" i="1"/>
  <c r="AI368" i="1"/>
  <c r="AJ368" i="1" s="1"/>
  <c r="AG368" i="1"/>
  <c r="AI367" i="1"/>
  <c r="AJ367" i="1" s="1"/>
  <c r="AG367" i="1"/>
  <c r="AI366" i="1"/>
  <c r="AJ366" i="1" s="1"/>
  <c r="AG366" i="1"/>
  <c r="AG365" i="1"/>
  <c r="AH364" i="1"/>
  <c r="AI365" i="1" s="1"/>
  <c r="AJ365" i="1" s="1"/>
  <c r="AD358" i="1"/>
  <c r="K358" i="1"/>
  <c r="AE358" i="1" s="1"/>
  <c r="AH356" i="1"/>
  <c r="AI355" i="1"/>
  <c r="AI356" i="1" s="1"/>
  <c r="AI349" i="1"/>
  <c r="AJ349" i="1" s="1"/>
  <c r="AG349" i="1"/>
  <c r="AI348" i="1"/>
  <c r="AJ348" i="1" s="1"/>
  <c r="AG348" i="1"/>
  <c r="AI347" i="1"/>
  <c r="AJ347" i="1" s="1"/>
  <c r="AG347" i="1"/>
  <c r="AI346" i="1"/>
  <c r="AJ346" i="1" s="1"/>
  <c r="AG346" i="1"/>
  <c r="AI345" i="1"/>
  <c r="AJ345" i="1" s="1"/>
  <c r="AG345" i="1"/>
  <c r="AI344" i="1"/>
  <c r="AJ344" i="1" s="1"/>
  <c r="AG344" i="1"/>
  <c r="AI343" i="1"/>
  <c r="AJ343" i="1" s="1"/>
  <c r="AG343" i="1"/>
  <c r="AG342" i="1"/>
  <c r="AH341" i="1"/>
  <c r="AK343" i="1" s="1"/>
  <c r="AD335" i="1"/>
  <c r="K335" i="1"/>
  <c r="AE335" i="1" s="1"/>
  <c r="AH333" i="1"/>
  <c r="AI326" i="1"/>
  <c r="AJ326" i="1" s="1"/>
  <c r="AG326" i="1"/>
  <c r="AI325" i="1"/>
  <c r="AJ325" i="1" s="1"/>
  <c r="AG325" i="1"/>
  <c r="AI324" i="1"/>
  <c r="AJ324" i="1" s="1"/>
  <c r="AG324" i="1"/>
  <c r="AI323" i="1"/>
  <c r="AJ323" i="1" s="1"/>
  <c r="AG323" i="1"/>
  <c r="AI322" i="1"/>
  <c r="AJ322" i="1" s="1"/>
  <c r="AG322" i="1"/>
  <c r="AI321" i="1"/>
  <c r="AJ321" i="1" s="1"/>
  <c r="AG321" i="1"/>
  <c r="AI320" i="1"/>
  <c r="AJ320" i="1" s="1"/>
  <c r="AG320" i="1"/>
  <c r="AG319" i="1"/>
  <c r="AH318" i="1"/>
  <c r="AL320" i="1" s="1"/>
  <c r="AD312" i="1"/>
  <c r="K312" i="1"/>
  <c r="AE312" i="1" s="1"/>
  <c r="AH310" i="1"/>
  <c r="AI309" i="1"/>
  <c r="AI310" i="1" s="1"/>
  <c r="AI303" i="1"/>
  <c r="AJ303" i="1" s="1"/>
  <c r="AG303" i="1"/>
  <c r="AI302" i="1"/>
  <c r="AJ302" i="1" s="1"/>
  <c r="AG302" i="1"/>
  <c r="AI301" i="1"/>
  <c r="AJ301" i="1" s="1"/>
  <c r="AG301" i="1"/>
  <c r="AI300" i="1"/>
  <c r="AJ300" i="1" s="1"/>
  <c r="AG300" i="1"/>
  <c r="AI299" i="1"/>
  <c r="AJ299" i="1" s="1"/>
  <c r="AG299" i="1"/>
  <c r="AI298" i="1"/>
  <c r="AJ298" i="1" s="1"/>
  <c r="AG298" i="1"/>
  <c r="AI297" i="1"/>
  <c r="AJ297" i="1" s="1"/>
  <c r="AG297" i="1"/>
  <c r="AG296" i="1"/>
  <c r="AH295" i="1"/>
  <c r="AK297" i="1" s="1"/>
  <c r="AD289" i="1"/>
  <c r="K289" i="1"/>
  <c r="AE289" i="1" s="1"/>
  <c r="AF289" i="1" s="1"/>
  <c r="AH287" i="1"/>
  <c r="AI286" i="1"/>
  <c r="AI287" i="1" s="1"/>
  <c r="AI280" i="1"/>
  <c r="AJ280" i="1" s="1"/>
  <c r="AG280" i="1"/>
  <c r="AI279" i="1"/>
  <c r="AJ279" i="1" s="1"/>
  <c r="AG279" i="1"/>
  <c r="AI278" i="1"/>
  <c r="AJ278" i="1" s="1"/>
  <c r="AG278" i="1"/>
  <c r="AI277" i="1"/>
  <c r="AJ277" i="1" s="1"/>
  <c r="AG277" i="1"/>
  <c r="AI276" i="1"/>
  <c r="AJ276" i="1" s="1"/>
  <c r="AG276" i="1"/>
  <c r="AI275" i="1"/>
  <c r="AJ275" i="1" s="1"/>
  <c r="AG275" i="1"/>
  <c r="AI274" i="1"/>
  <c r="AJ274" i="1" s="1"/>
  <c r="AG274" i="1"/>
  <c r="AG273" i="1"/>
  <c r="AH272" i="1"/>
  <c r="AI273" i="1" s="1"/>
  <c r="AJ273" i="1" s="1"/>
  <c r="AD266" i="1"/>
  <c r="K266" i="1"/>
  <c r="AE266" i="1" s="1"/>
  <c r="AH264" i="1"/>
  <c r="AI257" i="1"/>
  <c r="AJ257" i="1" s="1"/>
  <c r="AG257" i="1"/>
  <c r="AI256" i="1"/>
  <c r="AJ256" i="1" s="1"/>
  <c r="AG256" i="1"/>
  <c r="AI255" i="1"/>
  <c r="AJ255" i="1" s="1"/>
  <c r="AG255" i="1"/>
  <c r="AI254" i="1"/>
  <c r="AJ254" i="1" s="1"/>
  <c r="AG254" i="1"/>
  <c r="AI253" i="1"/>
  <c r="AJ253" i="1" s="1"/>
  <c r="AG253" i="1"/>
  <c r="AI252" i="1"/>
  <c r="AJ252" i="1" s="1"/>
  <c r="AG252" i="1"/>
  <c r="AI251" i="1"/>
  <c r="AJ251" i="1" s="1"/>
  <c r="AG251" i="1"/>
  <c r="AG250" i="1"/>
  <c r="AH249" i="1"/>
  <c r="AK251" i="1" s="1"/>
  <c r="AD243" i="1"/>
  <c r="K243" i="1"/>
  <c r="AE243" i="1" s="1"/>
  <c r="AF243" i="1" s="1"/>
  <c r="AH241" i="1"/>
  <c r="AJ234" i="1"/>
  <c r="AI234" i="1"/>
  <c r="AG234" i="1"/>
  <c r="AJ233" i="1"/>
  <c r="AI233" i="1"/>
  <c r="AG233" i="1"/>
  <c r="AI232" i="1"/>
  <c r="AJ232" i="1" s="1"/>
  <c r="AG232" i="1"/>
  <c r="AI231" i="1"/>
  <c r="AJ231" i="1" s="1"/>
  <c r="AG231" i="1"/>
  <c r="AI230" i="1"/>
  <c r="AJ230" i="1" s="1"/>
  <c r="AG230" i="1"/>
  <c r="AI229" i="1"/>
  <c r="AJ229" i="1" s="1"/>
  <c r="AG229" i="1"/>
  <c r="AI228" i="1"/>
  <c r="AJ228" i="1" s="1"/>
  <c r="AG228" i="1"/>
  <c r="AG227" i="1"/>
  <c r="AH226" i="1"/>
  <c r="AK228" i="1" s="1"/>
  <c r="AD220" i="1"/>
  <c r="K220" i="1"/>
  <c r="AE220" i="1" s="1"/>
  <c r="AF220" i="1" s="1"/>
  <c r="AH218" i="1"/>
  <c r="AI217" i="1"/>
  <c r="AI218" i="1" s="1"/>
  <c r="AJ211" i="1"/>
  <c r="AI211" i="1"/>
  <c r="AG211" i="1"/>
  <c r="AI210" i="1"/>
  <c r="AJ210" i="1" s="1"/>
  <c r="AG210" i="1"/>
  <c r="AI209" i="1"/>
  <c r="AJ209" i="1" s="1"/>
  <c r="AG209" i="1"/>
  <c r="AI208" i="1"/>
  <c r="AJ208" i="1" s="1"/>
  <c r="AG208" i="1"/>
  <c r="AI207" i="1"/>
  <c r="AJ207" i="1" s="1"/>
  <c r="AG207" i="1"/>
  <c r="AI206" i="1"/>
  <c r="AJ206" i="1" s="1"/>
  <c r="AG206" i="1"/>
  <c r="AI205" i="1"/>
  <c r="AJ205" i="1" s="1"/>
  <c r="AG205" i="1"/>
  <c r="AG204" i="1"/>
  <c r="AH203" i="1"/>
  <c r="AK205" i="1" s="1"/>
  <c r="AL196" i="1"/>
  <c r="AD196" i="1"/>
  <c r="AC195" i="1"/>
  <c r="AC194" i="1"/>
  <c r="AI192" i="1"/>
  <c r="AJ192" i="1" s="1"/>
  <c r="AG192" i="1"/>
  <c r="AI191" i="1"/>
  <c r="AJ191" i="1" s="1"/>
  <c r="AG191" i="1"/>
  <c r="AI190" i="1"/>
  <c r="AJ190" i="1" s="1"/>
  <c r="AG190" i="1"/>
  <c r="AI189" i="1"/>
  <c r="AJ189" i="1" s="1"/>
  <c r="AG189" i="1"/>
  <c r="AI188" i="1"/>
  <c r="AJ188" i="1" s="1"/>
  <c r="AG188" i="1"/>
  <c r="AI187" i="1"/>
  <c r="AJ187" i="1" s="1"/>
  <c r="AG187" i="1"/>
  <c r="AG186" i="1"/>
  <c r="AH185" i="1"/>
  <c r="AI186" i="1" s="1"/>
  <c r="AJ186" i="1" s="1"/>
  <c r="AL181" i="1"/>
  <c r="AD181" i="1"/>
  <c r="AC181" i="1"/>
  <c r="AE181" i="1" s="1"/>
  <c r="AM180" i="1"/>
  <c r="AM181" i="1" s="1"/>
  <c r="AI177" i="1"/>
  <c r="AJ177" i="1" s="1"/>
  <c r="AG177" i="1"/>
  <c r="AI176" i="1"/>
  <c r="AJ176" i="1" s="1"/>
  <c r="AG176" i="1"/>
  <c r="AI175" i="1"/>
  <c r="AJ175" i="1" s="1"/>
  <c r="AG175" i="1"/>
  <c r="AI174" i="1"/>
  <c r="AJ174" i="1" s="1"/>
  <c r="AG174" i="1"/>
  <c r="AI173" i="1"/>
  <c r="AJ173" i="1" s="1"/>
  <c r="AG173" i="1"/>
  <c r="AG172" i="1"/>
  <c r="AH171" i="1"/>
  <c r="AI172" i="1" s="1"/>
  <c r="AJ172" i="1" s="1"/>
  <c r="AL167" i="1"/>
  <c r="AD167" i="1"/>
  <c r="AC166" i="1"/>
  <c r="AC165" i="1"/>
  <c r="AC164" i="1"/>
  <c r="AC163" i="1"/>
  <c r="AI160" i="1"/>
  <c r="AJ160" i="1" s="1"/>
  <c r="AG160" i="1"/>
  <c r="AI159" i="1"/>
  <c r="AJ159" i="1" s="1"/>
  <c r="AG159" i="1"/>
  <c r="AI158" i="1"/>
  <c r="AJ158" i="1" s="1"/>
  <c r="AG158" i="1"/>
  <c r="AI157" i="1"/>
  <c r="AJ157" i="1" s="1"/>
  <c r="AG157" i="1"/>
  <c r="AI156" i="1"/>
  <c r="AJ156" i="1" s="1"/>
  <c r="AG156" i="1"/>
  <c r="AG155" i="1"/>
  <c r="AH154" i="1"/>
  <c r="AI155" i="1" s="1"/>
  <c r="AJ155" i="1" s="1"/>
  <c r="AL150" i="1"/>
  <c r="AC148" i="1"/>
  <c r="AD150" i="1" s="1"/>
  <c r="AI146" i="1"/>
  <c r="AJ146" i="1" s="1"/>
  <c r="AG146" i="1"/>
  <c r="AI145" i="1"/>
  <c r="AJ145" i="1" s="1"/>
  <c r="AG145" i="1"/>
  <c r="AI144" i="1"/>
  <c r="AJ144" i="1" s="1"/>
  <c r="AG144" i="1"/>
  <c r="AI143" i="1"/>
  <c r="AJ143" i="1" s="1"/>
  <c r="AG143" i="1"/>
  <c r="AI142" i="1"/>
  <c r="AJ142" i="1" s="1"/>
  <c r="AG142" i="1"/>
  <c r="AG141" i="1"/>
  <c r="AH140" i="1"/>
  <c r="AU92" i="1" s="1"/>
  <c r="AL136" i="1"/>
  <c r="AC135" i="1"/>
  <c r="AC136" i="1" s="1"/>
  <c r="AE136" i="1" s="1"/>
  <c r="V134" i="1"/>
  <c r="AI133" i="1"/>
  <c r="AJ133" i="1" s="1"/>
  <c r="AG133" i="1"/>
  <c r="AI132" i="1"/>
  <c r="AJ132" i="1" s="1"/>
  <c r="AG132" i="1"/>
  <c r="AI131" i="1"/>
  <c r="AJ131" i="1" s="1"/>
  <c r="AG131" i="1"/>
  <c r="AI130" i="1"/>
  <c r="AJ130" i="1" s="1"/>
  <c r="AG130" i="1"/>
  <c r="AI129" i="1"/>
  <c r="AJ129" i="1" s="1"/>
  <c r="AG129" i="1"/>
  <c r="AG128" i="1"/>
  <c r="AH127" i="1"/>
  <c r="AI128" i="1" s="1"/>
  <c r="AJ128" i="1" s="1"/>
  <c r="AL122" i="1"/>
  <c r="AC121" i="1"/>
  <c r="AC120" i="1"/>
  <c r="AI118" i="1"/>
  <c r="AJ118" i="1" s="1"/>
  <c r="AG118" i="1"/>
  <c r="AI117" i="1"/>
  <c r="AJ117" i="1" s="1"/>
  <c r="AG117" i="1"/>
  <c r="AI116" i="1"/>
  <c r="AJ116" i="1" s="1"/>
  <c r="AG116" i="1"/>
  <c r="AI115" i="1"/>
  <c r="AJ115" i="1" s="1"/>
  <c r="AG115" i="1"/>
  <c r="AI114" i="1"/>
  <c r="AJ114" i="1" s="1"/>
  <c r="AG114" i="1"/>
  <c r="AG113" i="1"/>
  <c r="AH112" i="1"/>
  <c r="AS92" i="1" s="1"/>
  <c r="AL108" i="1"/>
  <c r="AC107" i="1"/>
  <c r="AC106" i="1"/>
  <c r="AC105" i="1"/>
  <c r="AC104" i="1"/>
  <c r="AC103" i="1"/>
  <c r="AD108" i="1" s="1"/>
  <c r="AI101" i="1"/>
  <c r="AJ101" i="1" s="1"/>
  <c r="AG101" i="1"/>
  <c r="AI100" i="1"/>
  <c r="AJ100" i="1" s="1"/>
  <c r="AG100" i="1"/>
  <c r="AI99" i="1"/>
  <c r="AJ99" i="1" s="1"/>
  <c r="AG99" i="1"/>
  <c r="AI98" i="1"/>
  <c r="AJ98" i="1" s="1"/>
  <c r="AG98" i="1"/>
  <c r="AI97" i="1"/>
  <c r="AJ97" i="1" s="1"/>
  <c r="AG97" i="1"/>
  <c r="AG96" i="1"/>
  <c r="AH95" i="1"/>
  <c r="AR92" i="1" s="1"/>
  <c r="AN90" i="1"/>
  <c r="AC88" i="1"/>
  <c r="AC86" i="1"/>
  <c r="AI84" i="1"/>
  <c r="AJ84" i="1" s="1"/>
  <c r="AG84" i="1"/>
  <c r="AI83" i="1"/>
  <c r="AJ83" i="1" s="1"/>
  <c r="AG83" i="1"/>
  <c r="AI82" i="1"/>
  <c r="AJ82" i="1" s="1"/>
  <c r="AG82" i="1"/>
  <c r="AI81" i="1"/>
  <c r="AJ81" i="1" s="1"/>
  <c r="AG81" i="1"/>
  <c r="AI80" i="1"/>
  <c r="AJ80" i="1" s="1"/>
  <c r="AG80" i="1"/>
  <c r="AG79" i="1"/>
  <c r="AH78" i="1"/>
  <c r="AQ92" i="1" s="1"/>
  <c r="AM77" i="1"/>
  <c r="AL74" i="1"/>
  <c r="AC73" i="1"/>
  <c r="AC72" i="1"/>
  <c r="AD74" i="1" s="1"/>
  <c r="AI70" i="1"/>
  <c r="AJ70" i="1" s="1"/>
  <c r="AG70" i="1"/>
  <c r="AI69" i="1"/>
  <c r="AJ69" i="1" s="1"/>
  <c r="AG69" i="1"/>
  <c r="AI68" i="1"/>
  <c r="AJ68" i="1" s="1"/>
  <c r="AG68" i="1"/>
  <c r="AI67" i="1"/>
  <c r="AJ67" i="1" s="1"/>
  <c r="AG67" i="1"/>
  <c r="AI66" i="1"/>
  <c r="AJ66" i="1" s="1"/>
  <c r="AG66" i="1"/>
  <c r="AG65" i="1"/>
  <c r="AH64" i="1"/>
  <c r="AP92" i="1" s="1"/>
  <c r="AL60" i="1"/>
  <c r="AC59" i="1"/>
  <c r="AC57" i="1"/>
  <c r="AD60" i="1" s="1"/>
  <c r="AI55" i="1"/>
  <c r="AJ55" i="1" s="1"/>
  <c r="AG55" i="1"/>
  <c r="AI54" i="1"/>
  <c r="AJ54" i="1" s="1"/>
  <c r="AG54" i="1"/>
  <c r="AI53" i="1"/>
  <c r="AJ53" i="1" s="1"/>
  <c r="AG53" i="1"/>
  <c r="AI52" i="1"/>
  <c r="AJ52" i="1" s="1"/>
  <c r="AG52" i="1"/>
  <c r="AI51" i="1"/>
  <c r="AJ51" i="1" s="1"/>
  <c r="AG51" i="1"/>
  <c r="AG50" i="1"/>
  <c r="AH49" i="1"/>
  <c r="AO92" i="1" s="1"/>
  <c r="AN45" i="1"/>
  <c r="AC42" i="1"/>
  <c r="AQ44" i="1" s="1"/>
  <c r="AQ45" i="1" s="1"/>
  <c r="AI41" i="1"/>
  <c r="AJ41" i="1" s="1"/>
  <c r="AG41" i="1"/>
  <c r="AI40" i="1"/>
  <c r="AJ40" i="1" s="1"/>
  <c r="AG40" i="1"/>
  <c r="AI39" i="1"/>
  <c r="AJ39" i="1" s="1"/>
  <c r="AG39" i="1"/>
  <c r="AI38" i="1"/>
  <c r="AJ38" i="1" s="1"/>
  <c r="AG38" i="1"/>
  <c r="AM37" i="1"/>
  <c r="AI37" i="1"/>
  <c r="AJ37" i="1" s="1"/>
  <c r="AG37" i="1"/>
  <c r="AI36" i="1"/>
  <c r="AJ36" i="1" s="1"/>
  <c r="AG36" i="1"/>
  <c r="AG35" i="1"/>
  <c r="AH34" i="1"/>
  <c r="AN92" i="1" s="1"/>
  <c r="AL30" i="1"/>
  <c r="AC28" i="1"/>
  <c r="AC27" i="1"/>
  <c r="AC26" i="1"/>
  <c r="AI25" i="1"/>
  <c r="AJ25" i="1" s="1"/>
  <c r="AG25" i="1"/>
  <c r="AI24" i="1"/>
  <c r="AJ24" i="1" s="1"/>
  <c r="AG24" i="1"/>
  <c r="AI23" i="1"/>
  <c r="AJ23" i="1" s="1"/>
  <c r="AG23" i="1"/>
  <c r="AI22" i="1"/>
  <c r="AJ22" i="1" s="1"/>
  <c r="AG22" i="1"/>
  <c r="AI21" i="1"/>
  <c r="AJ21" i="1" s="1"/>
  <c r="AG21" i="1"/>
  <c r="AI20" i="1"/>
  <c r="AJ20" i="1" s="1"/>
  <c r="AG20" i="1"/>
  <c r="AG19" i="1"/>
  <c r="AH18" i="1"/>
  <c r="AI19" i="1" s="1"/>
  <c r="AJ19" i="1" s="1"/>
  <c r="Q236" i="6" l="1"/>
  <c r="W279" i="6"/>
  <c r="Q111" i="6"/>
  <c r="R111" i="6" s="1"/>
  <c r="Q170" i="6"/>
  <c r="S89" i="6"/>
  <c r="P79" i="6"/>
  <c r="S43" i="6"/>
  <c r="L288" i="4"/>
  <c r="M288" i="4" s="1"/>
  <c r="P285" i="4"/>
  <c r="P286" i="4" s="1"/>
  <c r="M173" i="4"/>
  <c r="N30" i="3"/>
  <c r="N95" i="3"/>
  <c r="N165" i="3"/>
  <c r="Q35" i="3"/>
  <c r="R35" i="3" s="1"/>
  <c r="AE103" i="3"/>
  <c r="M181" i="3"/>
  <c r="N181" i="3" s="1"/>
  <c r="Q19" i="3"/>
  <c r="R19" i="3" s="1"/>
  <c r="N48" i="3"/>
  <c r="AF542" i="1"/>
  <c r="AE704" i="1"/>
  <c r="AI701" i="1"/>
  <c r="AI702" i="1" s="1"/>
  <c r="K92" i="7"/>
  <c r="K28" i="7"/>
  <c r="K197" i="7"/>
  <c r="K60" i="7"/>
  <c r="N35" i="2"/>
  <c r="Q235" i="2"/>
  <c r="R235" i="2" s="1"/>
  <c r="Q78" i="2"/>
  <c r="Q79" i="2" s="1"/>
  <c r="S138" i="2"/>
  <c r="N81" i="2"/>
  <c r="S20" i="2"/>
  <c r="AQ89" i="1"/>
  <c r="AQ90" i="1" s="1"/>
  <c r="AF427" i="1"/>
  <c r="AF335" i="1"/>
  <c r="AF381" i="1"/>
  <c r="AM121" i="1"/>
  <c r="AM122" i="1" s="1"/>
  <c r="AF266" i="1"/>
  <c r="AI141" i="1"/>
  <c r="AJ141" i="1" s="1"/>
  <c r="AN591" i="1"/>
  <c r="AK458" i="1"/>
  <c r="AC167" i="1"/>
  <c r="AE167" i="1" s="1"/>
  <c r="AF167" i="1" s="1"/>
  <c r="AI401" i="1"/>
  <c r="AI402" i="1" s="1"/>
  <c r="AF404" i="1"/>
  <c r="AF519" i="1"/>
  <c r="Q302" i="6"/>
  <c r="Q289" i="6"/>
  <c r="R289" i="6" s="1"/>
  <c r="Q245" i="6"/>
  <c r="R245" i="6" s="1"/>
  <c r="Q201" i="6"/>
  <c r="R201" i="6" s="1"/>
  <c r="S180" i="6"/>
  <c r="Q19" i="6"/>
  <c r="R19" i="6" s="1"/>
  <c r="Q65" i="6"/>
  <c r="R65" i="6" s="1"/>
  <c r="Q324" i="6"/>
  <c r="N223" i="7"/>
  <c r="O223" i="7" s="1"/>
  <c r="N255" i="7"/>
  <c r="O255" i="7" s="1"/>
  <c r="P84" i="7"/>
  <c r="P20" i="7"/>
  <c r="P154" i="7"/>
  <c r="AC122" i="1"/>
  <c r="AE122" i="1" s="1"/>
  <c r="AC196" i="1"/>
  <c r="AE196" i="1" s="1"/>
  <c r="AF196" i="1" s="1"/>
  <c r="AF312" i="1"/>
  <c r="AK435" i="1"/>
  <c r="AM92" i="1"/>
  <c r="AL343" i="1"/>
  <c r="AI516" i="1"/>
  <c r="AI517" i="1" s="1"/>
  <c r="AI733" i="1"/>
  <c r="AJ733" i="1" s="1"/>
  <c r="AI424" i="1"/>
  <c r="AI425" i="1" s="1"/>
  <c r="AX92" i="1"/>
  <c r="AK690" i="1"/>
  <c r="AM149" i="1"/>
  <c r="AM150" i="1" s="1"/>
  <c r="AC30" i="1"/>
  <c r="AE30" i="1" s="1"/>
  <c r="AI263" i="1"/>
  <c r="AI264" i="1" s="1"/>
  <c r="AF181" i="1"/>
  <c r="AF358" i="1"/>
  <c r="Q125" i="3"/>
  <c r="R125" i="3" s="1"/>
  <c r="Q223" i="6"/>
  <c r="R223" i="6" s="1"/>
  <c r="Q311" i="6"/>
  <c r="R311" i="6" s="1"/>
  <c r="AO73" i="1"/>
  <c r="AO74" i="1" s="1"/>
  <c r="AD136" i="1"/>
  <c r="AF136" i="1" s="1"/>
  <c r="Q281" i="3"/>
  <c r="R281" i="3" s="1"/>
  <c r="P387" i="4"/>
  <c r="Q387" i="4" s="1"/>
  <c r="AD30" i="1"/>
  <c r="AI113" i="1"/>
  <c r="AJ113" i="1" s="1"/>
  <c r="AI204" i="1"/>
  <c r="AJ204" i="1" s="1"/>
  <c r="AI250" i="1"/>
  <c r="AJ250" i="1" s="1"/>
  <c r="AI296" i="1"/>
  <c r="AJ296" i="1" s="1"/>
  <c r="AI411" i="1"/>
  <c r="AJ411" i="1" s="1"/>
  <c r="AE473" i="1"/>
  <c r="AF473" i="1" s="1"/>
  <c r="Q265" i="3"/>
  <c r="R265" i="3" s="1"/>
  <c r="Q267" i="6"/>
  <c r="R267" i="6" s="1"/>
  <c r="AC89" i="1"/>
  <c r="AE89" i="1" s="1"/>
  <c r="AV92" i="1"/>
  <c r="AI319" i="1"/>
  <c r="AJ319" i="1" s="1"/>
  <c r="AI342" i="1"/>
  <c r="AJ342" i="1" s="1"/>
  <c r="AI595" i="1"/>
  <c r="AJ595" i="1" s="1"/>
  <c r="S43" i="2"/>
  <c r="Q65" i="2"/>
  <c r="R65" i="2" s="1"/>
  <c r="Q827" i="5"/>
  <c r="R827" i="5" s="1"/>
  <c r="P33" i="6"/>
  <c r="AC45" i="1"/>
  <c r="AE45" i="1" s="1"/>
  <c r="Q186" i="2"/>
  <c r="R186" i="2" s="1"/>
  <c r="Q297" i="3"/>
  <c r="R297" i="3" s="1"/>
  <c r="Q139" i="3"/>
  <c r="R139" i="3" s="1"/>
  <c r="Q157" i="6"/>
  <c r="R157" i="6" s="1"/>
  <c r="AI65" i="1"/>
  <c r="AJ65" i="1" s="1"/>
  <c r="AI503" i="1"/>
  <c r="AJ503" i="1" s="1"/>
  <c r="AI549" i="1"/>
  <c r="AJ549" i="1" s="1"/>
  <c r="Q111" i="2"/>
  <c r="R111" i="2" s="1"/>
  <c r="M58" i="2"/>
  <c r="N58" i="2" s="1"/>
  <c r="AI35" i="1"/>
  <c r="AJ35" i="1" s="1"/>
  <c r="AI79" i="1"/>
  <c r="AJ79" i="1" s="1"/>
  <c r="N120" i="3"/>
  <c r="N239" i="7"/>
  <c r="O239" i="7" s="1"/>
  <c r="P240" i="7"/>
  <c r="AD45" i="1"/>
  <c r="AE450" i="1"/>
  <c r="AF450" i="1" s="1"/>
  <c r="AC150" i="1"/>
  <c r="AE150" i="1" s="1"/>
  <c r="AF150" i="1" s="1"/>
  <c r="L265" i="4"/>
  <c r="M265" i="4" s="1"/>
  <c r="P262" i="4"/>
  <c r="P263" i="4" s="1"/>
  <c r="N259" i="3"/>
  <c r="N290" i="3"/>
  <c r="M202" i="2"/>
  <c r="N202" i="2" s="1"/>
  <c r="Q199" i="2"/>
  <c r="Q200" i="2" s="1"/>
  <c r="M153" i="2"/>
  <c r="N153" i="2" s="1"/>
  <c r="Q150" i="2"/>
  <c r="Q151" i="2" s="1"/>
  <c r="AE657" i="1"/>
  <c r="AF657" i="1" s="1"/>
  <c r="AI654" i="1"/>
  <c r="AI655" i="1" s="1"/>
  <c r="AE610" i="1"/>
  <c r="AF610" i="1" s="1"/>
  <c r="AI607" i="1"/>
  <c r="AI608" i="1" s="1"/>
  <c r="AE565" i="1"/>
  <c r="AF565" i="1" s="1"/>
  <c r="M127" i="2"/>
  <c r="N127" i="2" s="1"/>
  <c r="Q124" i="2"/>
  <c r="Q125" i="2" s="1"/>
  <c r="M58" i="4"/>
  <c r="O309" i="4"/>
  <c r="M104" i="4"/>
  <c r="N666" i="5"/>
  <c r="N688" i="5"/>
  <c r="Q761" i="5"/>
  <c r="R761" i="5" s="1"/>
  <c r="Q651" i="5"/>
  <c r="R651" i="5" s="1"/>
  <c r="N550" i="5"/>
  <c r="O135" i="5"/>
  <c r="T259" i="5"/>
  <c r="O504" i="5"/>
  <c r="N527" i="5"/>
  <c r="AG122" i="5"/>
  <c r="O69" i="5"/>
  <c r="S512" i="5"/>
  <c r="O233" i="5"/>
  <c r="T351" i="5"/>
  <c r="AE122" i="5"/>
  <c r="V199" i="5"/>
  <c r="V200" i="5" s="1"/>
  <c r="AF122" i="5"/>
  <c r="O200" i="5"/>
  <c r="O435" i="5"/>
  <c r="N596" i="5"/>
  <c r="O343" i="5"/>
  <c r="O389" i="5"/>
  <c r="O31" i="5"/>
  <c r="O320" i="5"/>
  <c r="N573" i="5"/>
  <c r="O274" i="5"/>
  <c r="O297" i="5"/>
  <c r="O118" i="5"/>
  <c r="T397" i="5"/>
  <c r="N644" i="5"/>
  <c r="R56" i="5"/>
  <c r="S56" i="5" s="1"/>
  <c r="T282" i="5"/>
  <c r="O458" i="5"/>
  <c r="Q626" i="5"/>
  <c r="R626" i="5" s="1"/>
  <c r="V122" i="5"/>
  <c r="R304" i="5"/>
  <c r="S304" i="5" s="1"/>
  <c r="W122" i="5"/>
  <c r="Q739" i="5"/>
  <c r="R739" i="5" s="1"/>
  <c r="T466" i="5"/>
  <c r="Q695" i="5"/>
  <c r="R695" i="5" s="1"/>
  <c r="O102" i="5"/>
  <c r="O412" i="5"/>
  <c r="N619" i="5"/>
  <c r="T489" i="5"/>
  <c r="N51" i="5"/>
  <c r="O51" i="5" s="1"/>
  <c r="AH122" i="5"/>
  <c r="T328" i="5"/>
  <c r="T374" i="5"/>
  <c r="R419" i="5"/>
  <c r="S419" i="5" s="1"/>
  <c r="Q580" i="5"/>
  <c r="R580" i="5" s="1"/>
  <c r="Q783" i="5"/>
  <c r="R783" i="5" s="1"/>
  <c r="AI122" i="5"/>
  <c r="O168" i="5"/>
  <c r="T443" i="5"/>
  <c r="S718" i="5"/>
  <c r="O86" i="5"/>
  <c r="O151" i="5"/>
  <c r="O366" i="5"/>
  <c r="O481" i="5"/>
  <c r="Q805" i="5"/>
  <c r="R805" i="5" s="1"/>
  <c r="O216" i="5"/>
  <c r="Q673" i="5"/>
  <c r="R673" i="5" s="1"/>
  <c r="R89" i="4"/>
  <c r="R205" i="4"/>
  <c r="P125" i="4"/>
  <c r="P65" i="4"/>
  <c r="Q65" i="4" s="1"/>
  <c r="R273" i="4"/>
  <c r="P364" i="4"/>
  <c r="Q364" i="4" s="1"/>
  <c r="P249" i="4"/>
  <c r="Q249" i="4" s="1"/>
  <c r="P148" i="4"/>
  <c r="M81" i="4"/>
  <c r="M35" i="4"/>
  <c r="O332" i="4"/>
  <c r="O401" i="4"/>
  <c r="O378" i="4"/>
  <c r="R158" i="4"/>
  <c r="R342" i="4"/>
  <c r="W336" i="4" s="1"/>
  <c r="AI494" i="1"/>
  <c r="AH494" i="1"/>
  <c r="AD89" i="1"/>
  <c r="AD122" i="1"/>
  <c r="AK389" i="1"/>
  <c r="AK481" i="1"/>
  <c r="AE496" i="1"/>
  <c r="AF496" i="1" s="1"/>
  <c r="Q85" i="3"/>
  <c r="R85" i="3" s="1"/>
  <c r="R123" i="5"/>
  <c r="S123" i="5" s="1"/>
  <c r="R156" i="5"/>
  <c r="S156" i="5" s="1"/>
  <c r="N51" i="7"/>
  <c r="O51" i="7" s="1"/>
  <c r="P52" i="7"/>
  <c r="AT92" i="1"/>
  <c r="AK274" i="1"/>
  <c r="AK573" i="1"/>
  <c r="AE588" i="1"/>
  <c r="AF588" i="1" s="1"/>
  <c r="S89" i="2"/>
  <c r="M104" i="2"/>
  <c r="N104" i="2" s="1"/>
  <c r="Q233" i="3"/>
  <c r="R233" i="3" s="1"/>
  <c r="Q250" i="3"/>
  <c r="R250" i="3" s="1"/>
  <c r="S135" i="4"/>
  <c r="P180" i="4"/>
  <c r="Q180" i="4" s="1"/>
  <c r="P295" i="4"/>
  <c r="Q295" i="4" s="1"/>
  <c r="R296" i="4"/>
  <c r="Q603" i="5"/>
  <c r="R603" i="5" s="1"/>
  <c r="Q774" i="5"/>
  <c r="P774" i="5"/>
  <c r="Q134" i="6"/>
  <c r="R134" i="6" s="1"/>
  <c r="Z103" i="3"/>
  <c r="AO59" i="1"/>
  <c r="AO60" i="1" s="1"/>
  <c r="AM135" i="1"/>
  <c r="AM136" i="1" s="1"/>
  <c r="AI227" i="1"/>
  <c r="AJ227" i="1" s="1"/>
  <c r="AI240" i="1"/>
  <c r="AI241" i="1" s="1"/>
  <c r="AI526" i="1"/>
  <c r="AJ526" i="1" s="1"/>
  <c r="AI539" i="1"/>
  <c r="AI540" i="1" s="1"/>
  <c r="AK643" i="1"/>
  <c r="AK712" i="1"/>
  <c r="AC103" i="3"/>
  <c r="R140" i="5"/>
  <c r="S140" i="5" s="1"/>
  <c r="AC122" i="5"/>
  <c r="Q642" i="5"/>
  <c r="N118" i="7"/>
  <c r="O118" i="7" s="1"/>
  <c r="P119" i="7"/>
  <c r="P226" i="4"/>
  <c r="Q226" i="4" s="1"/>
  <c r="R227" i="4"/>
  <c r="AO29" i="1"/>
  <c r="AO30" i="1" s="1"/>
  <c r="AC60" i="1"/>
  <c r="AE60" i="1" s="1"/>
  <c r="AF60" i="1" s="1"/>
  <c r="AI332" i="1"/>
  <c r="AI333" i="1" s="1"/>
  <c r="AK366" i="1"/>
  <c r="Q32" i="2"/>
  <c r="Q33" i="2" s="1"/>
  <c r="Q70" i="3"/>
  <c r="R70" i="3" s="1"/>
  <c r="U210" i="3"/>
  <c r="U211" i="3" s="1"/>
  <c r="P19" i="4"/>
  <c r="Q19" i="4" s="1"/>
  <c r="P42" i="4"/>
  <c r="Q42" i="4" s="1"/>
  <c r="Q686" i="5"/>
  <c r="N188" i="7"/>
  <c r="O188" i="7" s="1"/>
  <c r="P189" i="7"/>
  <c r="AW92" i="1"/>
  <c r="Q752" i="5"/>
  <c r="P752" i="5"/>
  <c r="P355" i="4"/>
  <c r="O355" i="4"/>
  <c r="M127" i="4"/>
  <c r="V59" i="5"/>
  <c r="S19" i="5"/>
  <c r="V95" i="5" s="1"/>
  <c r="Y122" i="5"/>
  <c r="V167" i="5"/>
  <c r="V168" i="5" s="1"/>
  <c r="P346" i="6"/>
  <c r="Q557" i="5"/>
  <c r="R557" i="5" s="1"/>
  <c r="S558" i="5"/>
  <c r="AI50" i="1"/>
  <c r="AJ50" i="1" s="1"/>
  <c r="AC74" i="1"/>
  <c r="AE74" i="1" s="1"/>
  <c r="AF74" i="1" s="1"/>
  <c r="AC108" i="1"/>
  <c r="AK320" i="1"/>
  <c r="Q53" i="3"/>
  <c r="R53" i="3" s="1"/>
  <c r="Q730" i="5"/>
  <c r="P730" i="5"/>
  <c r="Q148" i="6"/>
  <c r="P148" i="6"/>
  <c r="AI96" i="1"/>
  <c r="AJ96" i="1" s="1"/>
  <c r="P111" i="4"/>
  <c r="Q111" i="4" s="1"/>
  <c r="P318" i="4"/>
  <c r="Q318" i="4" s="1"/>
  <c r="N251" i="5"/>
  <c r="O251" i="5" s="1"/>
  <c r="Q617" i="5"/>
  <c r="R107" i="5"/>
  <c r="S107" i="5" s="1"/>
  <c r="AA122" i="5"/>
  <c r="AK504" i="1"/>
  <c r="O184" i="5"/>
  <c r="Q708" i="5"/>
  <c r="P708" i="5"/>
  <c r="Q796" i="5"/>
  <c r="P796" i="5"/>
  <c r="Z122" i="5"/>
  <c r="R91" i="5"/>
  <c r="S91" i="5" s="1"/>
  <c r="Q534" i="5"/>
  <c r="R534" i="5" s="1"/>
  <c r="S535" i="5"/>
  <c r="Q280" i="6"/>
  <c r="P280" i="6"/>
  <c r="V134" i="5"/>
  <c r="V135" i="5" s="1"/>
  <c r="Q594" i="5"/>
  <c r="Q56" i="6"/>
  <c r="Q125" i="6"/>
  <c r="Q214" i="6"/>
  <c r="Q258" i="6"/>
  <c r="P818" i="5"/>
  <c r="P840" i="5"/>
  <c r="P102" i="6"/>
  <c r="P192" i="6"/>
  <c r="AM166" i="1" l="1"/>
  <c r="AM167" i="1" s="1"/>
  <c r="AF30" i="1"/>
  <c r="AF122" i="1"/>
  <c r="AM195" i="1"/>
  <c r="AM196" i="1" s="1"/>
  <c r="AF89" i="1"/>
  <c r="AH402" i="1"/>
  <c r="AF45" i="1"/>
  <c r="AE108" i="1"/>
  <c r="AF108" i="1" s="1"/>
  <c r="AM107" i="1"/>
  <c r="AM10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L29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======
ID#AAAAns-uYZg
BAEZ    (2023-01-20 17:34:49)
Obtenido de "titulados todos"</t>
        </r>
      </text>
    </comment>
    <comment ref="AN44" authorId="0" shapeId="0" xr:uid="{00000000-0006-0000-0000-000003000000}">
      <text>
        <r>
          <rPr>
            <sz val="10"/>
            <color rgb="FF000000"/>
            <rFont val="Arial"/>
            <family val="2"/>
            <scheme val="minor"/>
          </rPr>
          <t>======
ID#AAAAns-uYZU
BAEZ    (2023-01-20 17:34:49)
Obtenido de "titulados todos"</t>
        </r>
      </text>
    </comment>
    <comment ref="AL59" authorId="0" shapeId="0" xr:uid="{00000000-0006-0000-0000-000005000000}">
      <text>
        <r>
          <rPr>
            <sz val="10"/>
            <color rgb="FF000000"/>
            <rFont val="Arial"/>
            <family val="2"/>
            <scheme val="minor"/>
          </rPr>
          <t>======
ID#AAAAns-uYZA
BAEZ    (2023-01-20 17:34:49)
Obtenido de "titulados todos"</t>
        </r>
      </text>
    </comment>
    <comment ref="AL73" authorId="0" shapeId="0" xr:uid="{00000000-0006-0000-0000-000002000000}">
      <text>
        <r>
          <rPr>
            <sz val="10"/>
            <color rgb="FF000000"/>
            <rFont val="Arial"/>
            <family val="2"/>
            <scheme val="minor"/>
          </rPr>
          <t>======
ID#AAAAns-uYZY
BAEZ    (2023-01-20 17:34:49)
Obtenido de "titulados todos"</t>
        </r>
      </text>
    </comment>
    <comment ref="AN89" authorId="0" shapeId="0" xr:uid="{00000000-0006-0000-0000-000004000000}">
      <text>
        <r>
          <rPr>
            <sz val="10"/>
            <color rgb="FF000000"/>
            <rFont val="Arial"/>
            <family val="2"/>
            <scheme val="minor"/>
          </rPr>
          <t>======
ID#AAAAns-uYZE
BAEZ    (2023-01-20 17:34:49)
Obtenido de "titulados todos"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fzdJ/I4Uv7ASKsGRNd5wDKZHt1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T29" authorId="0" shapeId="0" xr:uid="{00000000-0006-0000-0200-000002000000}">
      <text>
        <r>
          <rPr>
            <sz val="10"/>
            <color rgb="FF000000"/>
            <rFont val="Arial"/>
            <family val="2"/>
            <scheme val="minor"/>
          </rPr>
          <t>======
ID#AAAAns-uYZc
BAEZ    (2023-01-20 17:34:49)
Obtenido de "titulados todos"</t>
        </r>
      </text>
    </comment>
    <comment ref="V47" authorId="0" shapeId="0" xr:uid="{00000000-0006-0000-0200-000004000000}">
      <text>
        <r>
          <rPr>
            <sz val="10"/>
            <color rgb="FF000000"/>
            <rFont val="Arial"/>
            <family val="2"/>
            <scheme val="minor"/>
          </rPr>
          <t>======
ID#AAAAns-uYZQ
BAEZ    (2023-01-20 17:34:49)
Obtenido de "titulados todos"</t>
        </r>
      </text>
    </comment>
    <comment ref="T64" authorId="0" shapeId="0" xr:uid="{00000000-0006-0000-0200-000001000000}">
      <text>
        <r>
          <rPr>
            <sz val="10"/>
            <color rgb="FF000000"/>
            <rFont val="Arial"/>
            <family val="2"/>
            <scheme val="minor"/>
          </rPr>
          <t>======
ID#AAAAns-uYZo
BAEZ    (2023-01-20 17:34:49)
Obtenido de "titulados todos"</t>
        </r>
      </text>
    </comment>
    <comment ref="T79" authorId="0" shapeId="0" xr:uid="{00000000-0006-0000-0200-000003000000}">
      <text>
        <r>
          <rPr>
            <sz val="10"/>
            <color rgb="FF000000"/>
            <rFont val="Arial"/>
            <family val="2"/>
            <scheme val="minor"/>
          </rPr>
          <t>======
ID#AAAAns-uYZM
BAEZ    (2023-01-20 17:34:49)
Obtenido de "titulados todos"</t>
        </r>
      </text>
    </comment>
    <comment ref="V94" authorId="0" shapeId="0" xr:uid="{00000000-0006-0000-0200-000005000000}">
      <text>
        <r>
          <rPr>
            <sz val="10"/>
            <color rgb="FF000000"/>
            <rFont val="Arial"/>
            <family val="2"/>
            <scheme val="minor"/>
          </rPr>
          <t>======
ID#AAAAns-uYZI
BAEZ    (2023-01-20 17:34:49)
Obtenido de "titulados todos"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5sULvrBoVcdCuRaGgesAeo4Or1Q=="/>
    </ext>
  </extLst>
</comments>
</file>

<file path=xl/sharedStrings.xml><?xml version="1.0" encoding="utf-8"?>
<sst xmlns="http://schemas.openxmlformats.org/spreadsheetml/2006/main" count="4575" uniqueCount="134">
  <si>
    <t>4 a 5</t>
  </si>
  <si>
    <t>Generación 0302</t>
  </si>
  <si>
    <t>5 a 6</t>
  </si>
  <si>
    <t>Semestres</t>
  </si>
  <si>
    <t>Admón Aeroportuaria</t>
  </si>
  <si>
    <t>Calidad</t>
  </si>
  <si>
    <t>Mercadotecnia</t>
  </si>
  <si>
    <t>Personal</t>
  </si>
  <si>
    <t>Finanzas</t>
  </si>
  <si>
    <t>Total AE</t>
  </si>
  <si>
    <t>Total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</si>
  <si>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</si>
  <si>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</si>
  <si>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</si>
  <si>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</si>
  <si>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</si>
  <si>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</si>
  <si>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</si>
  <si>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6 a 7</t>
  </si>
  <si>
    <t>Ciclo</t>
  </si>
  <si>
    <t>Egresados</t>
  </si>
  <si>
    <t>7 a 8</t>
  </si>
  <si>
    <t>0302</t>
  </si>
  <si>
    <t>8 a 9</t>
  </si>
  <si>
    <t>0401</t>
  </si>
  <si>
    <t>0402</t>
  </si>
  <si>
    <t>0501</t>
  </si>
  <si>
    <t>0502</t>
  </si>
  <si>
    <t>0601</t>
  </si>
  <si>
    <t>0602</t>
  </si>
  <si>
    <t>0701</t>
  </si>
  <si>
    <t>0702</t>
  </si>
  <si>
    <t>0801</t>
  </si>
  <si>
    <t>0802</t>
  </si>
  <si>
    <t>0901</t>
  </si>
  <si>
    <t>Titulados</t>
  </si>
  <si>
    <t>Tit. Terminal</t>
  </si>
  <si>
    <t>Tit. Egreso</t>
  </si>
  <si>
    <t>Generación 0401</t>
  </si>
  <si>
    <t>Índice de Retención</t>
  </si>
  <si>
    <t>Ciclos</t>
  </si>
  <si>
    <t>0301</t>
  </si>
  <si>
    <t>1 a 2</t>
  </si>
  <si>
    <t>2 a 3</t>
  </si>
  <si>
    <t>Generación 0402</t>
  </si>
  <si>
    <t>3 a 4</t>
  </si>
  <si>
    <t>0902</t>
  </si>
  <si>
    <t>Generación 0501</t>
  </si>
  <si>
    <t>Índice de Deserción</t>
  </si>
  <si>
    <t>Generación 0502</t>
  </si>
  <si>
    <t>1001</t>
  </si>
  <si>
    <t>1002</t>
  </si>
  <si>
    <t>Generación 0601</t>
  </si>
  <si>
    <t>NO HUBO INGRESOS</t>
  </si>
  <si>
    <t>Generación 0602</t>
  </si>
  <si>
    <t>1101</t>
  </si>
  <si>
    <t>1102</t>
  </si>
  <si>
    <t>1201</t>
  </si>
  <si>
    <t>1202</t>
  </si>
  <si>
    <t>Generación 0701</t>
  </si>
  <si>
    <t>Generación 0702</t>
  </si>
  <si>
    <t>Generación 0801</t>
  </si>
  <si>
    <t>Generación 0802</t>
  </si>
  <si>
    <t>1301</t>
  </si>
  <si>
    <t>1302</t>
  </si>
  <si>
    <t>1401</t>
  </si>
  <si>
    <t>1402</t>
  </si>
  <si>
    <t>Generación 0901</t>
  </si>
  <si>
    <t>Generación 0902</t>
  </si>
  <si>
    <t>Cohorte Generacional:</t>
  </si>
  <si>
    <t>Semestre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</si>
  <si>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</si>
  <si>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</si>
  <si>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</si>
  <si>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</si>
  <si>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</si>
  <si>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</si>
  <si>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</si>
  <si>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</si>
  <si>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</si>
  <si>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Total de Egresados</t>
  </si>
  <si>
    <t>1501</t>
  </si>
  <si>
    <t>1502</t>
  </si>
  <si>
    <t>1601</t>
  </si>
  <si>
    <t>Generación</t>
  </si>
  <si>
    <t>1602</t>
  </si>
  <si>
    <t>1701</t>
  </si>
  <si>
    <t>1702</t>
  </si>
  <si>
    <t>1801</t>
  </si>
  <si>
    <t xml:space="preserve">  </t>
  </si>
  <si>
    <t>1802</t>
  </si>
  <si>
    <t>NO HUVO INGRESOS</t>
  </si>
  <si>
    <t>1901</t>
  </si>
  <si>
    <t>1902</t>
  </si>
  <si>
    <t>2001</t>
  </si>
  <si>
    <t>2002</t>
  </si>
  <si>
    <t>2102</t>
  </si>
  <si>
    <t>2202</t>
  </si>
  <si>
    <t>2301</t>
  </si>
  <si>
    <t>2302</t>
  </si>
  <si>
    <t>2401</t>
  </si>
  <si>
    <t>2402</t>
  </si>
  <si>
    <t>2501</t>
  </si>
  <si>
    <t>2502</t>
  </si>
  <si>
    <t>2601</t>
  </si>
  <si>
    <t>2602</t>
  </si>
  <si>
    <t>2701</t>
  </si>
  <si>
    <t>2702</t>
  </si>
  <si>
    <t>2801</t>
  </si>
  <si>
    <t>2802</t>
  </si>
  <si>
    <t>2901</t>
  </si>
  <si>
    <t>2902</t>
  </si>
  <si>
    <t>3001</t>
  </si>
  <si>
    <t xml:space="preserve"> </t>
  </si>
  <si>
    <t>No hubo ingresos</t>
  </si>
  <si>
    <t>Índice de retencion del 1º al 2º Ciclo (Año)</t>
  </si>
  <si>
    <t>TOME SIST COMPUTACIONALES</t>
  </si>
  <si>
    <t>Generación 1001</t>
  </si>
  <si>
    <t>Generación 1002</t>
  </si>
  <si>
    <t>Generación 1101</t>
  </si>
  <si>
    <t>Generación 1102</t>
  </si>
  <si>
    <t>Generación 1201</t>
  </si>
  <si>
    <t>Generación 1202</t>
  </si>
  <si>
    <t>2101</t>
  </si>
  <si>
    <t>2201</t>
  </si>
  <si>
    <t>Generación 0301</t>
  </si>
  <si>
    <t>10º</t>
  </si>
  <si>
    <t>Sin ingresos</t>
  </si>
  <si>
    <t>NO HUBO NUEVOS INGRESOS</t>
  </si>
  <si>
    <t>NO HUBO NUEVO INGRESO</t>
  </si>
  <si>
    <t>3002</t>
  </si>
  <si>
    <t>3101</t>
  </si>
  <si>
    <t>3102</t>
  </si>
  <si>
    <t>3201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</si>
</sst>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3"/>
      <color rgb="FFFF0000"/>
      <name val="Arial"/>
      <family val="2"/>
    </font>
    <font>
      <b/>
      <sz val="13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0"/>
      <color rgb="FFFF0000"/>
      <name val="Arial"/>
      <family val="2"/>
    </font>
    <font>
      <b/>
      <sz val="18"/>
      <color theme="1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1"/>
      <name val="Arial"/>
      <family val="2"/>
    </font>
    <font>
      <sz val="8"/>
      <name val="Arial"/>
      <family val="2"/>
      <scheme val="minor"/>
    </font>
    <font>
      <sz val="14"/>
      <name val="Arial"/>
      <family val="2"/>
    </font>
    <font>
      <sz val="10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C4BD97"/>
        <bgColor rgb="FFC4BD97"/>
      </patternFill>
    </fill>
    <fill>
      <patternFill patternType="solid">
        <fgColor rgb="FFD6E3BC"/>
        <bgColor rgb="FFD6E3BC"/>
      </patternFill>
    </fill>
    <fill>
      <patternFill patternType="solid">
        <fgColor theme="0"/>
        <bgColor theme="0"/>
      </patternFill>
    </fill>
    <fill>
      <patternFill patternType="solid">
        <fgColor theme="4" tint="-0.499984740745262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280">
    <xf numFmtId="0" fontId="0" fillId="0" borderId="0" xfId="0" applyFont="1" applyAlignment="1"/>
    <xf numFmtId="10" fontId="1" fillId="0" borderId="0" xfId="0" applyNumberFormat="1" applyFont="1"/>
    <xf numFmtId="0" fontId="1" fillId="0" borderId="1" xfId="0" applyFont="1" applyBorder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center"/>
    </xf>
    <xf numFmtId="0" fontId="6" fillId="2" borderId="3" xfId="0" applyFont="1" applyFill="1" applyBorder="1" applyAlignment="1">
      <alignment textRotation="255" wrapText="1"/>
    </xf>
    <xf numFmtId="0" fontId="6" fillId="2" borderId="3" xfId="0" applyFont="1" applyFill="1" applyBorder="1" applyAlignment="1">
      <alignment textRotation="255"/>
    </xf>
    <xf numFmtId="10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" fontId="3" fillId="0" borderId="0" xfId="0" applyNumberFormat="1" applyFont="1" applyAlignment="1">
      <alignment wrapText="1"/>
    </xf>
    <xf numFmtId="10" fontId="3" fillId="0" borderId="0" xfId="0" applyNumberFormat="1" applyFont="1" applyAlignment="1">
      <alignment wrapText="1"/>
    </xf>
    <xf numFmtId="49" fontId="1" fillId="0" borderId="1" xfId="0" applyNumberFormat="1" applyFont="1" applyBorder="1" applyAlignment="1">
      <alignment horizontal="right"/>
    </xf>
    <xf numFmtId="0" fontId="3" fillId="0" borderId="4" xfId="0" applyFont="1" applyBorder="1"/>
    <xf numFmtId="0" fontId="1" fillId="0" borderId="4" xfId="0" applyFont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3" xfId="0" applyFont="1" applyFill="1" applyBorder="1"/>
    <xf numFmtId="10" fontId="1" fillId="0" borderId="8" xfId="0" applyNumberFormat="1" applyFont="1" applyBorder="1"/>
    <xf numFmtId="0" fontId="1" fillId="0" borderId="8" xfId="0" applyFont="1" applyBorder="1"/>
    <xf numFmtId="10" fontId="1" fillId="0" borderId="9" xfId="0" applyNumberFormat="1" applyFont="1" applyBorder="1"/>
    <xf numFmtId="1" fontId="1" fillId="0" borderId="0" xfId="0" applyNumberFormat="1" applyFont="1"/>
    <xf numFmtId="49" fontId="1" fillId="0" borderId="0" xfId="0" applyNumberFormat="1" applyFont="1" applyAlignment="1">
      <alignment horizontal="right"/>
    </xf>
    <xf numFmtId="0" fontId="1" fillId="0" borderId="1" xfId="0" applyFont="1" applyBorder="1"/>
    <xf numFmtId="0" fontId="1" fillId="2" borderId="1" xfId="0" applyFont="1" applyFill="1" applyBorder="1"/>
    <xf numFmtId="0" fontId="1" fillId="2" borderId="10" xfId="0" applyFont="1" applyFill="1" applyBorder="1"/>
    <xf numFmtId="1" fontId="3" fillId="3" borderId="3" xfId="0" applyNumberFormat="1" applyFont="1" applyFill="1" applyBorder="1"/>
    <xf numFmtId="0" fontId="1" fillId="0" borderId="0" xfId="0" applyFont="1"/>
    <xf numFmtId="0" fontId="1" fillId="2" borderId="3" xfId="0" applyFont="1" applyFill="1" applyBorder="1"/>
    <xf numFmtId="0" fontId="1" fillId="3" borderId="3" xfId="0" applyFont="1" applyFill="1" applyBorder="1"/>
    <xf numFmtId="164" fontId="1" fillId="0" borderId="0" xfId="0" applyNumberFormat="1" applyFont="1"/>
    <xf numFmtId="0" fontId="3" fillId="0" borderId="0" xfId="0" applyFont="1"/>
    <xf numFmtId="9" fontId="3" fillId="0" borderId="0" xfId="0" applyNumberFormat="1" applyFont="1"/>
    <xf numFmtId="9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0" fontId="7" fillId="0" borderId="0" xfId="0" applyFont="1"/>
    <xf numFmtId="49" fontId="8" fillId="0" borderId="0" xfId="0" applyNumberFormat="1" applyFont="1"/>
    <xf numFmtId="0" fontId="8" fillId="0" borderId="0" xfId="0" applyFont="1"/>
    <xf numFmtId="9" fontId="8" fillId="0" borderId="0" xfId="0" applyNumberFormat="1" applyFont="1"/>
    <xf numFmtId="0" fontId="1" fillId="0" borderId="0" xfId="0" applyFont="1" applyAlignment="1">
      <alignment horizontal="left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10" fontId="13" fillId="0" borderId="9" xfId="0" applyNumberFormat="1" applyFont="1" applyBorder="1" applyAlignment="1">
      <alignment horizontal="center"/>
    </xf>
    <xf numFmtId="1" fontId="14" fillId="4" borderId="10" xfId="0" applyNumberFormat="1" applyFont="1" applyFill="1" applyBorder="1" applyAlignment="1">
      <alignment horizontal="center" vertical="center"/>
    </xf>
    <xf numFmtId="1" fontId="13" fillId="0" borderId="13" xfId="0" applyNumberFormat="1" applyFont="1" applyBorder="1" applyAlignment="1">
      <alignment horizontal="center"/>
    </xf>
    <xf numFmtId="0" fontId="1" fillId="0" borderId="18" xfId="0" applyFont="1" applyBorder="1"/>
    <xf numFmtId="10" fontId="13" fillId="0" borderId="19" xfId="0" applyNumberFormat="1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10" fontId="13" fillId="0" borderId="14" xfId="0" applyNumberFormat="1" applyFont="1" applyBorder="1" applyAlignment="1">
      <alignment horizontal="center"/>
    </xf>
    <xf numFmtId="10" fontId="13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/>
    </xf>
    <xf numFmtId="10" fontId="3" fillId="0" borderId="15" xfId="0" applyNumberFormat="1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10" fontId="3" fillId="0" borderId="20" xfId="0" applyNumberFormat="1" applyFont="1" applyBorder="1" applyAlignment="1">
      <alignment horizontal="center"/>
    </xf>
    <xf numFmtId="10" fontId="3" fillId="0" borderId="21" xfId="0" applyNumberFormat="1" applyFont="1" applyBorder="1" applyAlignment="1">
      <alignment horizontal="center"/>
    </xf>
    <xf numFmtId="164" fontId="13" fillId="0" borderId="19" xfId="0" applyNumberFormat="1" applyFont="1" applyBorder="1" applyAlignment="1">
      <alignment horizontal="center" vertical="center"/>
    </xf>
    <xf numFmtId="164" fontId="13" fillId="0" borderId="21" xfId="0" applyNumberFormat="1" applyFont="1" applyBorder="1" applyAlignment="1">
      <alignment horizontal="center"/>
    </xf>
    <xf numFmtId="10" fontId="3" fillId="0" borderId="19" xfId="0" applyNumberFormat="1" applyFont="1" applyBorder="1" applyAlignment="1">
      <alignment horizontal="center"/>
    </xf>
    <xf numFmtId="10" fontId="1" fillId="0" borderId="21" xfId="0" applyNumberFormat="1" applyFont="1" applyBorder="1"/>
    <xf numFmtId="10" fontId="1" fillId="0" borderId="11" xfId="0" applyNumberFormat="1" applyFont="1" applyBorder="1"/>
    <xf numFmtId="0" fontId="1" fillId="0" borderId="11" xfId="0" applyFont="1" applyBorder="1"/>
    <xf numFmtId="0" fontId="1" fillId="0" borderId="19" xfId="0" applyFont="1" applyBorder="1"/>
    <xf numFmtId="0" fontId="11" fillId="0" borderId="1" xfId="0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/>
    </xf>
    <xf numFmtId="49" fontId="9" fillId="0" borderId="1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0" fontId="1" fillId="0" borderId="20" xfId="0" applyNumberFormat="1" applyFont="1" applyBorder="1" applyAlignment="1">
      <alignment horizontal="center"/>
    </xf>
    <xf numFmtId="10" fontId="15" fillId="0" borderId="19" xfId="0" applyNumberFormat="1" applyFont="1" applyBorder="1" applyAlignment="1">
      <alignment horizontal="center" vertical="center"/>
    </xf>
    <xf numFmtId="10" fontId="15" fillId="0" borderId="14" xfId="0" applyNumberFormat="1" applyFont="1" applyBorder="1" applyAlignment="1">
      <alignment horizontal="center"/>
    </xf>
    <xf numFmtId="10" fontId="15" fillId="0" borderId="1" xfId="0" applyNumberFormat="1" applyFont="1" applyBorder="1" applyAlignment="1">
      <alignment horizontal="center" vertical="center"/>
    </xf>
    <xf numFmtId="10" fontId="15" fillId="0" borderId="1" xfId="0" applyNumberFormat="1" applyFont="1" applyBorder="1" applyAlignment="1">
      <alignment horizontal="center"/>
    </xf>
    <xf numFmtId="9" fontId="14" fillId="0" borderId="0" xfId="0" applyNumberFormat="1" applyFont="1"/>
    <xf numFmtId="0" fontId="16" fillId="0" borderId="0" xfId="0" applyFont="1"/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/>
    </xf>
    <xf numFmtId="10" fontId="11" fillId="0" borderId="0" xfId="0" applyNumberFormat="1" applyFont="1" applyAlignment="1">
      <alignment horizontal="center"/>
    </xf>
    <xf numFmtId="49" fontId="1" fillId="0" borderId="11" xfId="0" applyNumberFormat="1" applyFont="1" applyBorder="1"/>
    <xf numFmtId="164" fontId="1" fillId="0" borderId="11" xfId="0" applyNumberFormat="1" applyFont="1" applyBorder="1"/>
    <xf numFmtId="0" fontId="12" fillId="0" borderId="19" xfId="0" applyFont="1" applyBorder="1" applyAlignment="1">
      <alignment horizontal="center"/>
    </xf>
    <xf numFmtId="49" fontId="12" fillId="0" borderId="14" xfId="0" applyNumberFormat="1" applyFont="1" applyBorder="1" applyAlignment="1">
      <alignment horizontal="center"/>
    </xf>
    <xf numFmtId="10" fontId="1" fillId="0" borderId="19" xfId="0" applyNumberFormat="1" applyFont="1" applyBorder="1"/>
    <xf numFmtId="1" fontId="14" fillId="4" borderId="25" xfId="0" applyNumberFormat="1" applyFont="1" applyFill="1" applyBorder="1" applyAlignment="1">
      <alignment horizontal="center"/>
    </xf>
    <xf numFmtId="0" fontId="13" fillId="4" borderId="25" xfId="0" applyFont="1" applyFill="1" applyBorder="1" applyAlignment="1">
      <alignment horizontal="center"/>
    </xf>
    <xf numFmtId="9" fontId="3" fillId="0" borderId="0" xfId="0" applyNumberFormat="1" applyFont="1" applyAlignment="1">
      <alignment horizontal="right"/>
    </xf>
    <xf numFmtId="10" fontId="3" fillId="0" borderId="0" xfId="0" applyNumberFormat="1" applyFont="1" applyAlignment="1">
      <alignment horizontal="center"/>
    </xf>
    <xf numFmtId="10" fontId="3" fillId="0" borderId="18" xfId="0" applyNumberFormat="1" applyFont="1" applyBorder="1" applyAlignment="1">
      <alignment horizontal="center"/>
    </xf>
    <xf numFmtId="10" fontId="3" fillId="0" borderId="11" xfId="0" applyNumberFormat="1" applyFont="1" applyBorder="1" applyAlignment="1">
      <alignment horizontal="center"/>
    </xf>
    <xf numFmtId="164" fontId="13" fillId="0" borderId="19" xfId="0" applyNumberFormat="1" applyFont="1" applyBorder="1" applyAlignment="1">
      <alignment horizontal="center"/>
    </xf>
    <xf numFmtId="164" fontId="13" fillId="0" borderId="11" xfId="0" applyNumberFormat="1" applyFont="1" applyBorder="1" applyAlignment="1">
      <alignment horizontal="center"/>
    </xf>
    <xf numFmtId="49" fontId="1" fillId="0" borderId="0" xfId="0" applyNumberFormat="1" applyFont="1"/>
    <xf numFmtId="10" fontId="1" fillId="0" borderId="15" xfId="0" applyNumberFormat="1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10" fontId="1" fillId="0" borderId="21" xfId="0" applyNumberFormat="1" applyFont="1" applyBorder="1" applyAlignment="1">
      <alignment horizontal="center"/>
    </xf>
    <xf numFmtId="164" fontId="13" fillId="0" borderId="11" xfId="0" applyNumberFormat="1" applyFont="1" applyBorder="1" applyAlignment="1">
      <alignment horizontal="center" vertical="center"/>
    </xf>
    <xf numFmtId="10" fontId="1" fillId="0" borderId="19" xfId="0" applyNumberFormat="1" applyFont="1" applyBorder="1" applyAlignment="1">
      <alignment horizontal="center"/>
    </xf>
    <xf numFmtId="10" fontId="16" fillId="0" borderId="0" xfId="0" applyNumberFormat="1" applyFont="1"/>
    <xf numFmtId="0" fontId="1" fillId="0" borderId="13" xfId="0" applyFont="1" applyBorder="1"/>
    <xf numFmtId="164" fontId="1" fillId="2" borderId="3" xfId="0" applyNumberFormat="1" applyFont="1" applyFill="1" applyBorder="1"/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right"/>
    </xf>
    <xf numFmtId="49" fontId="1" fillId="0" borderId="12" xfId="0" applyNumberFormat="1" applyFont="1" applyBorder="1" applyAlignment="1">
      <alignment horizontal="right"/>
    </xf>
    <xf numFmtId="9" fontId="1" fillId="0" borderId="0" xfId="0" applyNumberFormat="1" applyFont="1" applyAlignment="1">
      <alignment horizontal="right"/>
    </xf>
    <xf numFmtId="1" fontId="3" fillId="0" borderId="0" xfId="0" applyNumberFormat="1" applyFont="1"/>
    <xf numFmtId="9" fontId="1" fillId="0" borderId="0" xfId="0" applyNumberFormat="1" applyFont="1"/>
    <xf numFmtId="0" fontId="7" fillId="0" borderId="1" xfId="0" applyFont="1" applyBorder="1" applyAlignment="1">
      <alignment horizontal="center"/>
    </xf>
    <xf numFmtId="0" fontId="1" fillId="5" borderId="3" xfId="0" applyFont="1" applyFill="1" applyBorder="1"/>
    <xf numFmtId="164" fontId="1" fillId="5" borderId="3" xfId="0" applyNumberFormat="1" applyFont="1" applyFill="1" applyBorder="1"/>
    <xf numFmtId="9" fontId="1" fillId="6" borderId="3" xfId="0" applyNumberFormat="1" applyFont="1" applyFill="1" applyBorder="1"/>
    <xf numFmtId="0" fontId="11" fillId="0" borderId="8" xfId="0" applyFont="1" applyBorder="1" applyAlignment="1">
      <alignment horizontal="center" wrapText="1"/>
    </xf>
    <xf numFmtId="9" fontId="3" fillId="0" borderId="17" xfId="0" applyNumberFormat="1" applyFont="1" applyBorder="1" applyAlignment="1">
      <alignment horizontal="center"/>
    </xf>
    <xf numFmtId="0" fontId="9" fillId="0" borderId="11" xfId="0" applyFont="1" applyBorder="1"/>
    <xf numFmtId="10" fontId="13" fillId="0" borderId="15" xfId="0" applyNumberFormat="1" applyFont="1" applyBorder="1"/>
    <xf numFmtId="10" fontId="13" fillId="0" borderId="16" xfId="0" applyNumberFormat="1" applyFont="1" applyBorder="1"/>
    <xf numFmtId="0" fontId="13" fillId="0" borderId="16" xfId="0" applyFont="1" applyBorder="1"/>
    <xf numFmtId="10" fontId="13" fillId="0" borderId="9" xfId="0" applyNumberFormat="1" applyFont="1" applyBorder="1"/>
    <xf numFmtId="1" fontId="13" fillId="0" borderId="13" xfId="0" applyNumberFormat="1" applyFont="1" applyBorder="1"/>
    <xf numFmtId="10" fontId="13" fillId="0" borderId="17" xfId="0" applyNumberFormat="1" applyFont="1" applyBorder="1"/>
    <xf numFmtId="10" fontId="13" fillId="0" borderId="0" xfId="0" applyNumberFormat="1" applyFont="1"/>
    <xf numFmtId="0" fontId="13" fillId="0" borderId="18" xfId="0" applyFont="1" applyBorder="1"/>
    <xf numFmtId="0" fontId="13" fillId="0" borderId="0" xfId="0" applyFont="1"/>
    <xf numFmtId="10" fontId="13" fillId="0" borderId="20" xfId="0" applyNumberFormat="1" applyFont="1" applyBorder="1"/>
    <xf numFmtId="0" fontId="13" fillId="4" borderId="10" xfId="0" applyFont="1" applyFill="1" applyBorder="1" applyAlignment="1">
      <alignment horizontal="center" vertical="center"/>
    </xf>
    <xf numFmtId="164" fontId="13" fillId="0" borderId="15" xfId="0" applyNumberFormat="1" applyFont="1" applyBorder="1"/>
    <xf numFmtId="10" fontId="13" fillId="0" borderId="18" xfId="0" applyNumberFormat="1" applyFont="1" applyBorder="1"/>
    <xf numFmtId="164" fontId="13" fillId="0" borderId="17" xfId="0" applyNumberFormat="1" applyFont="1" applyBorder="1"/>
    <xf numFmtId="10" fontId="13" fillId="0" borderId="21" xfId="0" applyNumberFormat="1" applyFont="1" applyBorder="1"/>
    <xf numFmtId="10" fontId="13" fillId="0" borderId="11" xfId="0" applyNumberFormat="1" applyFont="1" applyBorder="1"/>
    <xf numFmtId="0" fontId="13" fillId="0" borderId="11" xfId="0" applyFont="1" applyBorder="1"/>
    <xf numFmtId="0" fontId="14" fillId="2" borderId="1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12" fillId="0" borderId="1" xfId="0" applyNumberFormat="1" applyFont="1" applyBorder="1" applyAlignment="1">
      <alignment horizontal="center"/>
    </xf>
    <xf numFmtId="10" fontId="11" fillId="0" borderId="14" xfId="0" applyNumberFormat="1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4" fillId="0" borderId="11" xfId="0" applyFont="1" applyBorder="1" applyAlignment="1"/>
    <xf numFmtId="9" fontId="20" fillId="0" borderId="0" xfId="1" applyFont="1" applyAlignment="1"/>
    <xf numFmtId="9" fontId="0" fillId="0" borderId="0" xfId="0" applyNumberFormat="1" applyFont="1" applyAlignment="1"/>
    <xf numFmtId="0" fontId="0" fillId="0" borderId="0" xfId="0" applyFont="1" applyAlignment="1"/>
    <xf numFmtId="10" fontId="0" fillId="0" borderId="0" xfId="0" applyNumberFormat="1" applyFont="1" applyAlignment="1"/>
    <xf numFmtId="9" fontId="3" fillId="0" borderId="0" xfId="1" applyFont="1"/>
    <xf numFmtId="0" fontId="0" fillId="0" borderId="0" xfId="0" applyFont="1" applyAlignment="1"/>
    <xf numFmtId="0" fontId="21" fillId="0" borderId="15" xfId="0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164" fontId="21" fillId="0" borderId="21" xfId="0" applyNumberFormat="1" applyFont="1" applyBorder="1" applyAlignment="1">
      <alignment horizontal="center"/>
    </xf>
    <xf numFmtId="0" fontId="0" fillId="0" borderId="0" xfId="0" applyFont="1" applyAlignment="1"/>
    <xf numFmtId="0" fontId="12" fillId="0" borderId="1" xfId="0" applyFont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Font="1" applyAlignment="1"/>
    <xf numFmtId="0" fontId="18" fillId="0" borderId="0" xfId="0" applyFont="1" applyAlignment="1"/>
    <xf numFmtId="10" fontId="13" fillId="0" borderId="19" xfId="0" applyNumberFormat="1" applyFont="1" applyBorder="1"/>
    <xf numFmtId="1" fontId="13" fillId="0" borderId="11" xfId="0" applyNumberFormat="1" applyFont="1" applyBorder="1"/>
    <xf numFmtId="0" fontId="13" fillId="4" borderId="25" xfId="0" applyFont="1" applyFill="1" applyBorder="1"/>
    <xf numFmtId="164" fontId="13" fillId="0" borderId="0" xfId="0" applyNumberFormat="1" applyFont="1"/>
    <xf numFmtId="164" fontId="13" fillId="0" borderId="11" xfId="0" applyNumberFormat="1" applyFont="1" applyBorder="1"/>
    <xf numFmtId="10" fontId="13" fillId="0" borderId="19" xfId="0" applyNumberFormat="1" applyFont="1" applyBorder="1" applyAlignment="1">
      <alignment horizontal="center"/>
    </xf>
    <xf numFmtId="10" fontId="15" fillId="0" borderId="0" xfId="0" applyNumberFormat="1" applyFont="1" applyAlignment="1">
      <alignment horizontal="center" vertical="center"/>
    </xf>
    <xf numFmtId="10" fontId="15" fillId="0" borderId="0" xfId="0" applyNumberFormat="1" applyFont="1" applyAlignment="1">
      <alignment horizontal="center"/>
    </xf>
    <xf numFmtId="10" fontId="15" fillId="0" borderId="20" xfId="0" applyNumberFormat="1" applyFont="1" applyBorder="1" applyAlignment="1">
      <alignment horizontal="center"/>
    </xf>
    <xf numFmtId="10" fontId="13" fillId="0" borderId="0" xfId="0" applyNumberFormat="1" applyFont="1" applyAlignment="1">
      <alignment horizontal="center" vertical="center"/>
    </xf>
    <xf numFmtId="10" fontId="13" fillId="0" borderId="0" xfId="0" applyNumberFormat="1" applyFont="1" applyAlignment="1">
      <alignment horizontal="center"/>
    </xf>
    <xf numFmtId="10" fontId="13" fillId="0" borderId="2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0" fontId="13" fillId="0" borderId="23" xfId="0" applyNumberFormat="1" applyFont="1" applyBorder="1"/>
    <xf numFmtId="0" fontId="13" fillId="4" borderId="16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/>
    </xf>
    <xf numFmtId="0" fontId="13" fillId="4" borderId="30" xfId="0" applyFont="1" applyFill="1" applyBorder="1" applyAlignment="1">
      <alignment horizontal="center" vertical="center"/>
    </xf>
    <xf numFmtId="0" fontId="0" fillId="0" borderId="0" xfId="0" applyFont="1" applyAlignment="1"/>
    <xf numFmtId="49" fontId="9" fillId="0" borderId="11" xfId="0" applyNumberFormat="1" applyFont="1" applyBorder="1" applyAlignment="1">
      <alignment horizontal="center" vertical="center"/>
    </xf>
    <xf numFmtId="10" fontId="13" fillId="0" borderId="14" xfId="0" applyNumberFormat="1" applyFont="1" applyBorder="1" applyAlignment="1">
      <alignment horizontal="center" vertical="center"/>
    </xf>
    <xf numFmtId="0" fontId="13" fillId="4" borderId="29" xfId="0" applyFont="1" applyFill="1" applyBorder="1" applyAlignment="1">
      <alignment horizontal="center" vertical="center"/>
    </xf>
    <xf numFmtId="10" fontId="13" fillId="0" borderId="18" xfId="0" applyNumberFormat="1" applyFont="1" applyBorder="1" applyAlignment="1">
      <alignment horizontal="center"/>
    </xf>
    <xf numFmtId="10" fontId="13" fillId="0" borderId="11" xfId="0" applyNumberFormat="1" applyFont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/>
    </xf>
    <xf numFmtId="0" fontId="13" fillId="8" borderId="1" xfId="0" applyFont="1" applyFill="1" applyBorder="1" applyAlignment="1">
      <alignment horizontal="center" vertical="center"/>
    </xf>
    <xf numFmtId="0" fontId="13" fillId="8" borderId="0" xfId="0" applyFont="1" applyFill="1"/>
    <xf numFmtId="164" fontId="13" fillId="0" borderId="28" xfId="0" applyNumberFormat="1" applyFont="1" applyBorder="1"/>
    <xf numFmtId="0" fontId="13" fillId="4" borderId="12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10" fontId="13" fillId="0" borderId="28" xfId="0" applyNumberFormat="1" applyFont="1" applyBorder="1"/>
    <xf numFmtId="164" fontId="13" fillId="0" borderId="17" xfId="0" applyNumberFormat="1" applyFont="1" applyBorder="1" applyAlignment="1">
      <alignment horizontal="center"/>
    </xf>
    <xf numFmtId="164" fontId="13" fillId="0" borderId="0" xfId="0" applyNumberFormat="1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9" fillId="0" borderId="11" xfId="0" applyFont="1" applyBorder="1" applyAlignment="1"/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3" fillId="8" borderId="12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/>
    <xf numFmtId="0" fontId="1" fillId="0" borderId="0" xfId="0" applyFont="1" applyAlignment="1"/>
    <xf numFmtId="0" fontId="7" fillId="0" borderId="0" xfId="0" applyFont="1" applyAlignment="1"/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10" fontId="13" fillId="0" borderId="18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10" fontId="1" fillId="0" borderId="18" xfId="0" applyNumberFormat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10" fontId="1" fillId="0" borderId="11" xfId="0" applyNumberFormat="1" applyFont="1" applyBorder="1" applyAlignment="1">
      <alignment horizontal="center" vertical="center"/>
    </xf>
    <xf numFmtId="10" fontId="13" fillId="0" borderId="28" xfId="0" applyNumberFormat="1" applyFont="1" applyBorder="1" applyAlignment="1">
      <alignment horizontal="center"/>
    </xf>
    <xf numFmtId="164" fontId="13" fillId="0" borderId="28" xfId="0" applyNumberFormat="1" applyFont="1" applyBorder="1" applyAlignment="1">
      <alignment horizontal="center"/>
    </xf>
    <xf numFmtId="0" fontId="0" fillId="0" borderId="0" xfId="0" applyFont="1" applyAlignment="1"/>
    <xf numFmtId="0" fontId="24" fillId="0" borderId="0" xfId="0" applyFont="1" applyAlignment="1"/>
    <xf numFmtId="0" fontId="0" fillId="0" borderId="0" xfId="0" applyFont="1" applyAlignment="1"/>
    <xf numFmtId="10" fontId="13" fillId="0" borderId="19" xfId="0" applyNumberFormat="1" applyFont="1" applyFill="1" applyBorder="1" applyAlignment="1">
      <alignment horizontal="center" vertical="center"/>
    </xf>
    <xf numFmtId="10" fontId="13" fillId="0" borderId="14" xfId="0" applyNumberFormat="1" applyFont="1" applyFill="1" applyBorder="1" applyAlignment="1">
      <alignment horizontal="center"/>
    </xf>
    <xf numFmtId="0" fontId="0" fillId="0" borderId="0" xfId="0" applyFont="1" applyAlignment="1"/>
    <xf numFmtId="0" fontId="12" fillId="0" borderId="14" xfId="0" applyNumberFormat="1" applyFont="1" applyBorder="1" applyAlignment="1">
      <alignment horizontal="center"/>
    </xf>
    <xf numFmtId="0" fontId="12" fillId="0" borderId="1" xfId="0" applyNumberFormat="1" applyFont="1" applyBorder="1" applyAlignment="1">
      <alignment horizontal="center"/>
    </xf>
    <xf numFmtId="1" fontId="3" fillId="0" borderId="18" xfId="0" applyNumberFormat="1" applyFont="1" applyBorder="1" applyAlignment="1">
      <alignment horizontal="center" wrapText="1"/>
    </xf>
    <xf numFmtId="0" fontId="4" fillId="0" borderId="19" xfId="0" applyFont="1" applyBorder="1"/>
    <xf numFmtId="10" fontId="3" fillId="0" borderId="18" xfId="0" applyNumberFormat="1" applyFont="1" applyBorder="1" applyAlignment="1">
      <alignment horizontal="center" wrapText="1"/>
    </xf>
    <xf numFmtId="0" fontId="9" fillId="0" borderId="11" xfId="0" applyFont="1" applyBorder="1" applyAlignment="1">
      <alignment horizontal="center"/>
    </xf>
    <xf numFmtId="0" fontId="4" fillId="0" borderId="11" xfId="0" applyFont="1" applyBorder="1"/>
    <xf numFmtId="49" fontId="10" fillId="0" borderId="22" xfId="0" applyNumberFormat="1" applyFont="1" applyBorder="1" applyAlignment="1">
      <alignment horizontal="center" wrapText="1"/>
    </xf>
    <xf numFmtId="0" fontId="4" fillId="0" borderId="14" xfId="0" applyFont="1" applyBorder="1"/>
    <xf numFmtId="0" fontId="10" fillId="0" borderId="11" xfId="0" applyFont="1" applyBorder="1" applyAlignment="1">
      <alignment horizontal="center"/>
    </xf>
    <xf numFmtId="0" fontId="11" fillId="2" borderId="2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10" fontId="3" fillId="0" borderId="12" xfId="0" applyNumberFormat="1" applyFont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11" fillId="2" borderId="12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/>
    <xf numFmtId="0" fontId="11" fillId="0" borderId="30" xfId="0" applyFont="1" applyBorder="1" applyAlignment="1">
      <alignment horizontal="center" wrapText="1"/>
    </xf>
    <xf numFmtId="0" fontId="5" fillId="0" borderId="0" xfId="0" applyFont="1" applyAlignment="1">
      <alignment horizontal="center" textRotation="255" wrapText="1"/>
    </xf>
    <xf numFmtId="0" fontId="0" fillId="0" borderId="0" xfId="0" applyFont="1" applyAlignment="1"/>
    <xf numFmtId="0" fontId="5" fillId="0" borderId="0" xfId="0" applyFont="1" applyAlignment="1">
      <alignment horizontal="center" textRotation="255"/>
    </xf>
    <xf numFmtId="0" fontId="6" fillId="0" borderId="0" xfId="0" applyFont="1" applyAlignment="1">
      <alignment horizontal="center" textRotation="255"/>
    </xf>
    <xf numFmtId="0" fontId="9" fillId="0" borderId="11" xfId="0" applyFont="1" applyBorder="1" applyAlignment="1">
      <alignment horizontal="right"/>
    </xf>
    <xf numFmtId="0" fontId="23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4" fillId="0" borderId="27" xfId="0" applyFont="1" applyBorder="1"/>
    <xf numFmtId="0" fontId="4" fillId="0" borderId="28" xfId="0" applyFont="1" applyBorder="1"/>
    <xf numFmtId="0" fontId="3" fillId="0" borderId="0" xfId="0" applyFont="1" applyAlignment="1">
      <alignment horizontal="center"/>
    </xf>
    <xf numFmtId="0" fontId="10" fillId="0" borderId="2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1" fontId="3" fillId="0" borderId="29" xfId="0" applyNumberFormat="1" applyFont="1" applyBorder="1" applyAlignment="1">
      <alignment horizontal="center" vertical="center" wrapText="1"/>
    </xf>
    <xf numFmtId="10" fontId="3" fillId="0" borderId="29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3" fillId="0" borderId="14" xfId="0" applyFont="1" applyBorder="1"/>
    <xf numFmtId="0" fontId="11" fillId="0" borderId="31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33" xfId="0" applyFont="1" applyBorder="1" applyAlignment="1">
      <alignment horizont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wrapText="1"/>
    </xf>
    <xf numFmtId="0" fontId="17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0" fontId="4" fillId="0" borderId="14" xfId="0" applyFont="1" applyBorder="1" applyAlignme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32</xdr:col>
      <xdr:colOff>487096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3AF597-F0E7-4C89-B69A-3B66443D7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53506E6-203F-49EB-AF49-BE3F4B17C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315646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54719FB-349C-46EA-B957-A898E5556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610921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222D81-2778-4D73-B210-562DCE69C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A23408-FBCC-4D8A-9540-F6E9E522A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A65FDD-66F6-4628-8783-2BBF0DC76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706171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D694D4-4E2C-4B2E-87E8-D09D16914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AX11654"/>
  <sheetViews>
    <sheetView tabSelected="1" topLeftCell="A674" zoomScaleNormal="100" workbookViewId="0">
      <selection activeCell="AG698" sqref="AG698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93" bestFit="1" customWidth="1"/>
    <col min="12" max="28" width="0.140625" customWidth="1"/>
    <col min="29" max="29" width="5.140625" customWidth="1"/>
    <col min="30" max="36" width="12.85546875" customWidth="1"/>
    <col min="37" max="50" width="10" customWidth="1"/>
  </cols>
  <sheetData>
    <row r="1" spans="1:38" s="226" customFormat="1" ht="15" customHeight="1" x14ac:dyDescent="0.2">
      <c r="K1" s="193"/>
    </row>
    <row r="2" spans="1:38" s="226" customFormat="1" ht="15" customHeight="1" x14ac:dyDescent="0.2">
      <c r="K2" s="193"/>
    </row>
    <row r="3" spans="1:38" s="226" customFormat="1" ht="15" customHeight="1" x14ac:dyDescent="0.2">
      <c r="K3" s="193"/>
    </row>
    <row r="4" spans="1:38" s="226" customFormat="1" ht="15" customHeight="1" x14ac:dyDescent="0.2">
      <c r="K4" s="193"/>
    </row>
    <row r="5" spans="1:38" s="226" customFormat="1" ht="15" customHeight="1" x14ac:dyDescent="0.2">
      <c r="K5" s="193"/>
    </row>
    <row r="6" spans="1:38" s="226" customFormat="1" ht="15" customHeight="1" x14ac:dyDescent="0.2">
      <c r="K6" s="193"/>
    </row>
    <row r="7" spans="1:38" s="226" customFormat="1" ht="15" customHeight="1" x14ac:dyDescent="0.2">
      <c r="K7" s="193"/>
    </row>
    <row r="8" spans="1:38" s="226" customFormat="1" ht="15" customHeight="1" x14ac:dyDescent="0.2">
      <c r="K8" s="193"/>
    </row>
    <row r="9" spans="1:38" s="226" customFormat="1" ht="15" customHeight="1" x14ac:dyDescent="0.2">
      <c r="K9" s="193"/>
    </row>
    <row r="10" spans="1:38" s="226" customFormat="1" ht="15" customHeight="1" x14ac:dyDescent="0.2">
      <c r="K10" s="193"/>
    </row>
    <row r="11" spans="1:38" s="226" customFormat="1" ht="15" customHeight="1" x14ac:dyDescent="0.2">
      <c r="K11" s="193"/>
    </row>
    <row r="12" spans="1:38" s="226" customFormat="1" ht="15" customHeight="1" x14ac:dyDescent="0.2">
      <c r="K12" s="193"/>
    </row>
    <row r="13" spans="1:38" s="226" customFormat="1" ht="15" customHeight="1" x14ac:dyDescent="0.2">
      <c r="K13" s="193"/>
    </row>
    <row r="14" spans="1:38" ht="12.75" customHeight="1" x14ac:dyDescent="0.2">
      <c r="AD14" s="1"/>
      <c r="AE14" s="1"/>
      <c r="AG14" s="1"/>
      <c r="AL14" s="2" t="s">
        <v>0</v>
      </c>
    </row>
    <row r="15" spans="1:38" ht="12.75" customHeight="1" x14ac:dyDescent="0.3">
      <c r="A15" s="3" t="s">
        <v>1</v>
      </c>
      <c r="AD15" s="1"/>
      <c r="AE15" s="1"/>
      <c r="AG15" s="1"/>
      <c r="AL15" s="2" t="s">
        <v>2</v>
      </c>
    </row>
    <row r="16" spans="1:38" ht="14.25" customHeight="1" x14ac:dyDescent="0.2">
      <c r="B16" s="251" t="s">
        <v>3</v>
      </c>
      <c r="C16" s="252"/>
      <c r="D16" s="252"/>
      <c r="E16" s="252"/>
      <c r="F16" s="252"/>
      <c r="G16" s="252"/>
      <c r="H16" s="252"/>
      <c r="I16" s="252"/>
      <c r="J16" s="4"/>
      <c r="L16" s="254" t="s">
        <v>4</v>
      </c>
      <c r="M16" s="255"/>
      <c r="N16" s="254" t="s">
        <v>5</v>
      </c>
      <c r="O16" s="255"/>
      <c r="P16" s="254" t="s">
        <v>6</v>
      </c>
      <c r="Q16" s="255"/>
      <c r="R16" s="256" t="s">
        <v>7</v>
      </c>
      <c r="S16" s="255"/>
      <c r="T16" s="256" t="s">
        <v>8</v>
      </c>
      <c r="U16" s="255"/>
      <c r="V16" s="257" t="s">
        <v>9</v>
      </c>
      <c r="W16" s="255"/>
      <c r="X16" s="5" t="s">
        <v>4</v>
      </c>
      <c r="Y16" s="5" t="s">
        <v>5</v>
      </c>
      <c r="Z16" s="5" t="s">
        <v>6</v>
      </c>
      <c r="AA16" s="6" t="s">
        <v>7</v>
      </c>
      <c r="AB16" s="6" t="s">
        <v>8</v>
      </c>
      <c r="AC16" s="6" t="s">
        <v>10</v>
      </c>
      <c r="AD16" s="7" t="s">
        <v>11</v>
      </c>
      <c r="AE16" s="7" t="s">
        <v>12</v>
      </c>
      <c r="AF16" s="8" t="s">
        <v>13</v>
      </c>
      <c r="AG16" s="7" t="s">
        <v>14</v>
      </c>
      <c r="AH16" s="9" t="s">
        <v>15</v>
      </c>
      <c r="AI16" s="9" t="s">
        <v>16</v>
      </c>
      <c r="AJ16" s="10" t="s">
        <v>17</v>
      </c>
      <c r="AL16" s="11" t="s">
        <v>18</v>
      </c>
    </row>
    <row r="17" spans="1:41" ht="12.75" customHeight="1" x14ac:dyDescent="0.2">
      <c r="A17" s="12" t="s">
        <v>19</v>
      </c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6</v>
      </c>
      <c r="H17" s="13">
        <v>7</v>
      </c>
      <c r="I17" s="13">
        <v>8</v>
      </c>
      <c r="J17" s="13"/>
      <c r="K17" s="206" t="s">
        <v>20</v>
      </c>
      <c r="L17" s="15">
        <v>8</v>
      </c>
      <c r="M17" s="16">
        <v>9</v>
      </c>
      <c r="N17" s="15">
        <v>8</v>
      </c>
      <c r="O17" s="16">
        <v>9</v>
      </c>
      <c r="P17" s="15">
        <v>8</v>
      </c>
      <c r="Q17" s="16">
        <v>9</v>
      </c>
      <c r="R17" s="15">
        <v>8</v>
      </c>
      <c r="S17" s="16">
        <v>9</v>
      </c>
      <c r="T17" s="15">
        <v>8</v>
      </c>
      <c r="U17" s="16">
        <v>9</v>
      </c>
      <c r="V17" s="15">
        <v>8</v>
      </c>
      <c r="W17" s="16">
        <v>9</v>
      </c>
      <c r="X17" s="17"/>
      <c r="Y17" s="17"/>
      <c r="Z17" s="17"/>
      <c r="AA17" s="17"/>
      <c r="AB17" s="17"/>
      <c r="AC17" s="17"/>
      <c r="AD17" s="18"/>
      <c r="AE17" s="18"/>
      <c r="AF17" s="19"/>
      <c r="AG17" s="20"/>
      <c r="AH17" s="21"/>
      <c r="AI17" s="21"/>
      <c r="AJ17" s="1"/>
      <c r="AL17" s="11" t="s">
        <v>21</v>
      </c>
    </row>
    <row r="18" spans="1:41" ht="12.75" customHeight="1" x14ac:dyDescent="0.2">
      <c r="A18" s="22" t="s">
        <v>22</v>
      </c>
      <c r="B18" s="23">
        <v>40</v>
      </c>
      <c r="C18" s="23"/>
      <c r="D18" s="23"/>
      <c r="E18" s="23"/>
      <c r="F18" s="23"/>
      <c r="G18" s="23"/>
      <c r="H18" s="23"/>
      <c r="I18" s="23"/>
      <c r="J18" s="23"/>
      <c r="K18" s="207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18"/>
      <c r="AE18" s="18"/>
      <c r="AF18" s="19"/>
      <c r="AG18" s="20"/>
      <c r="AH18" s="26">
        <f>B18</f>
        <v>40</v>
      </c>
      <c r="AI18" s="21"/>
      <c r="AJ18" s="1"/>
      <c r="AL18" s="11" t="s">
        <v>23</v>
      </c>
    </row>
    <row r="19" spans="1:41" ht="12.75" customHeight="1" x14ac:dyDescent="0.2">
      <c r="A19" s="22" t="s">
        <v>24</v>
      </c>
      <c r="C19" s="27">
        <v>32</v>
      </c>
      <c r="K19" s="200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8"/>
      <c r="Y19" s="28"/>
      <c r="Z19" s="28"/>
      <c r="AA19" s="28"/>
      <c r="AB19" s="28"/>
      <c r="AC19" s="28"/>
      <c r="AD19" s="1"/>
      <c r="AE19" s="1"/>
      <c r="AG19" s="20">
        <f>C19/B18</f>
        <v>0.8</v>
      </c>
      <c r="AH19" s="29">
        <v>32</v>
      </c>
      <c r="AI19" s="30">
        <f t="shared" ref="AI19:AI25" si="0">AH19/AH18</f>
        <v>0.8</v>
      </c>
      <c r="AJ19" s="1">
        <f t="shared" ref="AJ19:AJ25" si="1">100%-AI19</f>
        <v>0.19999999999999996</v>
      </c>
    </row>
    <row r="20" spans="1:41" ht="12.75" customHeight="1" x14ac:dyDescent="0.2">
      <c r="A20" s="22" t="s">
        <v>25</v>
      </c>
      <c r="D20" s="27">
        <v>26</v>
      </c>
      <c r="X20" s="28"/>
      <c r="Y20" s="28"/>
      <c r="Z20" s="28"/>
      <c r="AA20" s="28"/>
      <c r="AB20" s="28"/>
      <c r="AC20" s="28"/>
      <c r="AD20" s="1"/>
      <c r="AE20" s="1"/>
      <c r="AG20" s="20">
        <f>D20/C19</f>
        <v>0.8125</v>
      </c>
      <c r="AH20" s="29">
        <v>29</v>
      </c>
      <c r="AI20" s="30">
        <f t="shared" si="0"/>
        <v>0.90625</v>
      </c>
      <c r="AJ20" s="1">
        <f t="shared" si="1"/>
        <v>9.375E-2</v>
      </c>
    </row>
    <row r="21" spans="1:41" ht="12.75" customHeight="1" x14ac:dyDescent="0.2">
      <c r="A21" s="22" t="s">
        <v>26</v>
      </c>
      <c r="E21" s="27">
        <v>20</v>
      </c>
      <c r="X21" s="28"/>
      <c r="Y21" s="28"/>
      <c r="Z21" s="28"/>
      <c r="AA21" s="28"/>
      <c r="AB21" s="28"/>
      <c r="AC21" s="28"/>
      <c r="AD21" s="1"/>
      <c r="AE21" s="1"/>
      <c r="AG21" s="1">
        <f>E21/D20</f>
        <v>0.76923076923076927</v>
      </c>
      <c r="AH21" s="29">
        <v>25</v>
      </c>
      <c r="AI21" s="30">
        <f t="shared" si="0"/>
        <v>0.86206896551724133</v>
      </c>
      <c r="AJ21" s="1">
        <f t="shared" si="1"/>
        <v>0.13793103448275867</v>
      </c>
    </row>
    <row r="22" spans="1:41" ht="12.75" customHeight="1" x14ac:dyDescent="0.2">
      <c r="A22" s="22" t="s">
        <v>27</v>
      </c>
      <c r="F22" s="27">
        <v>20</v>
      </c>
      <c r="X22" s="28"/>
      <c r="Y22" s="28"/>
      <c r="Z22" s="28"/>
      <c r="AA22" s="28"/>
      <c r="AB22" s="28"/>
      <c r="AC22" s="28"/>
      <c r="AD22" s="1"/>
      <c r="AE22" s="1"/>
      <c r="AG22" s="1">
        <f>F22/E21</f>
        <v>1</v>
      </c>
      <c r="AH22" s="29">
        <v>25</v>
      </c>
      <c r="AI22" s="30">
        <f t="shared" si="0"/>
        <v>1</v>
      </c>
      <c r="AJ22" s="1">
        <f t="shared" si="1"/>
        <v>0</v>
      </c>
    </row>
    <row r="23" spans="1:41" ht="12.75" customHeight="1" x14ac:dyDescent="0.2">
      <c r="A23" s="22" t="s">
        <v>28</v>
      </c>
      <c r="G23" s="27">
        <v>20</v>
      </c>
      <c r="X23" s="28"/>
      <c r="Y23" s="28"/>
      <c r="Z23" s="28"/>
      <c r="AA23" s="28"/>
      <c r="AB23" s="28"/>
      <c r="AC23" s="28"/>
      <c r="AD23" s="1"/>
      <c r="AE23" s="1"/>
      <c r="AG23" s="1">
        <f>G23/F22</f>
        <v>1</v>
      </c>
      <c r="AH23" s="29">
        <v>25</v>
      </c>
      <c r="AI23" s="30">
        <f t="shared" si="0"/>
        <v>1</v>
      </c>
      <c r="AJ23" s="1">
        <f t="shared" si="1"/>
        <v>0</v>
      </c>
    </row>
    <row r="24" spans="1:41" ht="12.75" customHeight="1" x14ac:dyDescent="0.2">
      <c r="A24" s="22" t="s">
        <v>29</v>
      </c>
      <c r="H24" s="27">
        <v>20</v>
      </c>
      <c r="X24" s="28"/>
      <c r="Y24" s="28"/>
      <c r="Z24" s="28"/>
      <c r="AA24" s="28"/>
      <c r="AB24" s="28"/>
      <c r="AC24" s="28"/>
      <c r="AD24" s="1"/>
      <c r="AE24" s="1"/>
      <c r="AG24" s="1">
        <f>H24/G23</f>
        <v>1</v>
      </c>
      <c r="AH24" s="29">
        <v>24</v>
      </c>
      <c r="AI24" s="30">
        <f t="shared" si="0"/>
        <v>0.96</v>
      </c>
      <c r="AJ24" s="1">
        <f t="shared" si="1"/>
        <v>4.0000000000000036E-2</v>
      </c>
    </row>
    <row r="25" spans="1:41" ht="12.75" customHeight="1" x14ac:dyDescent="0.2">
      <c r="A25" s="22" t="s">
        <v>30</v>
      </c>
      <c r="I25" s="27">
        <v>20</v>
      </c>
      <c r="X25" s="28"/>
      <c r="Y25" s="28"/>
      <c r="Z25" s="28"/>
      <c r="AA25" s="28"/>
      <c r="AB25" s="28"/>
      <c r="AC25" s="28"/>
      <c r="AD25" s="1"/>
      <c r="AE25" s="1"/>
      <c r="AG25" s="1">
        <f>I25/H24</f>
        <v>1</v>
      </c>
      <c r="AH25" s="29">
        <v>24</v>
      </c>
      <c r="AI25" s="30">
        <f t="shared" si="0"/>
        <v>1</v>
      </c>
      <c r="AJ25" s="1">
        <f t="shared" si="1"/>
        <v>0</v>
      </c>
    </row>
    <row r="26" spans="1:41" ht="12.75" customHeight="1" x14ac:dyDescent="0.2">
      <c r="A26" s="22" t="s">
        <v>31</v>
      </c>
      <c r="S26" s="27">
        <v>11</v>
      </c>
      <c r="U26" s="27">
        <v>8</v>
      </c>
      <c r="X26" s="28"/>
      <c r="Y26" s="28"/>
      <c r="Z26" s="28"/>
      <c r="AA26" s="28">
        <v>11</v>
      </c>
      <c r="AB26" s="28">
        <v>8</v>
      </c>
      <c r="AC26" s="28">
        <f t="shared" ref="AC26:AC28" si="2">SUM(X26:AB26)</f>
        <v>19</v>
      </c>
      <c r="AD26" s="1"/>
      <c r="AE26" s="1"/>
      <c r="AG26" s="1"/>
      <c r="AH26" s="29"/>
      <c r="AI26" s="30"/>
      <c r="AJ26" s="1"/>
    </row>
    <row r="27" spans="1:41" ht="12.75" customHeight="1" x14ac:dyDescent="0.2">
      <c r="A27" s="22" t="s">
        <v>32</v>
      </c>
      <c r="T27" s="27">
        <v>1</v>
      </c>
      <c r="U27" s="27">
        <v>3</v>
      </c>
      <c r="X27" s="28"/>
      <c r="Y27" s="28"/>
      <c r="Z27" s="28"/>
      <c r="AA27" s="28"/>
      <c r="AB27" s="28">
        <v>3</v>
      </c>
      <c r="AC27" s="28">
        <f t="shared" si="2"/>
        <v>3</v>
      </c>
      <c r="AD27" s="1"/>
      <c r="AE27" s="1"/>
      <c r="AG27" s="1"/>
      <c r="AH27" s="29"/>
      <c r="AI27" s="30"/>
      <c r="AJ27" s="1"/>
    </row>
    <row r="28" spans="1:41" ht="12.75" customHeight="1" x14ac:dyDescent="0.2">
      <c r="A28" s="22" t="s">
        <v>33</v>
      </c>
      <c r="U28" s="27">
        <v>1</v>
      </c>
      <c r="X28" s="28"/>
      <c r="Y28" s="28"/>
      <c r="Z28" s="28"/>
      <c r="AA28" s="28"/>
      <c r="AB28" s="28">
        <v>1</v>
      </c>
      <c r="AC28" s="28">
        <f t="shared" si="2"/>
        <v>1</v>
      </c>
      <c r="AD28" s="1"/>
      <c r="AE28" s="1"/>
      <c r="AG28" s="1"/>
      <c r="AH28" s="29"/>
      <c r="AI28" s="30"/>
      <c r="AJ28" s="1"/>
    </row>
    <row r="29" spans="1:41" ht="12.75" customHeight="1" x14ac:dyDescent="0.2">
      <c r="A29" s="22" t="s">
        <v>34</v>
      </c>
      <c r="T29" s="27">
        <v>1</v>
      </c>
      <c r="X29" s="28"/>
      <c r="Y29" s="28"/>
      <c r="Z29" s="28"/>
      <c r="AA29" s="28"/>
      <c r="AB29" s="28"/>
      <c r="AC29" s="28"/>
      <c r="AD29" s="1"/>
      <c r="AE29" s="1"/>
      <c r="AG29" s="1"/>
      <c r="AH29" s="29"/>
      <c r="AI29" s="30"/>
      <c r="AJ29" s="1"/>
      <c r="AK29" s="27" t="s">
        <v>35</v>
      </c>
      <c r="AL29" s="27">
        <v>8</v>
      </c>
      <c r="AN29" s="27" t="s">
        <v>20</v>
      </c>
      <c r="AO29" s="27">
        <f>SUM(AC26:AC28)</f>
        <v>23</v>
      </c>
    </row>
    <row r="30" spans="1:41" ht="12.75" customHeight="1" x14ac:dyDescent="0.2">
      <c r="AC30" s="27">
        <f>SUM(AC26:AC28)</f>
        <v>23</v>
      </c>
      <c r="AD30" s="1">
        <f>AC26/B18</f>
        <v>0.47499999999999998</v>
      </c>
      <c r="AE30" s="1">
        <f>AC30/B18</f>
        <v>0.57499999999999996</v>
      </c>
      <c r="AF30" s="1">
        <f>AE30-AD30</f>
        <v>9.9999999999999978E-2</v>
      </c>
      <c r="AG30" s="1"/>
      <c r="AK30" s="27" t="s">
        <v>36</v>
      </c>
      <c r="AL30" s="30">
        <f>AL29/B18</f>
        <v>0.2</v>
      </c>
      <c r="AN30" s="27" t="s">
        <v>37</v>
      </c>
      <c r="AO30" s="30">
        <f>AL29/AO29</f>
        <v>0.34782608695652173</v>
      </c>
    </row>
    <row r="31" spans="1:41" ht="12.75" customHeight="1" x14ac:dyDescent="0.3">
      <c r="A31" s="3" t="s">
        <v>38</v>
      </c>
      <c r="AD31" s="1"/>
      <c r="AE31" s="1"/>
      <c r="AG31" s="1"/>
    </row>
    <row r="32" spans="1:41" ht="25.5" customHeight="1" x14ac:dyDescent="0.2">
      <c r="B32" s="251" t="s">
        <v>3</v>
      </c>
      <c r="C32" s="252"/>
      <c r="D32" s="252"/>
      <c r="E32" s="252"/>
      <c r="F32" s="252"/>
      <c r="G32" s="252"/>
      <c r="H32" s="252"/>
      <c r="I32" s="252"/>
      <c r="J32" s="4"/>
      <c r="AD32" s="7" t="s">
        <v>11</v>
      </c>
      <c r="AE32" s="7" t="s">
        <v>12</v>
      </c>
      <c r="AF32" s="8" t="s">
        <v>13</v>
      </c>
      <c r="AG32" s="7" t="s">
        <v>14</v>
      </c>
      <c r="AH32" s="9" t="s">
        <v>15</v>
      </c>
      <c r="AI32" s="9" t="s">
        <v>16</v>
      </c>
      <c r="AJ32" s="10" t="s">
        <v>17</v>
      </c>
    </row>
    <row r="33" spans="1:43" ht="12.75" customHeight="1" x14ac:dyDescent="0.2">
      <c r="A33" s="12" t="s">
        <v>19</v>
      </c>
      <c r="B33" s="13">
        <v>1</v>
      </c>
      <c r="C33" s="13">
        <v>2</v>
      </c>
      <c r="D33" s="13">
        <v>3</v>
      </c>
      <c r="E33" s="13">
        <v>4</v>
      </c>
      <c r="F33" s="13">
        <v>5</v>
      </c>
      <c r="G33" s="13">
        <v>6</v>
      </c>
      <c r="H33" s="13">
        <v>7</v>
      </c>
      <c r="I33" s="13">
        <v>8</v>
      </c>
      <c r="J33" s="13"/>
      <c r="K33" s="206" t="s">
        <v>20</v>
      </c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8"/>
      <c r="AE33" s="18"/>
      <c r="AF33" s="19"/>
      <c r="AG33" s="20"/>
      <c r="AH33" s="21"/>
      <c r="AI33" s="21"/>
      <c r="AJ33" s="1"/>
    </row>
    <row r="34" spans="1:43" ht="12.75" customHeight="1" x14ac:dyDescent="0.2">
      <c r="A34" s="22" t="s">
        <v>24</v>
      </c>
      <c r="B34" s="23">
        <v>19</v>
      </c>
      <c r="C34" s="23"/>
      <c r="D34" s="23"/>
      <c r="E34" s="23"/>
      <c r="F34" s="23"/>
      <c r="G34" s="23"/>
      <c r="H34" s="23"/>
      <c r="I34" s="23"/>
      <c r="J34" s="23"/>
      <c r="K34" s="207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18"/>
      <c r="AE34" s="18"/>
      <c r="AF34" s="19"/>
      <c r="AG34" s="20"/>
      <c r="AH34" s="26">
        <f>B34</f>
        <v>19</v>
      </c>
      <c r="AI34" s="21"/>
      <c r="AJ34" s="1"/>
      <c r="AL34" s="31"/>
      <c r="AM34" s="32" t="s">
        <v>39</v>
      </c>
      <c r="AN34" s="32"/>
      <c r="AO34" s="32"/>
    </row>
    <row r="35" spans="1:43" ht="12.75" customHeight="1" x14ac:dyDescent="0.2">
      <c r="A35" s="22" t="s">
        <v>25</v>
      </c>
      <c r="C35" s="27">
        <v>8</v>
      </c>
      <c r="K35" s="200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8"/>
      <c r="Y35" s="28"/>
      <c r="Z35" s="28"/>
      <c r="AA35" s="28"/>
      <c r="AB35" s="28"/>
      <c r="AC35" s="28"/>
      <c r="AD35" s="1"/>
      <c r="AE35" s="1"/>
      <c r="AG35" s="20">
        <f>C35/B34</f>
        <v>0.42105263157894735</v>
      </c>
      <c r="AH35" s="26">
        <v>8</v>
      </c>
      <c r="AI35" s="30">
        <f t="shared" ref="AI35:AI41" si="3">AH35/AH34</f>
        <v>0.42105263157894735</v>
      </c>
      <c r="AJ35" s="1">
        <f t="shared" ref="AJ35:AJ41" si="4">100%-AI35</f>
        <v>0.57894736842105265</v>
      </c>
      <c r="AM35" s="33"/>
      <c r="AN35" s="33"/>
      <c r="AO35" s="33"/>
    </row>
    <row r="36" spans="1:43" ht="12.75" customHeight="1" x14ac:dyDescent="0.2">
      <c r="A36" s="22" t="s">
        <v>26</v>
      </c>
      <c r="D36" s="27">
        <v>7</v>
      </c>
      <c r="X36" s="28"/>
      <c r="Y36" s="28"/>
      <c r="Z36" s="28"/>
      <c r="AA36" s="28"/>
      <c r="AB36" s="28"/>
      <c r="AC36" s="28"/>
      <c r="AD36" s="1"/>
      <c r="AE36" s="1"/>
      <c r="AG36" s="20">
        <f>D36/C35</f>
        <v>0.875</v>
      </c>
      <c r="AH36" s="26">
        <v>8</v>
      </c>
      <c r="AI36" s="30">
        <f t="shared" si="3"/>
        <v>1</v>
      </c>
      <c r="AJ36" s="1">
        <f t="shared" si="4"/>
        <v>0</v>
      </c>
      <c r="AL36" s="34" t="s">
        <v>40</v>
      </c>
      <c r="AM36" s="35" t="s">
        <v>41</v>
      </c>
    </row>
    <row r="37" spans="1:43" ht="12.75" customHeight="1" x14ac:dyDescent="0.2">
      <c r="A37" s="22" t="s">
        <v>27</v>
      </c>
      <c r="E37" s="27">
        <v>7</v>
      </c>
      <c r="X37" s="28"/>
      <c r="Y37" s="28"/>
      <c r="Z37" s="28"/>
      <c r="AA37" s="28"/>
      <c r="AB37" s="28"/>
      <c r="AC37" s="28"/>
      <c r="AD37" s="1"/>
      <c r="AE37" s="1"/>
      <c r="AG37" s="1">
        <f>E37/D36</f>
        <v>1</v>
      </c>
      <c r="AH37" s="26">
        <v>7</v>
      </c>
      <c r="AI37" s="30">
        <f t="shared" si="3"/>
        <v>0.875</v>
      </c>
      <c r="AJ37" s="1">
        <f t="shared" si="4"/>
        <v>0.125</v>
      </c>
      <c r="AL37" s="2" t="s">
        <v>42</v>
      </c>
      <c r="AM37" s="30" t="e">
        <f>#REF!</f>
        <v>#REF!</v>
      </c>
    </row>
    <row r="38" spans="1:43" ht="12.75" customHeight="1" x14ac:dyDescent="0.2">
      <c r="A38" s="22" t="s">
        <v>28</v>
      </c>
      <c r="F38" s="27">
        <v>6</v>
      </c>
      <c r="X38" s="28"/>
      <c r="Y38" s="28"/>
      <c r="Z38" s="28"/>
      <c r="AA38" s="28"/>
      <c r="AB38" s="28"/>
      <c r="AC38" s="28"/>
      <c r="AD38" s="1"/>
      <c r="AE38" s="1"/>
      <c r="AG38" s="1">
        <f>F38/E37</f>
        <v>0.8571428571428571</v>
      </c>
      <c r="AH38" s="26">
        <v>7</v>
      </c>
      <c r="AI38" s="30">
        <f t="shared" si="3"/>
        <v>1</v>
      </c>
      <c r="AJ38" s="1">
        <f t="shared" si="4"/>
        <v>0</v>
      </c>
      <c r="AL38" s="2"/>
      <c r="AM38" s="30"/>
    </row>
    <row r="39" spans="1:43" ht="12.75" customHeight="1" x14ac:dyDescent="0.2">
      <c r="A39" s="22" t="s">
        <v>29</v>
      </c>
      <c r="G39" s="27">
        <v>6</v>
      </c>
      <c r="X39" s="28"/>
      <c r="Y39" s="28"/>
      <c r="Z39" s="28"/>
      <c r="AA39" s="28"/>
      <c r="AB39" s="28"/>
      <c r="AC39" s="28"/>
      <c r="AD39" s="1"/>
      <c r="AE39" s="1"/>
      <c r="AG39" s="1">
        <f>G39/F38</f>
        <v>1</v>
      </c>
      <c r="AH39" s="26">
        <v>6</v>
      </c>
      <c r="AI39" s="30">
        <f t="shared" si="3"/>
        <v>0.8571428571428571</v>
      </c>
      <c r="AJ39" s="1">
        <f t="shared" si="4"/>
        <v>0.1428571428571429</v>
      </c>
      <c r="AL39" s="2"/>
      <c r="AM39" s="30"/>
    </row>
    <row r="40" spans="1:43" ht="12.75" customHeight="1" x14ac:dyDescent="0.2">
      <c r="A40" s="22" t="s">
        <v>30</v>
      </c>
      <c r="H40" s="27">
        <v>6</v>
      </c>
      <c r="X40" s="28"/>
      <c r="Y40" s="28"/>
      <c r="Z40" s="28"/>
      <c r="AA40" s="28"/>
      <c r="AB40" s="28"/>
      <c r="AC40" s="28"/>
      <c r="AD40" s="1"/>
      <c r="AE40" s="1"/>
      <c r="AG40" s="1">
        <f>H40/G39</f>
        <v>1</v>
      </c>
      <c r="AH40" s="26">
        <v>6</v>
      </c>
      <c r="AI40" s="30">
        <f t="shared" si="3"/>
        <v>1</v>
      </c>
      <c r="AJ40" s="1">
        <f t="shared" si="4"/>
        <v>0</v>
      </c>
      <c r="AL40" s="2"/>
      <c r="AM40" s="30"/>
    </row>
    <row r="41" spans="1:43" ht="12.75" customHeight="1" x14ac:dyDescent="0.2">
      <c r="A41" s="22" t="s">
        <v>31</v>
      </c>
      <c r="I41" s="27">
        <v>6</v>
      </c>
      <c r="X41" s="28"/>
      <c r="Y41" s="28"/>
      <c r="Z41" s="28"/>
      <c r="AA41" s="28"/>
      <c r="AB41" s="28"/>
      <c r="AC41" s="28"/>
      <c r="AD41" s="1"/>
      <c r="AE41" s="1"/>
      <c r="AG41" s="1">
        <f>I41/H40</f>
        <v>1</v>
      </c>
      <c r="AH41" s="26">
        <v>6</v>
      </c>
      <c r="AI41" s="30">
        <f t="shared" si="3"/>
        <v>1</v>
      </c>
      <c r="AJ41" s="1">
        <f t="shared" si="4"/>
        <v>0</v>
      </c>
      <c r="AL41" s="2"/>
      <c r="AM41" s="30"/>
    </row>
    <row r="42" spans="1:43" ht="12.75" customHeight="1" x14ac:dyDescent="0.2">
      <c r="A42" s="22" t="s">
        <v>32</v>
      </c>
      <c r="U42" s="27">
        <v>6</v>
      </c>
      <c r="X42" s="28"/>
      <c r="Y42" s="28"/>
      <c r="Z42" s="28"/>
      <c r="AA42" s="28"/>
      <c r="AB42" s="28">
        <v>6</v>
      </c>
      <c r="AC42" s="28">
        <f>SUM(X42:AB42)</f>
        <v>6</v>
      </c>
      <c r="AD42" s="1"/>
      <c r="AE42" s="1"/>
      <c r="AG42" s="1"/>
      <c r="AH42" s="26"/>
      <c r="AI42" s="30"/>
      <c r="AJ42" s="1"/>
      <c r="AL42" s="2"/>
      <c r="AM42" s="30"/>
    </row>
    <row r="43" spans="1:43" ht="12.75" customHeight="1" x14ac:dyDescent="0.2">
      <c r="A43" s="22" t="s">
        <v>33</v>
      </c>
      <c r="X43" s="28"/>
      <c r="Y43" s="28"/>
      <c r="Z43" s="28"/>
      <c r="AA43" s="28"/>
      <c r="AB43" s="28"/>
      <c r="AC43" s="28"/>
      <c r="AD43" s="1"/>
      <c r="AE43" s="1"/>
      <c r="AG43" s="1"/>
      <c r="AH43" s="26"/>
      <c r="AI43" s="30"/>
      <c r="AJ43" s="1"/>
      <c r="AL43" s="2"/>
      <c r="AM43" s="30"/>
    </row>
    <row r="44" spans="1:43" ht="12.75" customHeight="1" x14ac:dyDescent="0.2">
      <c r="A44" s="22" t="s">
        <v>34</v>
      </c>
      <c r="X44" s="28"/>
      <c r="Y44" s="28"/>
      <c r="Z44" s="28"/>
      <c r="AA44" s="28"/>
      <c r="AB44" s="28"/>
      <c r="AC44" s="28"/>
      <c r="AD44" s="1"/>
      <c r="AE44" s="1"/>
      <c r="AG44" s="1"/>
      <c r="AH44" s="26"/>
      <c r="AI44" s="30"/>
      <c r="AJ44" s="1"/>
      <c r="AL44" s="2"/>
      <c r="AM44" s="27" t="s">
        <v>35</v>
      </c>
      <c r="AN44" s="27">
        <v>5</v>
      </c>
      <c r="AP44" s="27" t="s">
        <v>20</v>
      </c>
      <c r="AQ44" s="27">
        <f>SUM(AC41:AC43)</f>
        <v>6</v>
      </c>
    </row>
    <row r="45" spans="1:43" ht="12.75" customHeight="1" x14ac:dyDescent="0.2">
      <c r="X45" s="28"/>
      <c r="Y45" s="28"/>
      <c r="Z45" s="28"/>
      <c r="AA45" s="28"/>
      <c r="AB45" s="28"/>
      <c r="AC45" s="28">
        <f>SUM(AC42)</f>
        <v>6</v>
      </c>
      <c r="AD45" s="1">
        <f>AC42/B34</f>
        <v>0.31578947368421051</v>
      </c>
      <c r="AE45" s="1">
        <f>AC45/B34</f>
        <v>0.31578947368421051</v>
      </c>
      <c r="AF45" s="1">
        <f>AE45-AD45</f>
        <v>0</v>
      </c>
      <c r="AG45" s="1"/>
      <c r="AL45" s="2" t="s">
        <v>43</v>
      </c>
      <c r="AM45" s="27" t="s">
        <v>36</v>
      </c>
      <c r="AN45" s="30">
        <f>AN44/B34</f>
        <v>0.26315789473684209</v>
      </c>
      <c r="AP45" s="27" t="s">
        <v>37</v>
      </c>
      <c r="AQ45" s="30">
        <f>AN44/AQ44</f>
        <v>0.83333333333333337</v>
      </c>
    </row>
    <row r="46" spans="1:43" ht="12.75" customHeight="1" x14ac:dyDescent="0.3">
      <c r="A46" s="3" t="s">
        <v>44</v>
      </c>
      <c r="X46" s="28"/>
      <c r="Y46" s="28"/>
      <c r="Z46" s="28"/>
      <c r="AA46" s="28"/>
      <c r="AB46" s="28"/>
      <c r="AC46" s="28"/>
      <c r="AD46" s="1"/>
      <c r="AE46" s="1"/>
      <c r="AG46" s="1"/>
      <c r="AL46" s="2" t="s">
        <v>45</v>
      </c>
    </row>
    <row r="47" spans="1:43" ht="25.5" customHeight="1" x14ac:dyDescent="0.2">
      <c r="B47" s="251" t="s">
        <v>3</v>
      </c>
      <c r="C47" s="252"/>
      <c r="D47" s="252"/>
      <c r="E47" s="252"/>
      <c r="F47" s="252"/>
      <c r="G47" s="252"/>
      <c r="H47" s="252"/>
      <c r="I47" s="252"/>
      <c r="J47" s="4"/>
      <c r="AD47" s="7" t="s">
        <v>11</v>
      </c>
      <c r="AE47" s="7" t="s">
        <v>12</v>
      </c>
      <c r="AF47" s="8" t="s">
        <v>13</v>
      </c>
      <c r="AG47" s="7" t="s">
        <v>14</v>
      </c>
      <c r="AH47" s="9" t="s">
        <v>15</v>
      </c>
      <c r="AI47" s="9" t="s">
        <v>16</v>
      </c>
      <c r="AJ47" s="10" t="s">
        <v>17</v>
      </c>
      <c r="AL47" s="2" t="s">
        <v>0</v>
      </c>
    </row>
    <row r="48" spans="1:43" ht="12.75" customHeight="1" x14ac:dyDescent="0.2">
      <c r="A48" s="12" t="s">
        <v>19</v>
      </c>
      <c r="B48" s="13">
        <v>1</v>
      </c>
      <c r="C48" s="13">
        <v>2</v>
      </c>
      <c r="D48" s="13">
        <v>3</v>
      </c>
      <c r="E48" s="13">
        <v>4</v>
      </c>
      <c r="F48" s="13">
        <v>5</v>
      </c>
      <c r="G48" s="13">
        <v>6</v>
      </c>
      <c r="H48" s="13">
        <v>7</v>
      </c>
      <c r="I48" s="13">
        <v>8</v>
      </c>
      <c r="J48" s="13"/>
      <c r="K48" s="206" t="s">
        <v>20</v>
      </c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8"/>
      <c r="AE48" s="18"/>
      <c r="AF48" s="19"/>
      <c r="AG48" s="20"/>
      <c r="AH48" s="21"/>
      <c r="AI48" s="21"/>
      <c r="AJ48" s="1"/>
      <c r="AL48" s="2" t="s">
        <v>2</v>
      </c>
    </row>
    <row r="49" spans="1:41" ht="12.75" customHeight="1" x14ac:dyDescent="0.2">
      <c r="A49" s="22" t="s">
        <v>25</v>
      </c>
      <c r="B49" s="23">
        <v>41</v>
      </c>
      <c r="C49" s="23"/>
      <c r="D49" s="23"/>
      <c r="E49" s="23"/>
      <c r="F49" s="23"/>
      <c r="G49" s="23"/>
      <c r="H49" s="23"/>
      <c r="I49" s="23"/>
      <c r="J49" s="23"/>
      <c r="K49" s="207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18"/>
      <c r="AE49" s="18"/>
      <c r="AF49" s="19"/>
      <c r="AG49" s="20"/>
      <c r="AH49" s="26">
        <f>B49</f>
        <v>41</v>
      </c>
      <c r="AI49" s="21"/>
      <c r="AJ49" s="1"/>
      <c r="AL49" s="11" t="s">
        <v>18</v>
      </c>
    </row>
    <row r="50" spans="1:41" ht="12.75" customHeight="1" x14ac:dyDescent="0.2">
      <c r="A50" s="22" t="s">
        <v>26</v>
      </c>
      <c r="C50" s="27">
        <v>28</v>
      </c>
      <c r="K50" s="200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8"/>
      <c r="Y50" s="28"/>
      <c r="Z50" s="28"/>
      <c r="AA50" s="28"/>
      <c r="AB50" s="28"/>
      <c r="AC50" s="28"/>
      <c r="AD50" s="1"/>
      <c r="AE50" s="1"/>
      <c r="AG50" s="20">
        <f>C50/B49</f>
        <v>0.68292682926829273</v>
      </c>
      <c r="AH50" s="29">
        <v>28</v>
      </c>
      <c r="AI50" s="30">
        <f t="shared" ref="AI50:AI55" si="5">AH50/AH49</f>
        <v>0.68292682926829273</v>
      </c>
      <c r="AJ50" s="1">
        <f t="shared" ref="AJ50:AJ55" si="6">100%-AI50</f>
        <v>0.31707317073170727</v>
      </c>
      <c r="AL50" s="11" t="s">
        <v>21</v>
      </c>
    </row>
    <row r="51" spans="1:41" ht="12.75" customHeight="1" x14ac:dyDescent="0.2">
      <c r="A51" s="22" t="s">
        <v>27</v>
      </c>
      <c r="D51" s="27">
        <v>25</v>
      </c>
      <c r="X51" s="28"/>
      <c r="Y51" s="28"/>
      <c r="Z51" s="28"/>
      <c r="AA51" s="28"/>
      <c r="AB51" s="28"/>
      <c r="AC51" s="28"/>
      <c r="AD51" s="1"/>
      <c r="AE51" s="1"/>
      <c r="AG51" s="1">
        <f>D51/C50</f>
        <v>0.8928571428571429</v>
      </c>
      <c r="AH51" s="29">
        <v>26</v>
      </c>
      <c r="AI51" s="30">
        <f t="shared" si="5"/>
        <v>0.9285714285714286</v>
      </c>
      <c r="AJ51" s="1">
        <f t="shared" si="6"/>
        <v>7.1428571428571397E-2</v>
      </c>
      <c r="AL51" s="11" t="s">
        <v>23</v>
      </c>
    </row>
    <row r="52" spans="1:41" ht="12.75" customHeight="1" x14ac:dyDescent="0.2">
      <c r="A52" s="22" t="s">
        <v>28</v>
      </c>
      <c r="E52" s="27">
        <v>14</v>
      </c>
      <c r="X52" s="28"/>
      <c r="Y52" s="28"/>
      <c r="Z52" s="28"/>
      <c r="AA52" s="28"/>
      <c r="AB52" s="28"/>
      <c r="AC52" s="28"/>
      <c r="AD52" s="1"/>
      <c r="AE52" s="1"/>
      <c r="AG52" s="1">
        <f>E52/D51</f>
        <v>0.56000000000000005</v>
      </c>
      <c r="AH52" s="29">
        <v>19</v>
      </c>
      <c r="AI52" s="30">
        <f t="shared" si="5"/>
        <v>0.73076923076923073</v>
      </c>
      <c r="AJ52" s="1">
        <f t="shared" si="6"/>
        <v>0.26923076923076927</v>
      </c>
      <c r="AL52" s="22"/>
    </row>
    <row r="53" spans="1:41" ht="12.75" customHeight="1" x14ac:dyDescent="0.2">
      <c r="A53" s="22" t="s">
        <v>29</v>
      </c>
      <c r="F53" s="27">
        <v>14</v>
      </c>
      <c r="X53" s="28"/>
      <c r="Y53" s="28"/>
      <c r="Z53" s="28"/>
      <c r="AA53" s="28"/>
      <c r="AB53" s="28"/>
      <c r="AC53" s="28"/>
      <c r="AD53" s="1"/>
      <c r="AE53" s="1"/>
      <c r="AG53" s="1">
        <f>F53/E52</f>
        <v>1</v>
      </c>
      <c r="AH53" s="29">
        <v>19</v>
      </c>
      <c r="AI53" s="30">
        <f t="shared" si="5"/>
        <v>1</v>
      </c>
      <c r="AJ53" s="1">
        <f t="shared" si="6"/>
        <v>0</v>
      </c>
      <c r="AL53" s="22"/>
    </row>
    <row r="54" spans="1:41" ht="12.75" customHeight="1" x14ac:dyDescent="0.2">
      <c r="A54" s="22" t="s">
        <v>30</v>
      </c>
      <c r="G54" s="27">
        <v>14</v>
      </c>
      <c r="X54" s="28"/>
      <c r="Y54" s="28"/>
      <c r="Z54" s="28"/>
      <c r="AA54" s="28"/>
      <c r="AB54" s="28"/>
      <c r="AC54" s="28"/>
      <c r="AD54" s="1"/>
      <c r="AE54" s="1"/>
      <c r="AG54" s="1">
        <f>G54/F53</f>
        <v>1</v>
      </c>
      <c r="AH54" s="29">
        <v>18</v>
      </c>
      <c r="AI54" s="30">
        <f t="shared" si="5"/>
        <v>0.94736842105263153</v>
      </c>
      <c r="AJ54" s="1">
        <f t="shared" si="6"/>
        <v>5.2631578947368474E-2</v>
      </c>
      <c r="AL54" s="22"/>
    </row>
    <row r="55" spans="1:41" ht="12.75" customHeight="1" x14ac:dyDescent="0.2">
      <c r="A55" s="22" t="s">
        <v>31</v>
      </c>
      <c r="H55" s="27">
        <v>14</v>
      </c>
      <c r="X55" s="28"/>
      <c r="Y55" s="28"/>
      <c r="Z55" s="28"/>
      <c r="AA55" s="28"/>
      <c r="AB55" s="28"/>
      <c r="AC55" s="28"/>
      <c r="AD55" s="1"/>
      <c r="AE55" s="1"/>
      <c r="AG55" s="1">
        <f>H55/G54</f>
        <v>1</v>
      </c>
      <c r="AH55" s="29">
        <v>17</v>
      </c>
      <c r="AI55" s="30">
        <f t="shared" si="5"/>
        <v>0.94444444444444442</v>
      </c>
      <c r="AJ55" s="1">
        <f t="shared" si="6"/>
        <v>5.555555555555558E-2</v>
      </c>
      <c r="AL55" s="22"/>
    </row>
    <row r="56" spans="1:41" ht="12.75" customHeight="1" x14ac:dyDescent="0.2">
      <c r="A56" s="22" t="s">
        <v>32</v>
      </c>
      <c r="P56" s="27">
        <v>6</v>
      </c>
      <c r="T56" s="27">
        <v>10</v>
      </c>
      <c r="X56" s="28"/>
      <c r="Y56" s="28"/>
      <c r="Z56" s="28"/>
      <c r="AA56" s="28"/>
      <c r="AB56" s="28"/>
      <c r="AC56" s="28"/>
      <c r="AD56" s="1"/>
      <c r="AE56" s="1"/>
      <c r="AG56" s="1"/>
      <c r="AH56" s="29"/>
      <c r="AI56" s="30"/>
      <c r="AJ56" s="1"/>
      <c r="AL56" s="22"/>
    </row>
    <row r="57" spans="1:41" ht="12.75" customHeight="1" x14ac:dyDescent="0.2">
      <c r="A57" s="22" t="s">
        <v>33</v>
      </c>
      <c r="Q57" s="27">
        <v>6</v>
      </c>
      <c r="U57" s="27">
        <v>10</v>
      </c>
      <c r="X57" s="28"/>
      <c r="Y57" s="28"/>
      <c r="Z57" s="28">
        <v>5</v>
      </c>
      <c r="AA57" s="28"/>
      <c r="AB57" s="28">
        <v>10</v>
      </c>
      <c r="AC57" s="28">
        <f>SUM(X57:AB57)</f>
        <v>15</v>
      </c>
      <c r="AD57" s="1"/>
      <c r="AE57" s="1"/>
      <c r="AG57" s="1"/>
      <c r="AH57" s="29"/>
      <c r="AI57" s="30"/>
      <c r="AJ57" s="1"/>
      <c r="AL57" s="22"/>
    </row>
    <row r="58" spans="1:41" ht="12.75" customHeight="1" x14ac:dyDescent="0.2">
      <c r="A58" s="22" t="s">
        <v>34</v>
      </c>
      <c r="T58" s="27">
        <v>1</v>
      </c>
      <c r="X58" s="28"/>
      <c r="Y58" s="28"/>
      <c r="Z58" s="28"/>
      <c r="AA58" s="28"/>
      <c r="AB58" s="28"/>
      <c r="AC58" s="28"/>
      <c r="AD58" s="1"/>
      <c r="AE58" s="1"/>
      <c r="AG58" s="1"/>
      <c r="AH58" s="29"/>
      <c r="AI58" s="30"/>
      <c r="AJ58" s="1"/>
      <c r="AL58" s="22"/>
    </row>
    <row r="59" spans="1:41" ht="12.75" customHeight="1" x14ac:dyDescent="0.2">
      <c r="A59" s="22" t="s">
        <v>46</v>
      </c>
      <c r="U59" s="27">
        <v>1</v>
      </c>
      <c r="X59" s="28"/>
      <c r="Y59" s="28"/>
      <c r="Z59" s="28"/>
      <c r="AA59" s="28"/>
      <c r="AB59" s="28">
        <v>1</v>
      </c>
      <c r="AC59" s="28">
        <f>SUM(X59:AB59)</f>
        <v>1</v>
      </c>
      <c r="AD59" s="1"/>
      <c r="AE59" s="1"/>
      <c r="AG59" s="1"/>
      <c r="AH59" s="29"/>
      <c r="AI59" s="30"/>
      <c r="AJ59" s="1"/>
      <c r="AK59" s="27" t="s">
        <v>35</v>
      </c>
      <c r="AL59" s="27">
        <v>15</v>
      </c>
      <c r="AN59" s="27" t="s">
        <v>20</v>
      </c>
      <c r="AO59" s="27">
        <f>SUM(AC56:AC58)</f>
        <v>15</v>
      </c>
    </row>
    <row r="60" spans="1:41" ht="12.75" customHeight="1" x14ac:dyDescent="0.2">
      <c r="AC60" s="27">
        <f>SUM(AC57:AC59)</f>
        <v>16</v>
      </c>
      <c r="AD60" s="1">
        <f>AC57/B49</f>
        <v>0.36585365853658536</v>
      </c>
      <c r="AE60" s="1">
        <f>AC60/B49</f>
        <v>0.3902439024390244</v>
      </c>
      <c r="AF60" s="1">
        <f>AE60-AD60</f>
        <v>2.4390243902439046E-2</v>
      </c>
      <c r="AG60" s="1"/>
      <c r="AK60" s="27" t="s">
        <v>36</v>
      </c>
      <c r="AL60" s="30">
        <f>AL59/B49</f>
        <v>0.36585365853658536</v>
      </c>
      <c r="AN60" s="27" t="s">
        <v>37</v>
      </c>
      <c r="AO60" s="30">
        <f>AL59/AO59</f>
        <v>1</v>
      </c>
    </row>
    <row r="61" spans="1:41" ht="12.75" customHeight="1" x14ac:dyDescent="0.3">
      <c r="A61" s="3" t="s">
        <v>47</v>
      </c>
      <c r="AD61" s="1"/>
      <c r="AE61" s="1"/>
      <c r="AG61" s="1"/>
    </row>
    <row r="62" spans="1:41" ht="25.5" customHeight="1" x14ac:dyDescent="0.2">
      <c r="B62" s="251" t="s">
        <v>3</v>
      </c>
      <c r="C62" s="252"/>
      <c r="D62" s="252"/>
      <c r="E62" s="252"/>
      <c r="F62" s="252"/>
      <c r="G62" s="252"/>
      <c r="H62" s="252"/>
      <c r="I62" s="252"/>
      <c r="J62" s="4"/>
      <c r="AD62" s="7" t="s">
        <v>11</v>
      </c>
      <c r="AE62" s="7" t="s">
        <v>12</v>
      </c>
      <c r="AF62" s="8" t="s">
        <v>13</v>
      </c>
      <c r="AG62" s="7" t="s">
        <v>14</v>
      </c>
      <c r="AH62" s="9" t="s">
        <v>15</v>
      </c>
      <c r="AI62" s="9" t="s">
        <v>16</v>
      </c>
      <c r="AJ62" s="10" t="s">
        <v>17</v>
      </c>
    </row>
    <row r="63" spans="1:41" ht="12.75" customHeight="1" x14ac:dyDescent="0.2">
      <c r="A63" s="12" t="s">
        <v>19</v>
      </c>
      <c r="B63" s="13">
        <v>1</v>
      </c>
      <c r="C63" s="13">
        <v>2</v>
      </c>
      <c r="D63" s="13">
        <v>3</v>
      </c>
      <c r="E63" s="13">
        <v>4</v>
      </c>
      <c r="F63" s="13">
        <v>5</v>
      </c>
      <c r="G63" s="13">
        <v>6</v>
      </c>
      <c r="H63" s="13">
        <v>7</v>
      </c>
      <c r="I63" s="13">
        <v>8</v>
      </c>
      <c r="J63" s="13"/>
      <c r="K63" s="206" t="s">
        <v>20</v>
      </c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8"/>
      <c r="AE63" s="18"/>
      <c r="AF63" s="19"/>
      <c r="AG63" s="20"/>
      <c r="AH63" s="21"/>
      <c r="AI63" s="21"/>
      <c r="AJ63" s="1"/>
    </row>
    <row r="64" spans="1:41" ht="12.75" customHeight="1" x14ac:dyDescent="0.2">
      <c r="A64" s="22" t="s">
        <v>26</v>
      </c>
      <c r="B64" s="23">
        <v>8</v>
      </c>
      <c r="C64" s="23"/>
      <c r="D64" s="23"/>
      <c r="E64" s="23"/>
      <c r="F64" s="23"/>
      <c r="G64" s="23"/>
      <c r="H64" s="23"/>
      <c r="I64" s="23"/>
      <c r="J64" s="23"/>
      <c r="K64" s="207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18"/>
      <c r="AE64" s="18"/>
      <c r="AF64" s="19"/>
      <c r="AG64" s="20"/>
      <c r="AH64" s="26">
        <f>B64</f>
        <v>8</v>
      </c>
      <c r="AI64" s="21"/>
      <c r="AJ64" s="1"/>
    </row>
    <row r="65" spans="1:41" ht="12.75" customHeight="1" x14ac:dyDescent="0.2">
      <c r="A65" s="22" t="s">
        <v>27</v>
      </c>
      <c r="C65" s="27">
        <v>6</v>
      </c>
      <c r="K65" s="200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8"/>
      <c r="Y65" s="28"/>
      <c r="Z65" s="28"/>
      <c r="AA65" s="28"/>
      <c r="AB65" s="28"/>
      <c r="AC65" s="28"/>
      <c r="AD65" s="1"/>
      <c r="AE65" s="1"/>
      <c r="AG65" s="20">
        <f>C65/B64</f>
        <v>0.75</v>
      </c>
      <c r="AH65" s="29">
        <v>6</v>
      </c>
      <c r="AI65" s="30">
        <f t="shared" ref="AI65:AI70" si="7">AH65/AH64</f>
        <v>0.75</v>
      </c>
      <c r="AJ65" s="1">
        <f t="shared" ref="AJ65:AJ70" si="8">100%-AI65</f>
        <v>0.25</v>
      </c>
    </row>
    <row r="66" spans="1:41" ht="12.75" customHeight="1" x14ac:dyDescent="0.2">
      <c r="A66" s="22" t="s">
        <v>28</v>
      </c>
      <c r="D66" s="27">
        <v>4</v>
      </c>
      <c r="X66" s="28"/>
      <c r="Y66" s="28"/>
      <c r="Z66" s="28"/>
      <c r="AA66" s="28"/>
      <c r="AB66" s="28"/>
      <c r="AC66" s="28"/>
      <c r="AD66" s="1"/>
      <c r="AE66" s="1"/>
      <c r="AG66" s="1">
        <f>D66/C65</f>
        <v>0.66666666666666663</v>
      </c>
      <c r="AH66" s="29">
        <v>4</v>
      </c>
      <c r="AI66" s="30">
        <f t="shared" si="7"/>
        <v>0.66666666666666663</v>
      </c>
      <c r="AJ66" s="1">
        <f t="shared" si="8"/>
        <v>0.33333333333333337</v>
      </c>
    </row>
    <row r="67" spans="1:41" ht="12.75" customHeight="1" x14ac:dyDescent="0.2">
      <c r="A67" s="22" t="s">
        <v>29</v>
      </c>
      <c r="E67" s="27">
        <v>3</v>
      </c>
      <c r="X67" s="28"/>
      <c r="Y67" s="28"/>
      <c r="Z67" s="28"/>
      <c r="AA67" s="28"/>
      <c r="AB67" s="28"/>
      <c r="AC67" s="28"/>
      <c r="AD67" s="1"/>
      <c r="AE67" s="1"/>
      <c r="AG67" s="1">
        <f>E67/D66</f>
        <v>0.75</v>
      </c>
      <c r="AH67" s="29">
        <v>6</v>
      </c>
      <c r="AI67" s="30">
        <f t="shared" si="7"/>
        <v>1.5</v>
      </c>
      <c r="AJ67" s="1">
        <f t="shared" si="8"/>
        <v>-0.5</v>
      </c>
    </row>
    <row r="68" spans="1:41" ht="12.75" customHeight="1" x14ac:dyDescent="0.2">
      <c r="A68" s="22" t="s">
        <v>30</v>
      </c>
      <c r="F68" s="27">
        <v>3</v>
      </c>
      <c r="X68" s="28"/>
      <c r="Y68" s="28"/>
      <c r="Z68" s="28"/>
      <c r="AA68" s="28"/>
      <c r="AB68" s="28"/>
      <c r="AC68" s="28"/>
      <c r="AD68" s="1"/>
      <c r="AE68" s="1"/>
      <c r="AG68" s="1">
        <f>F68/E67</f>
        <v>1</v>
      </c>
      <c r="AH68" s="29">
        <v>5</v>
      </c>
      <c r="AI68" s="30">
        <f t="shared" si="7"/>
        <v>0.83333333333333337</v>
      </c>
      <c r="AJ68" s="1">
        <f t="shared" si="8"/>
        <v>0.16666666666666663</v>
      </c>
    </row>
    <row r="69" spans="1:41" ht="12.75" customHeight="1" x14ac:dyDescent="0.2">
      <c r="A69" s="22" t="s">
        <v>31</v>
      </c>
      <c r="G69" s="27">
        <v>3</v>
      </c>
      <c r="X69" s="28"/>
      <c r="Y69" s="28"/>
      <c r="Z69" s="28"/>
      <c r="AA69" s="28"/>
      <c r="AB69" s="28"/>
      <c r="AC69" s="28"/>
      <c r="AD69" s="1"/>
      <c r="AE69" s="1"/>
      <c r="AG69" s="1">
        <f>G69/F68</f>
        <v>1</v>
      </c>
      <c r="AH69" s="29">
        <v>5</v>
      </c>
      <c r="AI69" s="30">
        <f t="shared" si="7"/>
        <v>1</v>
      </c>
      <c r="AJ69" s="1">
        <f t="shared" si="8"/>
        <v>0</v>
      </c>
    </row>
    <row r="70" spans="1:41" ht="12.75" customHeight="1" x14ac:dyDescent="0.2">
      <c r="A70" s="22" t="s">
        <v>32</v>
      </c>
      <c r="H70" s="27">
        <v>3</v>
      </c>
      <c r="X70" s="28"/>
      <c r="Y70" s="28"/>
      <c r="Z70" s="28"/>
      <c r="AA70" s="28"/>
      <c r="AB70" s="28"/>
      <c r="AC70" s="28"/>
      <c r="AD70" s="1"/>
      <c r="AE70" s="1"/>
      <c r="AG70" s="1">
        <f>H70/G69</f>
        <v>1</v>
      </c>
      <c r="AH70" s="29">
        <v>5</v>
      </c>
      <c r="AI70" s="30">
        <f t="shared" si="7"/>
        <v>1</v>
      </c>
      <c r="AJ70" s="1">
        <f t="shared" si="8"/>
        <v>0</v>
      </c>
    </row>
    <row r="71" spans="1:41" ht="12.75" customHeight="1" x14ac:dyDescent="0.2">
      <c r="A71" s="22" t="s">
        <v>33</v>
      </c>
      <c r="H71" s="27">
        <v>1</v>
      </c>
      <c r="N71" s="27">
        <v>4</v>
      </c>
      <c r="X71" s="28"/>
      <c r="Y71" s="28"/>
      <c r="Z71" s="28"/>
      <c r="AA71" s="28"/>
      <c r="AB71" s="28"/>
      <c r="AC71" s="28"/>
      <c r="AD71" s="1"/>
      <c r="AE71" s="1"/>
      <c r="AG71" s="1"/>
      <c r="AH71" s="29">
        <v>5</v>
      </c>
      <c r="AI71" s="30"/>
      <c r="AJ71" s="1"/>
      <c r="AL71" s="31"/>
      <c r="AM71" s="32" t="s">
        <v>48</v>
      </c>
      <c r="AN71" s="32"/>
      <c r="AO71" s="32"/>
    </row>
    <row r="72" spans="1:41" ht="12.75" customHeight="1" x14ac:dyDescent="0.2">
      <c r="A72" s="22" t="s">
        <v>34</v>
      </c>
      <c r="O72" s="27">
        <v>4</v>
      </c>
      <c r="T72" s="27">
        <v>1</v>
      </c>
      <c r="X72" s="28"/>
      <c r="Y72" s="28">
        <v>4</v>
      </c>
      <c r="Z72" s="28"/>
      <c r="AA72" s="28"/>
      <c r="AB72" s="28"/>
      <c r="AC72" s="28">
        <f t="shared" ref="AC72:AC73" si="9">SUM(X72:AB72)</f>
        <v>4</v>
      </c>
      <c r="AD72" s="1"/>
      <c r="AE72" s="1"/>
      <c r="AG72" s="1"/>
      <c r="AH72" s="29"/>
      <c r="AI72" s="30"/>
      <c r="AJ72" s="1"/>
      <c r="AL72" s="31"/>
      <c r="AM72" s="32"/>
      <c r="AN72" s="32"/>
      <c r="AO72" s="32"/>
    </row>
    <row r="73" spans="1:41" ht="12.75" customHeight="1" x14ac:dyDescent="0.2">
      <c r="A73" s="22" t="s">
        <v>46</v>
      </c>
      <c r="U73" s="27">
        <v>1</v>
      </c>
      <c r="X73" s="28"/>
      <c r="Y73" s="28"/>
      <c r="Z73" s="28"/>
      <c r="AA73" s="28"/>
      <c r="AB73" s="28">
        <v>1</v>
      </c>
      <c r="AC73" s="28">
        <f t="shared" si="9"/>
        <v>1</v>
      </c>
      <c r="AD73" s="1"/>
      <c r="AE73" s="1"/>
      <c r="AG73" s="1"/>
      <c r="AH73" s="29"/>
      <c r="AI73" s="30"/>
      <c r="AJ73" s="1"/>
      <c r="AK73" s="27" t="s">
        <v>35</v>
      </c>
      <c r="AL73" s="27">
        <v>5</v>
      </c>
      <c r="AN73" s="27" t="s">
        <v>20</v>
      </c>
      <c r="AO73" s="27">
        <f>SUM(AC71:AC73)</f>
        <v>5</v>
      </c>
    </row>
    <row r="74" spans="1:41" ht="12.75" customHeight="1" x14ac:dyDescent="0.2">
      <c r="A74" s="22"/>
      <c r="AC74" s="27">
        <f>SUM(AC72:AC73)</f>
        <v>5</v>
      </c>
      <c r="AD74" s="1">
        <f>AC72/B64</f>
        <v>0.5</v>
      </c>
      <c r="AE74" s="1">
        <f>AC74/B64</f>
        <v>0.625</v>
      </c>
      <c r="AF74" s="1">
        <f>AE74-AD74</f>
        <v>0.125</v>
      </c>
      <c r="AG74" s="1"/>
      <c r="AK74" s="27" t="s">
        <v>36</v>
      </c>
      <c r="AL74" s="30">
        <f>AL73/B64</f>
        <v>0.625</v>
      </c>
      <c r="AN74" s="27" t="s">
        <v>37</v>
      </c>
      <c r="AO74" s="30">
        <f>AL73/AO73</f>
        <v>1</v>
      </c>
    </row>
    <row r="75" spans="1:41" ht="12.75" customHeight="1" x14ac:dyDescent="0.3">
      <c r="A75" s="3" t="s">
        <v>49</v>
      </c>
      <c r="AD75" s="1"/>
      <c r="AE75" s="1"/>
      <c r="AG75" s="1"/>
      <c r="AM75" s="33"/>
      <c r="AN75" s="33"/>
      <c r="AO75" s="33"/>
    </row>
    <row r="76" spans="1:41" ht="25.5" customHeight="1" x14ac:dyDescent="0.2">
      <c r="B76" s="251" t="s">
        <v>3</v>
      </c>
      <c r="C76" s="252"/>
      <c r="D76" s="252"/>
      <c r="E76" s="252"/>
      <c r="F76" s="252"/>
      <c r="G76" s="252"/>
      <c r="H76" s="252"/>
      <c r="I76" s="252"/>
      <c r="J76" s="4"/>
      <c r="AD76" s="7" t="s">
        <v>11</v>
      </c>
      <c r="AE76" s="7" t="s">
        <v>12</v>
      </c>
      <c r="AF76" s="8" t="s">
        <v>13</v>
      </c>
      <c r="AG76" s="7" t="s">
        <v>14</v>
      </c>
      <c r="AH76" s="9" t="s">
        <v>15</v>
      </c>
      <c r="AI76" s="9" t="s">
        <v>16</v>
      </c>
      <c r="AJ76" s="10" t="s">
        <v>17</v>
      </c>
      <c r="AL76" s="34" t="s">
        <v>40</v>
      </c>
      <c r="AM76" s="35" t="s">
        <v>41</v>
      </c>
    </row>
    <row r="77" spans="1:41" ht="12.75" customHeight="1" x14ac:dyDescent="0.2">
      <c r="A77" s="12" t="s">
        <v>19</v>
      </c>
      <c r="B77" s="13">
        <v>1</v>
      </c>
      <c r="C77" s="13">
        <v>2</v>
      </c>
      <c r="D77" s="13">
        <v>3</v>
      </c>
      <c r="E77" s="13">
        <v>4</v>
      </c>
      <c r="F77" s="13">
        <v>5</v>
      </c>
      <c r="G77" s="13">
        <v>6</v>
      </c>
      <c r="H77" s="13">
        <v>7</v>
      </c>
      <c r="I77" s="13">
        <v>8</v>
      </c>
      <c r="J77" s="13"/>
      <c r="K77" s="206" t="s">
        <v>20</v>
      </c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8"/>
      <c r="AE77" s="18"/>
      <c r="AF77" s="19"/>
      <c r="AG77" s="20"/>
      <c r="AH77" s="21"/>
      <c r="AI77" s="21"/>
      <c r="AJ77" s="1"/>
      <c r="AL77" s="2" t="s">
        <v>42</v>
      </c>
      <c r="AM77" s="1" t="e">
        <f>#REF!</f>
        <v>#REF!</v>
      </c>
    </row>
    <row r="78" spans="1:41" ht="12.75" customHeight="1" x14ac:dyDescent="0.2">
      <c r="A78" s="22" t="s">
        <v>27</v>
      </c>
      <c r="B78" s="23">
        <v>32</v>
      </c>
      <c r="C78" s="23"/>
      <c r="D78" s="23"/>
      <c r="E78" s="23"/>
      <c r="F78" s="23"/>
      <c r="G78" s="23"/>
      <c r="H78" s="23"/>
      <c r="I78" s="23"/>
      <c r="J78" s="23"/>
      <c r="K78" s="207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8"/>
      <c r="Y78" s="28"/>
      <c r="Z78" s="28"/>
      <c r="AA78" s="28"/>
      <c r="AB78" s="28"/>
      <c r="AC78" s="28"/>
      <c r="AD78" s="18"/>
      <c r="AE78" s="18"/>
      <c r="AF78" s="19"/>
      <c r="AG78" s="20"/>
      <c r="AH78" s="26">
        <f>B78</f>
        <v>32</v>
      </c>
      <c r="AI78" s="21"/>
      <c r="AJ78" s="1"/>
      <c r="AL78" s="2" t="s">
        <v>43</v>
      </c>
    </row>
    <row r="79" spans="1:41" ht="12.75" customHeight="1" x14ac:dyDescent="0.2">
      <c r="A79" s="22" t="s">
        <v>28</v>
      </c>
      <c r="C79" s="27">
        <v>30</v>
      </c>
      <c r="K79" s="200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8"/>
      <c r="Y79" s="28"/>
      <c r="Z79" s="28"/>
      <c r="AA79" s="28"/>
      <c r="AB79" s="28"/>
      <c r="AC79" s="28"/>
      <c r="AD79" s="1"/>
      <c r="AE79" s="1"/>
      <c r="AG79" s="20">
        <f>C79/B78</f>
        <v>0.9375</v>
      </c>
      <c r="AH79" s="29">
        <v>30</v>
      </c>
      <c r="AI79" s="30">
        <f t="shared" ref="AI79:AI84" si="10">AH79/AH78</f>
        <v>0.9375</v>
      </c>
      <c r="AJ79" s="1">
        <f t="shared" ref="AJ79:AJ84" si="11">100%-AI79</f>
        <v>6.25E-2</v>
      </c>
      <c r="AL79" s="2" t="s">
        <v>45</v>
      </c>
    </row>
    <row r="80" spans="1:41" ht="12.75" customHeight="1" x14ac:dyDescent="0.2">
      <c r="A80" s="22" t="s">
        <v>29</v>
      </c>
      <c r="D80" s="27">
        <v>24</v>
      </c>
      <c r="X80" s="28"/>
      <c r="Y80" s="28"/>
      <c r="Z80" s="28"/>
      <c r="AA80" s="28"/>
      <c r="AB80" s="28"/>
      <c r="AC80" s="28"/>
      <c r="AD80" s="1"/>
      <c r="AE80" s="1"/>
      <c r="AG80" s="1">
        <f>D80/C79</f>
        <v>0.8</v>
      </c>
      <c r="AH80" s="29">
        <v>24</v>
      </c>
      <c r="AI80" s="30">
        <f t="shared" si="10"/>
        <v>0.8</v>
      </c>
      <c r="AJ80" s="1">
        <f t="shared" si="11"/>
        <v>0.19999999999999996</v>
      </c>
      <c r="AL80" s="2" t="s">
        <v>0</v>
      </c>
    </row>
    <row r="81" spans="1:50" ht="12.75" customHeight="1" x14ac:dyDescent="0.2">
      <c r="A81" s="22" t="s">
        <v>30</v>
      </c>
      <c r="E81" s="27">
        <v>22</v>
      </c>
      <c r="X81" s="28"/>
      <c r="Y81" s="28"/>
      <c r="Z81" s="28"/>
      <c r="AA81" s="28"/>
      <c r="AB81" s="28"/>
      <c r="AC81" s="28"/>
      <c r="AD81" s="1"/>
      <c r="AE81" s="1"/>
      <c r="AG81" s="1">
        <f>E81/D80</f>
        <v>0.91666666666666663</v>
      </c>
      <c r="AH81" s="29">
        <v>23</v>
      </c>
      <c r="AI81" s="30">
        <f t="shared" si="10"/>
        <v>0.95833333333333337</v>
      </c>
      <c r="AJ81" s="1">
        <f t="shared" si="11"/>
        <v>4.166666666666663E-2</v>
      </c>
      <c r="AL81" s="2" t="s">
        <v>2</v>
      </c>
    </row>
    <row r="82" spans="1:50" ht="12.75" customHeight="1" x14ac:dyDescent="0.2">
      <c r="A82" s="22" t="s">
        <v>31</v>
      </c>
      <c r="F82" s="27">
        <v>21</v>
      </c>
      <c r="X82" s="28"/>
      <c r="Y82" s="28"/>
      <c r="Z82" s="28"/>
      <c r="AA82" s="28"/>
      <c r="AB82" s="28"/>
      <c r="AC82" s="28"/>
      <c r="AD82" s="1"/>
      <c r="AE82" s="1"/>
      <c r="AG82" s="1">
        <f>F82/E81</f>
        <v>0.95454545454545459</v>
      </c>
      <c r="AH82" s="29">
        <v>22</v>
      </c>
      <c r="AI82" s="30">
        <f t="shared" si="10"/>
        <v>0.95652173913043481</v>
      </c>
      <c r="AJ82" s="1">
        <f t="shared" si="11"/>
        <v>4.3478260869565188E-2</v>
      </c>
      <c r="AL82" s="2"/>
    </row>
    <row r="83" spans="1:50" ht="12.75" customHeight="1" x14ac:dyDescent="0.2">
      <c r="A83" s="22" t="s">
        <v>32</v>
      </c>
      <c r="G83" s="27">
        <v>20</v>
      </c>
      <c r="X83" s="28"/>
      <c r="Y83" s="28"/>
      <c r="Z83" s="28"/>
      <c r="AA83" s="28"/>
      <c r="AB83" s="28"/>
      <c r="AC83" s="28"/>
      <c r="AD83" s="1"/>
      <c r="AE83" s="1"/>
      <c r="AG83" s="1">
        <f>G83/F82</f>
        <v>0.95238095238095233</v>
      </c>
      <c r="AH83" s="29">
        <v>21</v>
      </c>
      <c r="AI83" s="30">
        <f t="shared" si="10"/>
        <v>0.95454545454545459</v>
      </c>
      <c r="AJ83" s="1">
        <f t="shared" si="11"/>
        <v>4.5454545454545414E-2</v>
      </c>
      <c r="AL83" s="2"/>
    </row>
    <row r="84" spans="1:50" ht="12.75" customHeight="1" x14ac:dyDescent="0.2">
      <c r="A84" s="22" t="s">
        <v>33</v>
      </c>
      <c r="H84" s="27">
        <v>20</v>
      </c>
      <c r="X84" s="28"/>
      <c r="Y84" s="28"/>
      <c r="Z84" s="28"/>
      <c r="AA84" s="28"/>
      <c r="AB84" s="28"/>
      <c r="AC84" s="28"/>
      <c r="AD84" s="1"/>
      <c r="AE84" s="1"/>
      <c r="AG84" s="1">
        <f>H84/G83</f>
        <v>1</v>
      </c>
      <c r="AH84" s="29">
        <v>23</v>
      </c>
      <c r="AI84" s="30">
        <f t="shared" si="10"/>
        <v>1.0952380952380953</v>
      </c>
      <c r="AJ84" s="1">
        <f t="shared" si="11"/>
        <v>-9.5238095238095344E-2</v>
      </c>
      <c r="AL84" s="11" t="s">
        <v>18</v>
      </c>
    </row>
    <row r="85" spans="1:50" ht="12.75" customHeight="1" x14ac:dyDescent="0.2">
      <c r="A85" s="22" t="s">
        <v>34</v>
      </c>
      <c r="N85" s="27">
        <v>11</v>
      </c>
      <c r="P85" s="27">
        <v>5</v>
      </c>
      <c r="T85" s="27">
        <v>3</v>
      </c>
      <c r="X85" s="28"/>
      <c r="Y85" s="28"/>
      <c r="Z85" s="28"/>
      <c r="AA85" s="28"/>
      <c r="AB85" s="28"/>
      <c r="AC85" s="28"/>
      <c r="AD85" s="1"/>
      <c r="AE85" s="1"/>
      <c r="AG85" s="1"/>
      <c r="AH85" s="29"/>
      <c r="AI85" s="30"/>
      <c r="AJ85" s="1"/>
      <c r="AL85" s="11"/>
    </row>
    <row r="86" spans="1:50" ht="12.75" customHeight="1" x14ac:dyDescent="0.2">
      <c r="A86" s="22" t="s">
        <v>46</v>
      </c>
      <c r="I86" s="27">
        <v>3</v>
      </c>
      <c r="O86" s="27">
        <v>11</v>
      </c>
      <c r="Q86" s="27">
        <v>5</v>
      </c>
      <c r="U86" s="27">
        <v>3</v>
      </c>
      <c r="X86" s="28"/>
      <c r="Y86" s="28">
        <v>11</v>
      </c>
      <c r="Z86" s="28">
        <v>5</v>
      </c>
      <c r="AA86" s="28"/>
      <c r="AB86" s="28">
        <v>3</v>
      </c>
      <c r="AC86" s="28">
        <f>SUM(X86:AB86)</f>
        <v>19</v>
      </c>
      <c r="AD86" s="1"/>
      <c r="AE86" s="1"/>
      <c r="AG86" s="1"/>
      <c r="AH86" s="29"/>
      <c r="AI86" s="30"/>
      <c r="AJ86" s="1"/>
      <c r="AL86" s="11"/>
    </row>
    <row r="87" spans="1:50" ht="12.75" customHeight="1" x14ac:dyDescent="0.2">
      <c r="A87" s="22" t="s">
        <v>50</v>
      </c>
      <c r="O87" s="27">
        <v>1</v>
      </c>
      <c r="R87" s="27">
        <v>2</v>
      </c>
      <c r="X87" s="28"/>
      <c r="Y87" s="28"/>
      <c r="Z87" s="28"/>
      <c r="AA87" s="28">
        <v>4</v>
      </c>
      <c r="AB87" s="28"/>
      <c r="AC87" s="28"/>
      <c r="AD87" s="1"/>
      <c r="AE87" s="1"/>
      <c r="AG87" s="1"/>
      <c r="AH87" s="29"/>
      <c r="AI87" s="30"/>
      <c r="AJ87" s="1"/>
      <c r="AL87" s="11"/>
    </row>
    <row r="88" spans="1:50" ht="12.75" customHeight="1" x14ac:dyDescent="0.2">
      <c r="A88" s="22" t="s">
        <v>51</v>
      </c>
      <c r="O88" s="27">
        <v>1</v>
      </c>
      <c r="S88" s="27">
        <v>2</v>
      </c>
      <c r="X88" s="28"/>
      <c r="Y88" s="28">
        <v>1</v>
      </c>
      <c r="Z88" s="28"/>
      <c r="AA88" s="28">
        <v>2</v>
      </c>
      <c r="AB88" s="28"/>
      <c r="AC88" s="28">
        <f>SUM(X88:AB88)</f>
        <v>3</v>
      </c>
      <c r="AD88" s="1"/>
      <c r="AE88" s="1"/>
      <c r="AG88" s="1"/>
      <c r="AH88" s="29"/>
      <c r="AI88" s="30"/>
      <c r="AJ88" s="1"/>
      <c r="AL88" s="11"/>
    </row>
    <row r="89" spans="1:50" ht="12.75" customHeight="1" x14ac:dyDescent="0.2">
      <c r="A89" s="22"/>
      <c r="AC89" s="27">
        <f>SUM(AC86:AC88)</f>
        <v>22</v>
      </c>
      <c r="AD89" s="1">
        <f>AC86/B78</f>
        <v>0.59375</v>
      </c>
      <c r="AE89" s="1">
        <f>AC89/B78</f>
        <v>0.6875</v>
      </c>
      <c r="AF89" s="1">
        <f>AE89-AD89</f>
        <v>9.375E-2</v>
      </c>
      <c r="AG89" s="1"/>
      <c r="AL89" s="11"/>
      <c r="AM89" s="27" t="s">
        <v>35</v>
      </c>
      <c r="AN89" s="27">
        <v>22</v>
      </c>
      <c r="AP89" s="27" t="s">
        <v>20</v>
      </c>
      <c r="AQ89" s="27">
        <f>SUM(AC86:AC88)</f>
        <v>22</v>
      </c>
    </row>
    <row r="90" spans="1:50" ht="12.75" customHeight="1" x14ac:dyDescent="0.3">
      <c r="A90" s="3" t="s">
        <v>52</v>
      </c>
      <c r="D90" s="36" t="s">
        <v>53</v>
      </c>
      <c r="AD90" s="1"/>
      <c r="AE90" s="1"/>
      <c r="AG90" s="1"/>
      <c r="AH90" s="1"/>
      <c r="AI90" s="1"/>
      <c r="AL90" s="11" t="s">
        <v>21</v>
      </c>
      <c r="AM90" s="27" t="s">
        <v>36</v>
      </c>
      <c r="AN90" s="30">
        <f>AN89/B78</f>
        <v>0.6875</v>
      </c>
      <c r="AP90" s="27" t="s">
        <v>37</v>
      </c>
      <c r="AQ90" s="30">
        <f>AN89/AQ89</f>
        <v>1</v>
      </c>
    </row>
    <row r="91" spans="1:50" ht="12.75" customHeight="1" x14ac:dyDescent="0.3">
      <c r="AD91" s="1"/>
      <c r="AE91" s="1"/>
      <c r="AG91" s="1"/>
      <c r="AM91" s="37" t="s">
        <v>22</v>
      </c>
      <c r="AN91" s="37" t="s">
        <v>24</v>
      </c>
      <c r="AO91" s="37" t="s">
        <v>25</v>
      </c>
      <c r="AP91" s="37" t="s">
        <v>26</v>
      </c>
      <c r="AQ91" s="37" t="s">
        <v>27</v>
      </c>
      <c r="AR91" s="37" t="s">
        <v>29</v>
      </c>
      <c r="AS91" s="37" t="s">
        <v>30</v>
      </c>
      <c r="AT91" s="37" t="s">
        <v>31</v>
      </c>
      <c r="AU91" s="37" t="s">
        <v>32</v>
      </c>
      <c r="AV91" s="37" t="s">
        <v>33</v>
      </c>
      <c r="AW91" s="37" t="s">
        <v>34</v>
      </c>
      <c r="AX91" s="37" t="s">
        <v>46</v>
      </c>
    </row>
    <row r="92" spans="1:50" ht="12.75" customHeight="1" x14ac:dyDescent="0.3">
      <c r="A92" s="3" t="s">
        <v>54</v>
      </c>
      <c r="D92" s="36"/>
      <c r="AD92" s="1"/>
      <c r="AE92" s="1"/>
      <c r="AG92" s="1"/>
      <c r="AL92" s="38" t="s">
        <v>42</v>
      </c>
      <c r="AM92" s="39">
        <f>AH20/AH18</f>
        <v>0.72499999999999998</v>
      </c>
      <c r="AN92" s="39">
        <f>AH36/AH34</f>
        <v>0.42105263157894735</v>
      </c>
      <c r="AO92" s="39">
        <f>AH51/AH49</f>
        <v>0.63414634146341464</v>
      </c>
      <c r="AP92" s="39">
        <f>AH66/AH64</f>
        <v>0.5</v>
      </c>
      <c r="AQ92" s="39">
        <f>AH80/AH78</f>
        <v>0.75</v>
      </c>
      <c r="AR92" s="39">
        <f>AH97/AH95</f>
        <v>0.72222222222222221</v>
      </c>
      <c r="AS92" s="39">
        <f>AH114/AH112</f>
        <v>0.57894736842105265</v>
      </c>
      <c r="AT92" s="39">
        <f>AH129/AH127</f>
        <v>1</v>
      </c>
      <c r="AU92" s="39">
        <f>AH142/AH140</f>
        <v>0.72222222222222221</v>
      </c>
      <c r="AV92" s="39">
        <f>AH156/AH154</f>
        <v>0.80434782608695654</v>
      </c>
      <c r="AW92" s="39">
        <f>AH173/AH171</f>
        <v>0.76923076923076927</v>
      </c>
      <c r="AX92" s="39">
        <f>AH187/AH185</f>
        <v>0.8571428571428571</v>
      </c>
    </row>
    <row r="93" spans="1:50" ht="25.5" customHeight="1" x14ac:dyDescent="0.2">
      <c r="B93" s="251" t="s">
        <v>3</v>
      </c>
      <c r="C93" s="252"/>
      <c r="D93" s="252"/>
      <c r="E93" s="252"/>
      <c r="F93" s="252"/>
      <c r="G93" s="252"/>
      <c r="H93" s="252"/>
      <c r="I93" s="252"/>
      <c r="J93" s="4"/>
      <c r="AD93" s="7" t="s">
        <v>11</v>
      </c>
      <c r="AE93" s="7" t="s">
        <v>12</v>
      </c>
      <c r="AF93" s="8" t="s">
        <v>13</v>
      </c>
      <c r="AG93" s="7" t="s">
        <v>14</v>
      </c>
      <c r="AH93" s="9" t="s">
        <v>15</v>
      </c>
      <c r="AI93" s="9" t="s">
        <v>16</v>
      </c>
      <c r="AJ93" s="10" t="s">
        <v>17</v>
      </c>
    </row>
    <row r="94" spans="1:50" ht="12.75" customHeight="1" x14ac:dyDescent="0.2">
      <c r="A94" s="12" t="s">
        <v>19</v>
      </c>
      <c r="B94" s="13">
        <v>1</v>
      </c>
      <c r="C94" s="13">
        <v>2</v>
      </c>
      <c r="D94" s="13">
        <v>3</v>
      </c>
      <c r="E94" s="13">
        <v>4</v>
      </c>
      <c r="F94" s="13">
        <v>5</v>
      </c>
      <c r="G94" s="13">
        <v>6</v>
      </c>
      <c r="H94" s="13">
        <v>7</v>
      </c>
      <c r="I94" s="13">
        <v>8</v>
      </c>
      <c r="J94" s="13"/>
      <c r="K94" s="206" t="s">
        <v>20</v>
      </c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8"/>
      <c r="AE94" s="18"/>
      <c r="AF94" s="19"/>
      <c r="AG94" s="20"/>
      <c r="AH94" s="21"/>
      <c r="AI94" s="21"/>
      <c r="AJ94" s="1"/>
    </row>
    <row r="95" spans="1:50" ht="12.75" customHeight="1" x14ac:dyDescent="0.2">
      <c r="A95" s="22" t="s">
        <v>29</v>
      </c>
      <c r="B95" s="23">
        <v>36</v>
      </c>
      <c r="C95" s="23"/>
      <c r="D95" s="23"/>
      <c r="E95" s="23"/>
      <c r="F95" s="23"/>
      <c r="G95" s="23"/>
      <c r="H95" s="23"/>
      <c r="I95" s="23"/>
      <c r="J95" s="23"/>
      <c r="K95" s="207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8"/>
      <c r="Y95" s="28"/>
      <c r="Z95" s="28"/>
      <c r="AA95" s="28"/>
      <c r="AB95" s="28"/>
      <c r="AC95" s="28"/>
      <c r="AD95" s="18"/>
      <c r="AE95" s="18"/>
      <c r="AF95" s="19"/>
      <c r="AG95" s="20"/>
      <c r="AH95" s="26">
        <f>B95</f>
        <v>36</v>
      </c>
      <c r="AI95" s="21"/>
      <c r="AJ95" s="1"/>
    </row>
    <row r="96" spans="1:50" ht="12.75" customHeight="1" x14ac:dyDescent="0.2">
      <c r="A96" s="22" t="s">
        <v>30</v>
      </c>
      <c r="C96" s="27">
        <v>29</v>
      </c>
      <c r="K96" s="200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8"/>
      <c r="Y96" s="28"/>
      <c r="Z96" s="28"/>
      <c r="AA96" s="28"/>
      <c r="AB96" s="28"/>
      <c r="AC96" s="28"/>
      <c r="AD96" s="1"/>
      <c r="AE96" s="1"/>
      <c r="AG96" s="20">
        <f>C96/B95</f>
        <v>0.80555555555555558</v>
      </c>
      <c r="AH96" s="29">
        <v>29</v>
      </c>
      <c r="AI96" s="30">
        <f t="shared" ref="AI96:AI101" si="12">AH96/AH95</f>
        <v>0.80555555555555558</v>
      </c>
      <c r="AJ96" s="1">
        <f t="shared" ref="AJ96:AJ101" si="13">100%-AI96</f>
        <v>0.19444444444444442</v>
      </c>
    </row>
    <row r="97" spans="1:40" ht="12.75" customHeight="1" x14ac:dyDescent="0.2">
      <c r="A97" s="22" t="s">
        <v>31</v>
      </c>
      <c r="D97" s="27">
        <v>24</v>
      </c>
      <c r="X97" s="28"/>
      <c r="Y97" s="28"/>
      <c r="Z97" s="28"/>
      <c r="AA97" s="28"/>
      <c r="AB97" s="28"/>
      <c r="AC97" s="28"/>
      <c r="AD97" s="1"/>
      <c r="AE97" s="1"/>
      <c r="AG97" s="1">
        <f>D97/C96</f>
        <v>0.82758620689655171</v>
      </c>
      <c r="AH97" s="26">
        <v>26</v>
      </c>
      <c r="AI97" s="30">
        <f t="shared" si="12"/>
        <v>0.89655172413793105</v>
      </c>
      <c r="AJ97" s="1">
        <f t="shared" si="13"/>
        <v>0.10344827586206895</v>
      </c>
    </row>
    <row r="98" spans="1:40" ht="12.75" customHeight="1" x14ac:dyDescent="0.2">
      <c r="A98" s="22" t="s">
        <v>32</v>
      </c>
      <c r="E98" s="27">
        <v>19</v>
      </c>
      <c r="X98" s="28"/>
      <c r="Y98" s="28"/>
      <c r="Z98" s="28"/>
      <c r="AA98" s="28"/>
      <c r="AB98" s="28"/>
      <c r="AC98" s="28"/>
      <c r="AD98" s="1"/>
      <c r="AE98" s="1"/>
      <c r="AG98" s="1">
        <f>E98/D97</f>
        <v>0.79166666666666663</v>
      </c>
      <c r="AH98" s="26">
        <v>22</v>
      </c>
      <c r="AI98" s="30">
        <f t="shared" si="12"/>
        <v>0.84615384615384615</v>
      </c>
      <c r="AJ98" s="1">
        <f t="shared" si="13"/>
        <v>0.15384615384615385</v>
      </c>
    </row>
    <row r="99" spans="1:40" ht="12.75" customHeight="1" x14ac:dyDescent="0.2">
      <c r="A99" s="22" t="s">
        <v>33</v>
      </c>
      <c r="F99" s="27">
        <v>19</v>
      </c>
      <c r="X99" s="28"/>
      <c r="Y99" s="28"/>
      <c r="Z99" s="28"/>
      <c r="AA99" s="28"/>
      <c r="AB99" s="28"/>
      <c r="AC99" s="28"/>
      <c r="AD99" s="1"/>
      <c r="AE99" s="1"/>
      <c r="AG99" s="1">
        <f>F99/E98</f>
        <v>1</v>
      </c>
      <c r="AH99" s="26">
        <v>20</v>
      </c>
      <c r="AI99" s="30">
        <f t="shared" si="12"/>
        <v>0.90909090909090906</v>
      </c>
      <c r="AJ99" s="1">
        <f t="shared" si="13"/>
        <v>9.0909090909090939E-2</v>
      </c>
    </row>
    <row r="100" spans="1:40" ht="12.75" customHeight="1" x14ac:dyDescent="0.2">
      <c r="A100" s="22" t="s">
        <v>34</v>
      </c>
      <c r="G100" s="27">
        <v>17</v>
      </c>
      <c r="X100" s="28"/>
      <c r="Y100" s="28"/>
      <c r="Z100" s="28"/>
      <c r="AA100" s="28"/>
      <c r="AB100" s="28"/>
      <c r="AC100" s="28"/>
      <c r="AD100" s="1"/>
      <c r="AE100" s="1"/>
      <c r="AG100" s="1">
        <f>G100/F99</f>
        <v>0.89473684210526316</v>
      </c>
      <c r="AH100" s="26">
        <v>18</v>
      </c>
      <c r="AI100" s="30">
        <f t="shared" si="12"/>
        <v>0.9</v>
      </c>
      <c r="AJ100" s="1">
        <f t="shared" si="13"/>
        <v>9.9999999999999978E-2</v>
      </c>
    </row>
    <row r="101" spans="1:40" ht="12.75" customHeight="1" x14ac:dyDescent="0.2">
      <c r="A101" s="22" t="s">
        <v>46</v>
      </c>
      <c r="H101" s="27">
        <v>17</v>
      </c>
      <c r="X101" s="28"/>
      <c r="Y101" s="28"/>
      <c r="Z101" s="28"/>
      <c r="AA101" s="28"/>
      <c r="AB101" s="28"/>
      <c r="AC101" s="28"/>
      <c r="AD101" s="1"/>
      <c r="AE101" s="1"/>
      <c r="AG101" s="1">
        <f>H101/G100</f>
        <v>1</v>
      </c>
      <c r="AH101" s="26">
        <v>18</v>
      </c>
      <c r="AI101" s="30">
        <f t="shared" si="12"/>
        <v>1</v>
      </c>
      <c r="AJ101" s="1">
        <f t="shared" si="13"/>
        <v>0</v>
      </c>
    </row>
    <row r="102" spans="1:40" ht="12.75" customHeight="1" x14ac:dyDescent="0.2">
      <c r="A102" s="22" t="s">
        <v>50</v>
      </c>
      <c r="N102" s="27">
        <v>3</v>
      </c>
      <c r="R102" s="27">
        <v>13</v>
      </c>
      <c r="X102" s="28"/>
      <c r="Y102" s="28"/>
      <c r="Z102" s="28"/>
      <c r="AA102" s="28"/>
      <c r="AB102" s="28"/>
      <c r="AC102" s="28"/>
      <c r="AD102" s="1"/>
      <c r="AE102" s="1"/>
      <c r="AG102" s="1"/>
      <c r="AH102" s="26"/>
      <c r="AI102" s="30"/>
      <c r="AJ102" s="1"/>
    </row>
    <row r="103" spans="1:40" ht="12.75" customHeight="1" x14ac:dyDescent="0.2">
      <c r="A103" s="22" t="s">
        <v>51</v>
      </c>
      <c r="O103" s="27">
        <v>3</v>
      </c>
      <c r="S103" s="27">
        <v>13</v>
      </c>
      <c r="T103" s="27">
        <v>1</v>
      </c>
      <c r="X103" s="28"/>
      <c r="Y103" s="28">
        <v>3</v>
      </c>
      <c r="Z103" s="28"/>
      <c r="AA103" s="28">
        <v>13</v>
      </c>
      <c r="AB103" s="28"/>
      <c r="AC103" s="28">
        <f t="shared" ref="AC103:AC107" si="14">SUM(X103:AB103)</f>
        <v>16</v>
      </c>
      <c r="AD103" s="1"/>
      <c r="AE103" s="1"/>
      <c r="AG103" s="1"/>
    </row>
    <row r="104" spans="1:40" ht="12.75" customHeight="1" x14ac:dyDescent="0.2">
      <c r="A104" s="22" t="s">
        <v>55</v>
      </c>
      <c r="R104" s="27">
        <v>1</v>
      </c>
      <c r="S104" s="27">
        <v>1</v>
      </c>
      <c r="U104" s="27">
        <v>1</v>
      </c>
      <c r="X104" s="28"/>
      <c r="Y104" s="28"/>
      <c r="Z104" s="28"/>
      <c r="AA104" s="28"/>
      <c r="AB104" s="28">
        <v>1</v>
      </c>
      <c r="AC104" s="28">
        <f t="shared" si="14"/>
        <v>1</v>
      </c>
      <c r="AD104" s="1"/>
      <c r="AE104" s="1"/>
      <c r="AG104" s="1"/>
    </row>
    <row r="105" spans="1:40" ht="12.75" customHeight="1" x14ac:dyDescent="0.2">
      <c r="A105" s="22" t="s">
        <v>56</v>
      </c>
      <c r="S105" s="27">
        <v>1</v>
      </c>
      <c r="X105" s="28"/>
      <c r="Y105" s="28"/>
      <c r="Z105" s="28"/>
      <c r="AA105" s="28"/>
      <c r="AB105" s="28"/>
      <c r="AC105" s="28">
        <f t="shared" si="14"/>
        <v>0</v>
      </c>
      <c r="AD105" s="1"/>
      <c r="AE105" s="1"/>
      <c r="AG105" s="1"/>
    </row>
    <row r="106" spans="1:40" ht="12.75" customHeight="1" x14ac:dyDescent="0.2">
      <c r="A106" s="22" t="s">
        <v>57</v>
      </c>
      <c r="X106" s="28"/>
      <c r="Y106" s="28"/>
      <c r="Z106" s="28"/>
      <c r="AA106" s="28"/>
      <c r="AB106" s="28"/>
      <c r="AC106" s="28">
        <f t="shared" si="14"/>
        <v>0</v>
      </c>
      <c r="AD106" s="1"/>
      <c r="AE106" s="1"/>
      <c r="AG106" s="1"/>
    </row>
    <row r="107" spans="1:40" ht="12.75" customHeight="1" x14ac:dyDescent="0.2">
      <c r="A107" s="22" t="s">
        <v>58</v>
      </c>
      <c r="R107" s="27">
        <v>1</v>
      </c>
      <c r="X107" s="28"/>
      <c r="Y107" s="28"/>
      <c r="Z107" s="28"/>
      <c r="AA107" s="28">
        <v>1</v>
      </c>
      <c r="AB107" s="28"/>
      <c r="AC107" s="28">
        <f t="shared" si="14"/>
        <v>1</v>
      </c>
      <c r="AD107" s="1"/>
      <c r="AE107" s="1"/>
      <c r="AG107" s="1"/>
      <c r="AK107" s="27" t="s">
        <v>35</v>
      </c>
      <c r="AL107" s="27">
        <v>18</v>
      </c>
      <c r="AM107" s="27">
        <f>AC108</f>
        <v>18</v>
      </c>
      <c r="AN107" s="27" t="s">
        <v>20</v>
      </c>
    </row>
    <row r="108" spans="1:40" ht="12.75" customHeight="1" x14ac:dyDescent="0.2">
      <c r="A108" s="22"/>
      <c r="AC108" s="27">
        <f>SUM(AC103:AC107)</f>
        <v>18</v>
      </c>
      <c r="AD108" s="1">
        <f>AC103/B95</f>
        <v>0.44444444444444442</v>
      </c>
      <c r="AE108" s="1">
        <f>AC108/B95</f>
        <v>0.5</v>
      </c>
      <c r="AF108" s="1">
        <f>AE108-AD108</f>
        <v>5.555555555555558E-2</v>
      </c>
      <c r="AG108" s="1"/>
      <c r="AK108" s="27" t="s">
        <v>36</v>
      </c>
      <c r="AL108" s="30">
        <f>AL107/B95</f>
        <v>0.5</v>
      </c>
      <c r="AM108" s="30">
        <f>AL107/AM107</f>
        <v>1</v>
      </c>
      <c r="AN108" s="27" t="s">
        <v>37</v>
      </c>
    </row>
    <row r="109" spans="1:40" ht="12.75" customHeight="1" x14ac:dyDescent="0.3">
      <c r="A109" s="3" t="s">
        <v>59</v>
      </c>
      <c r="D109" s="36"/>
      <c r="AD109" s="1"/>
      <c r="AE109" s="1"/>
      <c r="AG109" s="1"/>
    </row>
    <row r="110" spans="1:40" ht="25.5" customHeight="1" x14ac:dyDescent="0.2">
      <c r="B110" s="251" t="s">
        <v>3</v>
      </c>
      <c r="C110" s="252"/>
      <c r="D110" s="252"/>
      <c r="E110" s="252"/>
      <c r="F110" s="252"/>
      <c r="G110" s="252"/>
      <c r="H110" s="252"/>
      <c r="I110" s="252"/>
      <c r="J110" s="4"/>
      <c r="AD110" s="7" t="s">
        <v>11</v>
      </c>
      <c r="AE110" s="7" t="s">
        <v>12</v>
      </c>
      <c r="AF110" s="8" t="s">
        <v>13</v>
      </c>
      <c r="AG110" s="7" t="s">
        <v>14</v>
      </c>
      <c r="AH110" s="9" t="s">
        <v>15</v>
      </c>
      <c r="AI110" s="9" t="s">
        <v>16</v>
      </c>
      <c r="AJ110" s="10" t="s">
        <v>17</v>
      </c>
    </row>
    <row r="111" spans="1:40" ht="12.75" customHeight="1" x14ac:dyDescent="0.2">
      <c r="A111" s="12" t="s">
        <v>19</v>
      </c>
      <c r="B111" s="13">
        <v>1</v>
      </c>
      <c r="C111" s="13">
        <v>2</v>
      </c>
      <c r="D111" s="13">
        <v>3</v>
      </c>
      <c r="E111" s="13">
        <v>4</v>
      </c>
      <c r="F111" s="13">
        <v>5</v>
      </c>
      <c r="G111" s="13">
        <v>6</v>
      </c>
      <c r="H111" s="13">
        <v>7</v>
      </c>
      <c r="I111" s="13">
        <v>8</v>
      </c>
      <c r="J111" s="13"/>
      <c r="K111" s="206" t="s">
        <v>20</v>
      </c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8"/>
      <c r="AE111" s="18"/>
      <c r="AF111" s="19"/>
      <c r="AG111" s="20"/>
      <c r="AH111" s="21"/>
      <c r="AI111" s="21"/>
      <c r="AJ111" s="1"/>
    </row>
    <row r="112" spans="1:40" ht="12.75" customHeight="1" x14ac:dyDescent="0.2">
      <c r="A112" s="22" t="s">
        <v>30</v>
      </c>
      <c r="B112" s="23">
        <v>19</v>
      </c>
      <c r="C112" s="23"/>
      <c r="D112" s="23"/>
      <c r="E112" s="23"/>
      <c r="F112" s="23"/>
      <c r="G112" s="23"/>
      <c r="H112" s="23"/>
      <c r="I112" s="23"/>
      <c r="J112" s="23"/>
      <c r="K112" s="207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18"/>
      <c r="AE112" s="18"/>
      <c r="AF112" s="19"/>
      <c r="AG112" s="20"/>
      <c r="AH112" s="26">
        <f>B112</f>
        <v>19</v>
      </c>
      <c r="AI112" s="21"/>
      <c r="AJ112" s="1"/>
    </row>
    <row r="113" spans="1:40" ht="12.75" customHeight="1" x14ac:dyDescent="0.2">
      <c r="A113" s="22" t="s">
        <v>31</v>
      </c>
      <c r="C113" s="27">
        <v>10</v>
      </c>
      <c r="K113" s="200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5"/>
      <c r="Y113" s="25"/>
      <c r="Z113" s="25"/>
      <c r="AA113" s="25"/>
      <c r="AB113" s="25"/>
      <c r="AC113" s="25"/>
      <c r="AD113" s="1"/>
      <c r="AE113" s="1"/>
      <c r="AG113" s="20">
        <f>C113/B112</f>
        <v>0.52631578947368418</v>
      </c>
      <c r="AH113" s="29">
        <v>11</v>
      </c>
      <c r="AI113" s="30">
        <f t="shared" ref="AI113:AI118" si="15">AH113/AH112</f>
        <v>0.57894736842105265</v>
      </c>
      <c r="AJ113" s="1">
        <f t="shared" ref="AJ113:AJ118" si="16">100%-AI113</f>
        <v>0.42105263157894735</v>
      </c>
    </row>
    <row r="114" spans="1:40" ht="12.75" customHeight="1" x14ac:dyDescent="0.2">
      <c r="A114" s="22" t="s">
        <v>32</v>
      </c>
      <c r="D114" s="27">
        <v>10</v>
      </c>
      <c r="X114" s="25"/>
      <c r="Y114" s="25"/>
      <c r="Z114" s="25"/>
      <c r="AA114" s="25"/>
      <c r="AB114" s="25"/>
      <c r="AC114" s="25"/>
      <c r="AD114" s="1"/>
      <c r="AE114" s="1"/>
      <c r="AG114" s="1">
        <f>D114/C113</f>
        <v>1</v>
      </c>
      <c r="AH114" s="29">
        <v>11</v>
      </c>
      <c r="AI114" s="30">
        <f t="shared" si="15"/>
        <v>1</v>
      </c>
      <c r="AJ114" s="1">
        <f t="shared" si="16"/>
        <v>0</v>
      </c>
    </row>
    <row r="115" spans="1:40" ht="12.75" customHeight="1" x14ac:dyDescent="0.2">
      <c r="A115" s="22" t="s">
        <v>33</v>
      </c>
      <c r="E115" s="27">
        <v>8</v>
      </c>
      <c r="X115" s="25"/>
      <c r="Y115" s="25"/>
      <c r="Z115" s="25"/>
      <c r="AA115" s="25"/>
      <c r="AB115" s="25"/>
      <c r="AC115" s="25"/>
      <c r="AD115" s="1"/>
      <c r="AE115" s="1"/>
      <c r="AG115" s="1">
        <f>E115/D114</f>
        <v>0.8</v>
      </c>
      <c r="AH115" s="29">
        <v>11</v>
      </c>
      <c r="AI115" s="30">
        <f t="shared" si="15"/>
        <v>1</v>
      </c>
      <c r="AJ115" s="1">
        <f t="shared" si="16"/>
        <v>0</v>
      </c>
    </row>
    <row r="116" spans="1:40" ht="12.75" customHeight="1" x14ac:dyDescent="0.2">
      <c r="A116" s="22" t="s">
        <v>34</v>
      </c>
      <c r="F116" s="27">
        <v>8</v>
      </c>
      <c r="X116" s="25"/>
      <c r="Y116" s="25"/>
      <c r="Z116" s="25"/>
      <c r="AA116" s="25"/>
      <c r="AB116" s="25"/>
      <c r="AC116" s="25"/>
      <c r="AD116" s="1"/>
      <c r="AE116" s="1"/>
      <c r="AG116" s="1">
        <f>F116/E115</f>
        <v>1</v>
      </c>
      <c r="AH116" s="29">
        <v>10</v>
      </c>
      <c r="AI116" s="30">
        <f t="shared" si="15"/>
        <v>0.90909090909090906</v>
      </c>
      <c r="AJ116" s="1">
        <f t="shared" si="16"/>
        <v>9.0909090909090939E-2</v>
      </c>
    </row>
    <row r="117" spans="1:40" ht="12.75" customHeight="1" x14ac:dyDescent="0.2">
      <c r="A117" s="22" t="s">
        <v>46</v>
      </c>
      <c r="G117" s="27">
        <v>8</v>
      </c>
      <c r="X117" s="25"/>
      <c r="Y117" s="25"/>
      <c r="Z117" s="25"/>
      <c r="AA117" s="25"/>
      <c r="AB117" s="25"/>
      <c r="AC117" s="25"/>
      <c r="AD117" s="1"/>
      <c r="AE117" s="1"/>
      <c r="AG117" s="1">
        <f>G117/F116</f>
        <v>1</v>
      </c>
      <c r="AH117" s="29">
        <v>10</v>
      </c>
      <c r="AI117" s="30">
        <f t="shared" si="15"/>
        <v>1</v>
      </c>
      <c r="AJ117" s="1">
        <f t="shared" si="16"/>
        <v>0</v>
      </c>
    </row>
    <row r="118" spans="1:40" ht="12.75" customHeight="1" x14ac:dyDescent="0.2">
      <c r="A118" s="22" t="s">
        <v>50</v>
      </c>
      <c r="H118" s="27">
        <v>9</v>
      </c>
      <c r="X118" s="25"/>
      <c r="Y118" s="25"/>
      <c r="Z118" s="25"/>
      <c r="AA118" s="25"/>
      <c r="AB118" s="25"/>
      <c r="AC118" s="25"/>
      <c r="AD118" s="1"/>
      <c r="AE118" s="1"/>
      <c r="AG118" s="1">
        <f>H118/G117</f>
        <v>1.125</v>
      </c>
      <c r="AH118" s="29">
        <v>10</v>
      </c>
      <c r="AI118" s="30">
        <f t="shared" si="15"/>
        <v>1</v>
      </c>
      <c r="AJ118" s="1">
        <f t="shared" si="16"/>
        <v>0</v>
      </c>
    </row>
    <row r="119" spans="1:40" ht="12.75" customHeight="1" x14ac:dyDescent="0.2">
      <c r="A119" s="27">
        <v>1002</v>
      </c>
      <c r="H119" s="27">
        <v>9</v>
      </c>
      <c r="X119" s="25"/>
      <c r="Y119" s="25"/>
      <c r="Z119" s="25"/>
      <c r="AA119" s="25"/>
      <c r="AB119" s="25"/>
      <c r="AC119" s="25"/>
      <c r="AD119" s="1"/>
      <c r="AE119" s="1"/>
      <c r="AG119" s="1"/>
    </row>
    <row r="120" spans="1:40" ht="12.75" customHeight="1" x14ac:dyDescent="0.2">
      <c r="A120" s="27">
        <v>1101</v>
      </c>
      <c r="D120" s="36"/>
      <c r="R120" s="27">
        <v>1</v>
      </c>
      <c r="S120" s="27">
        <v>5</v>
      </c>
      <c r="T120" s="27">
        <v>2</v>
      </c>
      <c r="U120" s="27">
        <v>3</v>
      </c>
      <c r="X120" s="25"/>
      <c r="Y120" s="25"/>
      <c r="Z120" s="25"/>
      <c r="AA120" s="25">
        <v>3</v>
      </c>
      <c r="AB120" s="25">
        <v>4</v>
      </c>
      <c r="AC120" s="25">
        <f t="shared" ref="AC120:AC121" si="17">SUM(AA120:AB120)</f>
        <v>7</v>
      </c>
      <c r="AD120" s="1"/>
      <c r="AE120" s="1"/>
      <c r="AG120" s="1"/>
    </row>
    <row r="121" spans="1:40" ht="12.75" customHeight="1" x14ac:dyDescent="0.2">
      <c r="A121" s="22" t="s">
        <v>56</v>
      </c>
      <c r="D121" s="36"/>
      <c r="S121" s="27">
        <v>1</v>
      </c>
      <c r="U121" s="27">
        <v>2</v>
      </c>
      <c r="X121" s="28"/>
      <c r="Y121" s="28"/>
      <c r="Z121" s="28"/>
      <c r="AA121" s="28">
        <v>1</v>
      </c>
      <c r="AB121" s="28">
        <v>1</v>
      </c>
      <c r="AC121" s="25">
        <f t="shared" si="17"/>
        <v>2</v>
      </c>
      <c r="AD121" s="1"/>
      <c r="AE121" s="1"/>
      <c r="AG121" s="1"/>
      <c r="AK121" s="27" t="s">
        <v>35</v>
      </c>
      <c r="AL121" s="27">
        <v>9</v>
      </c>
      <c r="AM121" s="27">
        <f>SUM(AC120:AC121)</f>
        <v>9</v>
      </c>
      <c r="AN121" s="27" t="s">
        <v>20</v>
      </c>
    </row>
    <row r="122" spans="1:40" ht="12.75" customHeight="1" x14ac:dyDescent="0.2">
      <c r="D122" s="36"/>
      <c r="AC122" s="27">
        <f>SUM(AC120:AC121)</f>
        <v>9</v>
      </c>
      <c r="AD122" s="1">
        <f>AC120/B112</f>
        <v>0.36842105263157893</v>
      </c>
      <c r="AE122" s="1">
        <f>AC122/B112</f>
        <v>0.47368421052631576</v>
      </c>
      <c r="AF122" s="1">
        <f>AE122-AD122</f>
        <v>0.10526315789473684</v>
      </c>
      <c r="AG122" s="1"/>
      <c r="AK122" s="27" t="s">
        <v>36</v>
      </c>
      <c r="AL122" s="30">
        <f>AL121/B112</f>
        <v>0.47368421052631576</v>
      </c>
      <c r="AM122" s="30">
        <f>AL121/AM121</f>
        <v>1</v>
      </c>
      <c r="AN122" s="27" t="s">
        <v>37</v>
      </c>
    </row>
    <row r="123" spans="1:40" ht="12.75" customHeight="1" x14ac:dyDescent="0.2">
      <c r="D123" s="36"/>
      <c r="AD123" s="1"/>
      <c r="AE123" s="1"/>
      <c r="AG123" s="1"/>
    </row>
    <row r="124" spans="1:40" ht="12.75" customHeight="1" x14ac:dyDescent="0.3">
      <c r="A124" s="3" t="s">
        <v>60</v>
      </c>
      <c r="D124" s="36"/>
      <c r="AD124" s="1"/>
      <c r="AE124" s="1"/>
      <c r="AG124" s="1"/>
    </row>
    <row r="125" spans="1:40" ht="25.5" customHeight="1" x14ac:dyDescent="0.2">
      <c r="B125" s="251" t="s">
        <v>3</v>
      </c>
      <c r="C125" s="252"/>
      <c r="D125" s="252"/>
      <c r="E125" s="252"/>
      <c r="F125" s="252"/>
      <c r="G125" s="252"/>
      <c r="H125" s="252"/>
      <c r="I125" s="252"/>
      <c r="J125" s="4"/>
      <c r="AD125" s="7" t="s">
        <v>11</v>
      </c>
      <c r="AE125" s="7" t="s">
        <v>12</v>
      </c>
      <c r="AF125" s="8" t="s">
        <v>13</v>
      </c>
      <c r="AG125" s="7" t="s">
        <v>14</v>
      </c>
      <c r="AH125" s="9" t="s">
        <v>15</v>
      </c>
      <c r="AI125" s="9" t="s">
        <v>16</v>
      </c>
      <c r="AJ125" s="10" t="s">
        <v>17</v>
      </c>
    </row>
    <row r="126" spans="1:40" ht="12.75" customHeight="1" x14ac:dyDescent="0.2">
      <c r="A126" s="12" t="s">
        <v>19</v>
      </c>
      <c r="B126" s="13">
        <v>1</v>
      </c>
      <c r="C126" s="13">
        <v>2</v>
      </c>
      <c r="D126" s="13">
        <v>3</v>
      </c>
      <c r="E126" s="13">
        <v>4</v>
      </c>
      <c r="F126" s="13">
        <v>5</v>
      </c>
      <c r="G126" s="13">
        <v>6</v>
      </c>
      <c r="H126" s="13">
        <v>7</v>
      </c>
      <c r="I126" s="13">
        <v>8</v>
      </c>
      <c r="J126" s="13"/>
      <c r="K126" s="206" t="s">
        <v>20</v>
      </c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8"/>
      <c r="AE126" s="18"/>
      <c r="AF126" s="19"/>
      <c r="AG126" s="20"/>
      <c r="AH126" s="21"/>
      <c r="AI126" s="21"/>
      <c r="AJ126" s="1"/>
    </row>
    <row r="127" spans="1:40" ht="12.75" customHeight="1" x14ac:dyDescent="0.2">
      <c r="A127" s="22" t="s">
        <v>31</v>
      </c>
      <c r="B127" s="23">
        <v>37</v>
      </c>
      <c r="C127" s="23"/>
      <c r="D127" s="23"/>
      <c r="E127" s="23"/>
      <c r="F127" s="23"/>
      <c r="G127" s="23"/>
      <c r="H127" s="23"/>
      <c r="I127" s="23"/>
      <c r="J127" s="23"/>
      <c r="K127" s="207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18"/>
      <c r="AE127" s="18"/>
      <c r="AF127" s="19"/>
      <c r="AG127" s="20"/>
      <c r="AH127" s="26">
        <f>B127</f>
        <v>37</v>
      </c>
      <c r="AI127" s="21"/>
      <c r="AJ127" s="1"/>
    </row>
    <row r="128" spans="1:40" ht="12.75" customHeight="1" x14ac:dyDescent="0.2">
      <c r="A128" s="22" t="s">
        <v>32</v>
      </c>
      <c r="C128" s="27">
        <v>37</v>
      </c>
      <c r="K128" s="200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8"/>
      <c r="Y128" s="28"/>
      <c r="Z128" s="28"/>
      <c r="AA128" s="28"/>
      <c r="AB128" s="28"/>
      <c r="AC128" s="28"/>
      <c r="AD128" s="1"/>
      <c r="AE128" s="1"/>
      <c r="AG128" s="20">
        <f>C128/B127</f>
        <v>1</v>
      </c>
      <c r="AH128" s="29">
        <v>37</v>
      </c>
      <c r="AI128" s="30">
        <f t="shared" ref="AI128:AI133" si="18">AH128/AH127</f>
        <v>1</v>
      </c>
      <c r="AJ128" s="1">
        <f t="shared" ref="AJ128:AJ133" si="19">100%-AI128</f>
        <v>0</v>
      </c>
    </row>
    <row r="129" spans="1:40" ht="12.75" customHeight="1" x14ac:dyDescent="0.2">
      <c r="A129" s="22" t="s">
        <v>33</v>
      </c>
      <c r="D129" s="27">
        <v>37</v>
      </c>
      <c r="X129" s="28"/>
      <c r="Y129" s="28"/>
      <c r="Z129" s="28"/>
      <c r="AA129" s="28"/>
      <c r="AB129" s="28"/>
      <c r="AC129" s="28"/>
      <c r="AD129" s="1"/>
      <c r="AE129" s="1"/>
      <c r="AG129" s="1">
        <f>D129/C128</f>
        <v>1</v>
      </c>
      <c r="AH129" s="29">
        <v>37</v>
      </c>
      <c r="AI129" s="30">
        <f t="shared" si="18"/>
        <v>1</v>
      </c>
      <c r="AJ129" s="1">
        <f t="shared" si="19"/>
        <v>0</v>
      </c>
    </row>
    <row r="130" spans="1:40" ht="12.75" customHeight="1" x14ac:dyDescent="0.2">
      <c r="A130" s="22" t="s">
        <v>34</v>
      </c>
      <c r="E130" s="27">
        <v>36</v>
      </c>
      <c r="X130" s="28"/>
      <c r="Y130" s="28"/>
      <c r="Z130" s="28"/>
      <c r="AA130" s="28"/>
      <c r="AB130" s="28"/>
      <c r="AC130" s="28"/>
      <c r="AD130" s="1"/>
      <c r="AE130" s="1"/>
      <c r="AG130" s="1">
        <f>E130/D129</f>
        <v>0.97297297297297303</v>
      </c>
      <c r="AH130" s="29">
        <v>36</v>
      </c>
      <c r="AI130" s="30">
        <f t="shared" si="18"/>
        <v>0.97297297297297303</v>
      </c>
      <c r="AJ130" s="1">
        <f t="shared" si="19"/>
        <v>2.7027027027026973E-2</v>
      </c>
    </row>
    <row r="131" spans="1:40" ht="12.75" customHeight="1" x14ac:dyDescent="0.2">
      <c r="A131" s="22" t="s">
        <v>46</v>
      </c>
      <c r="F131" s="27">
        <v>34</v>
      </c>
      <c r="X131" s="28"/>
      <c r="Y131" s="28"/>
      <c r="Z131" s="28"/>
      <c r="AA131" s="28"/>
      <c r="AB131" s="28"/>
      <c r="AC131" s="28"/>
      <c r="AD131" s="1"/>
      <c r="AE131" s="1"/>
      <c r="AG131" s="1">
        <f>F131/E130</f>
        <v>0.94444444444444442</v>
      </c>
      <c r="AH131" s="29">
        <v>34</v>
      </c>
      <c r="AI131" s="30">
        <f t="shared" si="18"/>
        <v>0.94444444444444442</v>
      </c>
      <c r="AJ131" s="1">
        <f t="shared" si="19"/>
        <v>5.555555555555558E-2</v>
      </c>
    </row>
    <row r="132" spans="1:40" ht="12.75" customHeight="1" x14ac:dyDescent="0.2">
      <c r="A132" s="22" t="s">
        <v>50</v>
      </c>
      <c r="G132" s="27">
        <v>34</v>
      </c>
      <c r="X132" s="28"/>
      <c r="Y132" s="28"/>
      <c r="Z132" s="28"/>
      <c r="AA132" s="28"/>
      <c r="AB132" s="28"/>
      <c r="AC132" s="28"/>
      <c r="AD132" s="1"/>
      <c r="AE132" s="1"/>
      <c r="AG132" s="1">
        <f>G132/F131</f>
        <v>1</v>
      </c>
      <c r="AH132" s="29">
        <v>34</v>
      </c>
      <c r="AI132" s="30">
        <f t="shared" si="18"/>
        <v>1</v>
      </c>
      <c r="AJ132" s="1">
        <f t="shared" si="19"/>
        <v>0</v>
      </c>
    </row>
    <row r="133" spans="1:40" ht="12.75" customHeight="1" x14ac:dyDescent="0.2">
      <c r="A133" s="22" t="s">
        <v>51</v>
      </c>
      <c r="H133" s="27">
        <v>33</v>
      </c>
      <c r="X133" s="28"/>
      <c r="Y133" s="28"/>
      <c r="Z133" s="28"/>
      <c r="AA133" s="28"/>
      <c r="AB133" s="28"/>
      <c r="AC133" s="28"/>
      <c r="AD133" s="1"/>
      <c r="AE133" s="1"/>
      <c r="AG133" s="1">
        <f>H133/G132</f>
        <v>0.97058823529411764</v>
      </c>
      <c r="AH133" s="29">
        <v>34</v>
      </c>
      <c r="AI133" s="30">
        <f t="shared" si="18"/>
        <v>1</v>
      </c>
      <c r="AJ133" s="1">
        <f t="shared" si="19"/>
        <v>0</v>
      </c>
    </row>
    <row r="134" spans="1:40" ht="12.75" customHeight="1" x14ac:dyDescent="0.2">
      <c r="A134" s="22" t="s">
        <v>55</v>
      </c>
      <c r="S134" s="27">
        <v>12</v>
      </c>
      <c r="T134" s="27">
        <v>13</v>
      </c>
      <c r="V134" s="27">
        <f>S134+T134</f>
        <v>25</v>
      </c>
      <c r="X134" s="28"/>
      <c r="Y134" s="28"/>
      <c r="Z134" s="28"/>
      <c r="AA134" s="28"/>
      <c r="AB134" s="28"/>
      <c r="AC134" s="28"/>
      <c r="AD134" s="1"/>
      <c r="AE134" s="1"/>
      <c r="AG134" s="1"/>
      <c r="AH134" s="29"/>
      <c r="AI134" s="30"/>
      <c r="AJ134" s="1"/>
    </row>
    <row r="135" spans="1:40" ht="12.75" customHeight="1" x14ac:dyDescent="0.2">
      <c r="A135" s="22" t="s">
        <v>56</v>
      </c>
      <c r="T135" s="27">
        <v>20</v>
      </c>
      <c r="U135" s="27">
        <v>13</v>
      </c>
      <c r="X135" s="28"/>
      <c r="Y135" s="28"/>
      <c r="Z135" s="28"/>
      <c r="AA135" s="28">
        <v>19</v>
      </c>
      <c r="AB135" s="28">
        <v>12</v>
      </c>
      <c r="AC135" s="28">
        <f>SUM(AA135:AB135)</f>
        <v>31</v>
      </c>
      <c r="AD135" s="1"/>
      <c r="AE135" s="1"/>
      <c r="AG135" s="1"/>
      <c r="AH135" s="29"/>
      <c r="AI135" s="30"/>
      <c r="AJ135" s="1"/>
      <c r="AK135" s="27" t="s">
        <v>35</v>
      </c>
      <c r="AL135" s="27">
        <v>31</v>
      </c>
      <c r="AM135" s="27">
        <f>SUM(AC135)</f>
        <v>31</v>
      </c>
      <c r="AN135" s="27" t="s">
        <v>20</v>
      </c>
    </row>
    <row r="136" spans="1:40" ht="12.75" customHeight="1" x14ac:dyDescent="0.2">
      <c r="AC136" s="27">
        <f>SUM(AC135)</f>
        <v>31</v>
      </c>
      <c r="AD136" s="1">
        <f>AC135/B127</f>
        <v>0.83783783783783783</v>
      </c>
      <c r="AE136" s="1">
        <f>AC136/B127</f>
        <v>0.83783783783783783</v>
      </c>
      <c r="AF136" s="1">
        <f>AE136-AD136</f>
        <v>0</v>
      </c>
      <c r="AG136" s="1"/>
      <c r="AK136" s="27" t="s">
        <v>36</v>
      </c>
      <c r="AL136" s="30">
        <f>AL135/B127</f>
        <v>0.83783783783783783</v>
      </c>
      <c r="AM136" s="30">
        <f>AL135/AM135</f>
        <v>1</v>
      </c>
      <c r="AN136" s="27" t="s">
        <v>37</v>
      </c>
    </row>
    <row r="137" spans="1:40" ht="12.75" customHeight="1" x14ac:dyDescent="0.3">
      <c r="A137" s="3" t="s">
        <v>61</v>
      </c>
      <c r="D137" s="36"/>
      <c r="AD137" s="1"/>
      <c r="AE137" s="1"/>
      <c r="AG137" s="1"/>
    </row>
    <row r="138" spans="1:40" ht="25.5" customHeight="1" x14ac:dyDescent="0.2">
      <c r="B138" s="251" t="s">
        <v>3</v>
      </c>
      <c r="C138" s="252"/>
      <c r="D138" s="252"/>
      <c r="E138" s="252"/>
      <c r="F138" s="252"/>
      <c r="G138" s="252"/>
      <c r="H138" s="252"/>
      <c r="I138" s="252"/>
      <c r="J138" s="4"/>
      <c r="AD138" s="7" t="s">
        <v>11</v>
      </c>
      <c r="AE138" s="7" t="s">
        <v>12</v>
      </c>
      <c r="AF138" s="8" t="s">
        <v>13</v>
      </c>
      <c r="AG138" s="7" t="s">
        <v>14</v>
      </c>
      <c r="AH138" s="9" t="s">
        <v>15</v>
      </c>
      <c r="AI138" s="9" t="s">
        <v>16</v>
      </c>
      <c r="AJ138" s="10" t="s">
        <v>17</v>
      </c>
    </row>
    <row r="139" spans="1:40" ht="12.75" customHeight="1" x14ac:dyDescent="0.2">
      <c r="A139" s="12" t="s">
        <v>19</v>
      </c>
      <c r="B139" s="13">
        <v>1</v>
      </c>
      <c r="C139" s="13">
        <v>2</v>
      </c>
      <c r="D139" s="13">
        <v>3</v>
      </c>
      <c r="E139" s="13">
        <v>4</v>
      </c>
      <c r="F139" s="13">
        <v>5</v>
      </c>
      <c r="G139" s="13">
        <v>6</v>
      </c>
      <c r="H139" s="13">
        <v>7</v>
      </c>
      <c r="I139" s="13">
        <v>8</v>
      </c>
      <c r="J139" s="13"/>
      <c r="K139" s="206" t="s">
        <v>20</v>
      </c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8"/>
      <c r="AE139" s="18"/>
      <c r="AF139" s="19"/>
      <c r="AG139" s="20"/>
      <c r="AH139" s="21"/>
      <c r="AI139" s="21"/>
      <c r="AJ139" s="1"/>
    </row>
    <row r="140" spans="1:40" ht="12.75" customHeight="1" x14ac:dyDescent="0.2">
      <c r="A140" s="22" t="s">
        <v>32</v>
      </c>
      <c r="B140" s="23">
        <v>18</v>
      </c>
      <c r="C140" s="23"/>
      <c r="D140" s="23"/>
      <c r="E140" s="23"/>
      <c r="F140" s="23"/>
      <c r="G140" s="23"/>
      <c r="H140" s="23"/>
      <c r="I140" s="23"/>
      <c r="J140" s="23"/>
      <c r="K140" s="207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18"/>
      <c r="AE140" s="18"/>
      <c r="AF140" s="19"/>
      <c r="AG140" s="20"/>
      <c r="AH140" s="26">
        <f>B140</f>
        <v>18</v>
      </c>
      <c r="AI140" s="21"/>
      <c r="AJ140" s="1"/>
    </row>
    <row r="141" spans="1:40" ht="12.75" customHeight="1" x14ac:dyDescent="0.2">
      <c r="A141" s="22" t="s">
        <v>33</v>
      </c>
      <c r="C141" s="27">
        <v>13</v>
      </c>
      <c r="K141" s="200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8"/>
      <c r="Y141" s="28"/>
      <c r="Z141" s="28"/>
      <c r="AA141" s="28"/>
      <c r="AB141" s="28"/>
      <c r="AC141" s="28"/>
      <c r="AD141" s="1"/>
      <c r="AE141" s="1"/>
      <c r="AG141" s="20">
        <f>C141/B140</f>
        <v>0.72222222222222221</v>
      </c>
      <c r="AH141" s="29">
        <v>13</v>
      </c>
      <c r="AI141" s="30">
        <f t="shared" ref="AI141:AI146" si="20">AH141/AH140</f>
        <v>0.72222222222222221</v>
      </c>
      <c r="AJ141" s="1">
        <f t="shared" ref="AJ141:AJ146" si="21">100%-AI141</f>
        <v>0.27777777777777779</v>
      </c>
    </row>
    <row r="142" spans="1:40" ht="12.75" customHeight="1" x14ac:dyDescent="0.2">
      <c r="A142" s="22" t="s">
        <v>34</v>
      </c>
      <c r="D142" s="27">
        <v>13</v>
      </c>
      <c r="X142" s="28"/>
      <c r="Y142" s="28"/>
      <c r="Z142" s="28"/>
      <c r="AA142" s="28"/>
      <c r="AB142" s="28"/>
      <c r="AC142" s="28"/>
      <c r="AD142" s="1"/>
      <c r="AE142" s="1"/>
      <c r="AG142" s="1">
        <f>D142/C141</f>
        <v>1</v>
      </c>
      <c r="AH142" s="29">
        <v>13</v>
      </c>
      <c r="AI142" s="30">
        <f t="shared" si="20"/>
        <v>1</v>
      </c>
      <c r="AJ142" s="1">
        <f t="shared" si="21"/>
        <v>0</v>
      </c>
    </row>
    <row r="143" spans="1:40" ht="12.75" customHeight="1" x14ac:dyDescent="0.2">
      <c r="A143" s="22" t="s">
        <v>46</v>
      </c>
      <c r="E143" s="27">
        <v>13</v>
      </c>
      <c r="X143" s="28"/>
      <c r="Y143" s="28"/>
      <c r="Z143" s="28"/>
      <c r="AA143" s="28"/>
      <c r="AB143" s="28"/>
      <c r="AC143" s="28"/>
      <c r="AD143" s="1"/>
      <c r="AE143" s="1"/>
      <c r="AG143" s="1">
        <f>E143/D142</f>
        <v>1</v>
      </c>
      <c r="AH143" s="29">
        <v>13</v>
      </c>
      <c r="AI143" s="30">
        <f t="shared" si="20"/>
        <v>1</v>
      </c>
      <c r="AJ143" s="1">
        <f t="shared" si="21"/>
        <v>0</v>
      </c>
    </row>
    <row r="144" spans="1:40" ht="12.75" customHeight="1" x14ac:dyDescent="0.2">
      <c r="A144" s="27">
        <v>1001</v>
      </c>
      <c r="F144" s="27">
        <v>12</v>
      </c>
      <c r="X144" s="28"/>
      <c r="Y144" s="28"/>
      <c r="Z144" s="28"/>
      <c r="AA144" s="28"/>
      <c r="AB144" s="28"/>
      <c r="AC144" s="28"/>
      <c r="AD144" s="1"/>
      <c r="AE144" s="1"/>
      <c r="AG144" s="1">
        <f>F144/E143</f>
        <v>0.92307692307692313</v>
      </c>
      <c r="AH144" s="29">
        <v>12</v>
      </c>
      <c r="AI144" s="30">
        <f t="shared" si="20"/>
        <v>0.92307692307692313</v>
      </c>
      <c r="AJ144" s="1">
        <f t="shared" si="21"/>
        <v>7.6923076923076872E-2</v>
      </c>
    </row>
    <row r="145" spans="1:40" ht="12.75" customHeight="1" x14ac:dyDescent="0.2">
      <c r="A145" s="27">
        <v>1002</v>
      </c>
      <c r="G145" s="27">
        <v>9</v>
      </c>
      <c r="X145" s="28"/>
      <c r="Y145" s="28"/>
      <c r="Z145" s="28"/>
      <c r="AA145" s="28"/>
      <c r="AB145" s="28"/>
      <c r="AC145" s="28"/>
      <c r="AD145" s="1"/>
      <c r="AE145" s="1"/>
      <c r="AG145" s="1">
        <f>G145/F144</f>
        <v>0.75</v>
      </c>
      <c r="AH145" s="29">
        <v>11</v>
      </c>
      <c r="AI145" s="30">
        <f t="shared" si="20"/>
        <v>0.91666666666666663</v>
      </c>
      <c r="AJ145" s="1">
        <f t="shared" si="21"/>
        <v>8.333333333333337E-2</v>
      </c>
    </row>
    <row r="146" spans="1:40" ht="12.75" customHeight="1" x14ac:dyDescent="0.2">
      <c r="A146" s="27">
        <v>1101</v>
      </c>
      <c r="H146" s="27">
        <v>9</v>
      </c>
      <c r="X146" s="28"/>
      <c r="Y146" s="28"/>
      <c r="Z146" s="28"/>
      <c r="AA146" s="28"/>
      <c r="AB146" s="28"/>
      <c r="AC146" s="28"/>
      <c r="AD146" s="1"/>
      <c r="AE146" s="1"/>
      <c r="AG146" s="1">
        <f>H146/G145</f>
        <v>1</v>
      </c>
      <c r="AH146" s="29">
        <v>11</v>
      </c>
      <c r="AI146" s="30">
        <f t="shared" si="20"/>
        <v>1</v>
      </c>
      <c r="AJ146" s="1">
        <f t="shared" si="21"/>
        <v>0</v>
      </c>
    </row>
    <row r="147" spans="1:40" ht="12.75" customHeight="1" x14ac:dyDescent="0.2">
      <c r="A147" s="22" t="s">
        <v>56</v>
      </c>
      <c r="R147" s="27">
        <v>6</v>
      </c>
      <c r="T147" s="27">
        <v>3</v>
      </c>
      <c r="X147" s="28"/>
      <c r="Y147" s="28"/>
      <c r="Z147" s="28"/>
      <c r="AA147" s="28"/>
      <c r="AB147" s="28"/>
      <c r="AC147" s="28"/>
      <c r="AD147" s="1"/>
      <c r="AE147" s="1"/>
      <c r="AG147" s="1"/>
      <c r="AH147" s="29"/>
      <c r="AI147" s="30"/>
      <c r="AJ147" s="1"/>
    </row>
    <row r="148" spans="1:40" ht="12.75" customHeight="1" x14ac:dyDescent="0.2">
      <c r="A148" s="22" t="s">
        <v>57</v>
      </c>
      <c r="P148" s="27">
        <v>1</v>
      </c>
      <c r="S148" s="27">
        <v>6</v>
      </c>
      <c r="U148" s="27">
        <v>3</v>
      </c>
      <c r="X148" s="28"/>
      <c r="Y148" s="28"/>
      <c r="Z148" s="28"/>
      <c r="AA148" s="28">
        <v>6</v>
      </c>
      <c r="AB148" s="28">
        <v>3</v>
      </c>
      <c r="AC148" s="28">
        <f>SUM(X148:AB148)</f>
        <v>9</v>
      </c>
      <c r="AD148" s="1"/>
      <c r="AE148" s="1"/>
      <c r="AG148" s="1"/>
      <c r="AH148" s="29"/>
      <c r="AI148" s="30"/>
      <c r="AJ148" s="1"/>
    </row>
    <row r="149" spans="1:40" ht="12.75" customHeight="1" x14ac:dyDescent="0.2">
      <c r="A149" s="22" t="s">
        <v>58</v>
      </c>
      <c r="H149" s="27">
        <v>1</v>
      </c>
      <c r="X149" s="28"/>
      <c r="Y149" s="28"/>
      <c r="Z149" s="28"/>
      <c r="AA149" s="28"/>
      <c r="AB149" s="28"/>
      <c r="AC149" s="28"/>
      <c r="AD149" s="1"/>
      <c r="AE149" s="1"/>
      <c r="AG149" s="1"/>
      <c r="AH149" s="29"/>
      <c r="AI149" s="30"/>
      <c r="AJ149" s="1"/>
      <c r="AK149" s="27" t="s">
        <v>35</v>
      </c>
      <c r="AL149" s="27">
        <v>9</v>
      </c>
      <c r="AM149" s="27">
        <f>SUM(AC148:AC149)</f>
        <v>9</v>
      </c>
      <c r="AN149" s="27" t="s">
        <v>20</v>
      </c>
    </row>
    <row r="150" spans="1:40" ht="12.75" customHeight="1" x14ac:dyDescent="0.2">
      <c r="D150" s="36"/>
      <c r="AC150" s="27">
        <f>SUM(AC148)</f>
        <v>9</v>
      </c>
      <c r="AD150" s="1">
        <f>AC148/B140</f>
        <v>0.5</v>
      </c>
      <c r="AE150" s="1">
        <f>AC150/B140</f>
        <v>0.5</v>
      </c>
      <c r="AF150" s="1">
        <f>AE150-AD150</f>
        <v>0</v>
      </c>
      <c r="AG150" s="1"/>
      <c r="AK150" s="27" t="s">
        <v>36</v>
      </c>
      <c r="AL150" s="30">
        <f>AL149/B140</f>
        <v>0.5</v>
      </c>
      <c r="AM150" s="30">
        <f>AL149/AM149</f>
        <v>1</v>
      </c>
      <c r="AN150" s="27" t="s">
        <v>37</v>
      </c>
    </row>
    <row r="151" spans="1:40" ht="12.75" customHeight="1" x14ac:dyDescent="0.3">
      <c r="A151" s="3" t="s">
        <v>62</v>
      </c>
      <c r="D151" s="36"/>
      <c r="AD151" s="1"/>
      <c r="AE151" s="1"/>
      <c r="AF151" s="1"/>
      <c r="AG151" s="1"/>
      <c r="AK151" s="27"/>
      <c r="AL151" s="30"/>
      <c r="AM151" s="30"/>
    </row>
    <row r="152" spans="1:40" ht="25.5" customHeight="1" x14ac:dyDescent="0.2">
      <c r="B152" s="251" t="s">
        <v>3</v>
      </c>
      <c r="C152" s="252"/>
      <c r="D152" s="252"/>
      <c r="E152" s="252"/>
      <c r="F152" s="252"/>
      <c r="G152" s="252"/>
      <c r="H152" s="252"/>
      <c r="I152" s="252"/>
      <c r="J152" s="4"/>
      <c r="AD152" s="7" t="s">
        <v>11</v>
      </c>
      <c r="AE152" s="7" t="s">
        <v>12</v>
      </c>
      <c r="AF152" s="8" t="s">
        <v>13</v>
      </c>
      <c r="AG152" s="7" t="s">
        <v>14</v>
      </c>
      <c r="AH152" s="9" t="s">
        <v>15</v>
      </c>
      <c r="AI152" s="9" t="s">
        <v>16</v>
      </c>
      <c r="AJ152" s="10" t="s">
        <v>17</v>
      </c>
    </row>
    <row r="153" spans="1:40" ht="12.75" customHeight="1" x14ac:dyDescent="0.2">
      <c r="A153" s="12" t="s">
        <v>19</v>
      </c>
      <c r="B153" s="13">
        <v>1</v>
      </c>
      <c r="C153" s="13">
        <v>2</v>
      </c>
      <c r="D153" s="13">
        <v>3</v>
      </c>
      <c r="E153" s="13">
        <v>4</v>
      </c>
      <c r="F153" s="13">
        <v>5</v>
      </c>
      <c r="G153" s="13">
        <v>6</v>
      </c>
      <c r="H153" s="13">
        <v>7</v>
      </c>
      <c r="I153" s="13">
        <v>8</v>
      </c>
      <c r="J153" s="13"/>
      <c r="K153" s="206" t="s">
        <v>20</v>
      </c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8"/>
      <c r="AE153" s="18"/>
      <c r="AF153" s="19"/>
      <c r="AG153" s="20"/>
      <c r="AH153" s="21"/>
      <c r="AI153" s="21"/>
      <c r="AJ153" s="1"/>
    </row>
    <row r="154" spans="1:40" ht="12.75" customHeight="1" x14ac:dyDescent="0.2">
      <c r="A154" s="22" t="s">
        <v>33</v>
      </c>
      <c r="B154" s="23">
        <v>46</v>
      </c>
      <c r="C154" s="23"/>
      <c r="D154" s="23"/>
      <c r="E154" s="23"/>
      <c r="F154" s="23"/>
      <c r="G154" s="23"/>
      <c r="H154" s="23"/>
      <c r="I154" s="23"/>
      <c r="J154" s="23"/>
      <c r="K154" s="207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18"/>
      <c r="AE154" s="18"/>
      <c r="AF154" s="19"/>
      <c r="AG154" s="20"/>
      <c r="AH154" s="26">
        <f>B154</f>
        <v>46</v>
      </c>
      <c r="AI154" s="21"/>
      <c r="AJ154" s="1"/>
    </row>
    <row r="155" spans="1:40" ht="12.75" customHeight="1" x14ac:dyDescent="0.2">
      <c r="A155" s="22" t="s">
        <v>34</v>
      </c>
      <c r="C155" s="27">
        <v>40</v>
      </c>
      <c r="K155" s="200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8"/>
      <c r="Y155" s="28"/>
      <c r="Z155" s="28"/>
      <c r="AA155" s="28"/>
      <c r="AB155" s="28"/>
      <c r="AC155" s="28"/>
      <c r="AD155" s="1"/>
      <c r="AE155" s="1"/>
      <c r="AG155" s="20">
        <f>C155/B154</f>
        <v>0.86956521739130432</v>
      </c>
      <c r="AH155" s="29">
        <v>40</v>
      </c>
      <c r="AI155" s="30">
        <f t="shared" ref="AI155:AI160" si="22">AH155/AH154</f>
        <v>0.86956521739130432</v>
      </c>
      <c r="AJ155" s="1">
        <f t="shared" ref="AJ155:AJ160" si="23">100%-AI155</f>
        <v>0.13043478260869568</v>
      </c>
    </row>
    <row r="156" spans="1:40" ht="12.75" customHeight="1" x14ac:dyDescent="0.2">
      <c r="A156" s="22" t="s">
        <v>46</v>
      </c>
      <c r="D156" s="27">
        <v>37</v>
      </c>
      <c r="X156" s="28"/>
      <c r="Y156" s="28"/>
      <c r="Z156" s="28"/>
      <c r="AA156" s="28"/>
      <c r="AB156" s="28"/>
      <c r="AC156" s="28"/>
      <c r="AD156" s="1"/>
      <c r="AE156" s="1"/>
      <c r="AG156" s="1">
        <f>D156/C155</f>
        <v>0.92500000000000004</v>
      </c>
      <c r="AH156" s="29">
        <v>37</v>
      </c>
      <c r="AI156" s="30">
        <f t="shared" si="22"/>
        <v>0.92500000000000004</v>
      </c>
      <c r="AJ156" s="1">
        <f t="shared" si="23"/>
        <v>7.4999999999999956E-2</v>
      </c>
    </row>
    <row r="157" spans="1:40" ht="12.75" customHeight="1" x14ac:dyDescent="0.2">
      <c r="A157" s="27">
        <v>1001</v>
      </c>
      <c r="E157" s="27">
        <v>36</v>
      </c>
      <c r="X157" s="28"/>
      <c r="Y157" s="28"/>
      <c r="Z157" s="28"/>
      <c r="AA157" s="28"/>
      <c r="AB157" s="28"/>
      <c r="AC157" s="28"/>
      <c r="AD157" s="1"/>
      <c r="AE157" s="1"/>
      <c r="AG157" s="1">
        <f>E157/D156</f>
        <v>0.97297297297297303</v>
      </c>
      <c r="AH157" s="29">
        <v>36</v>
      </c>
      <c r="AI157" s="30">
        <f t="shared" si="22"/>
        <v>0.97297297297297303</v>
      </c>
      <c r="AJ157" s="1">
        <f t="shared" si="23"/>
        <v>2.7027027027026973E-2</v>
      </c>
    </row>
    <row r="158" spans="1:40" ht="12.75" customHeight="1" x14ac:dyDescent="0.2">
      <c r="A158" s="27">
        <v>1002</v>
      </c>
      <c r="F158" s="27">
        <v>36</v>
      </c>
      <c r="X158" s="28"/>
      <c r="Y158" s="28"/>
      <c r="Z158" s="28"/>
      <c r="AA158" s="28"/>
      <c r="AB158" s="28"/>
      <c r="AC158" s="28"/>
      <c r="AD158" s="1"/>
      <c r="AE158" s="1"/>
      <c r="AG158" s="1">
        <f>F158/E157</f>
        <v>1</v>
      </c>
      <c r="AH158" s="29">
        <v>36</v>
      </c>
      <c r="AI158" s="30">
        <f t="shared" si="22"/>
        <v>1</v>
      </c>
      <c r="AJ158" s="1">
        <f t="shared" si="23"/>
        <v>0</v>
      </c>
    </row>
    <row r="159" spans="1:40" ht="12.75" customHeight="1" x14ac:dyDescent="0.2">
      <c r="A159" s="27">
        <v>1101</v>
      </c>
      <c r="G159" s="27">
        <v>35</v>
      </c>
      <c r="X159" s="28"/>
      <c r="Y159" s="28"/>
      <c r="Z159" s="28"/>
      <c r="AA159" s="28"/>
      <c r="AB159" s="28"/>
      <c r="AC159" s="28"/>
      <c r="AD159" s="1"/>
      <c r="AE159" s="1"/>
      <c r="AG159" s="1">
        <f>G159/F158</f>
        <v>0.97222222222222221</v>
      </c>
      <c r="AH159" s="29">
        <v>36</v>
      </c>
      <c r="AI159" s="30">
        <f t="shared" si="22"/>
        <v>1</v>
      </c>
      <c r="AJ159" s="1">
        <f t="shared" si="23"/>
        <v>0</v>
      </c>
    </row>
    <row r="160" spans="1:40" ht="12.75" customHeight="1" x14ac:dyDescent="0.2">
      <c r="A160" s="22" t="s">
        <v>56</v>
      </c>
      <c r="H160" s="27">
        <v>34</v>
      </c>
      <c r="X160" s="28"/>
      <c r="Y160" s="28"/>
      <c r="Z160" s="28"/>
      <c r="AA160" s="28"/>
      <c r="AB160" s="28"/>
      <c r="AC160" s="28"/>
      <c r="AD160" s="1"/>
      <c r="AE160" s="1"/>
      <c r="AG160" s="1">
        <f>H160/G159</f>
        <v>0.97142857142857142</v>
      </c>
      <c r="AH160" s="29">
        <v>36</v>
      </c>
      <c r="AI160" s="30">
        <f t="shared" si="22"/>
        <v>1</v>
      </c>
      <c r="AJ160" s="1">
        <f t="shared" si="23"/>
        <v>0</v>
      </c>
    </row>
    <row r="161" spans="1:40" ht="12.75" customHeight="1" x14ac:dyDescent="0.2">
      <c r="A161" s="22" t="s">
        <v>57</v>
      </c>
      <c r="N161" s="27">
        <v>9</v>
      </c>
      <c r="P161" s="27">
        <v>5</v>
      </c>
      <c r="R161" s="27">
        <v>8</v>
      </c>
      <c r="T161" s="27">
        <v>12</v>
      </c>
      <c r="X161" s="28"/>
      <c r="Y161" s="28"/>
      <c r="Z161" s="28"/>
      <c r="AA161" s="28"/>
      <c r="AB161" s="28"/>
      <c r="AC161" s="28"/>
      <c r="AD161" s="1"/>
      <c r="AE161" s="1"/>
      <c r="AG161" s="1"/>
      <c r="AH161" s="29"/>
      <c r="AI161" s="30"/>
      <c r="AJ161" s="1"/>
    </row>
    <row r="162" spans="1:40" ht="12.75" customHeight="1" x14ac:dyDescent="0.2">
      <c r="A162" s="22" t="s">
        <v>58</v>
      </c>
      <c r="O162" s="27">
        <v>9</v>
      </c>
      <c r="Q162" s="27">
        <v>5</v>
      </c>
      <c r="S162" s="27">
        <v>7</v>
      </c>
      <c r="U162" s="27">
        <v>12</v>
      </c>
      <c r="X162" s="28"/>
      <c r="Y162" s="28"/>
      <c r="Z162" s="28">
        <v>5</v>
      </c>
      <c r="AA162" s="28">
        <v>7</v>
      </c>
      <c r="AB162" s="28">
        <v>12</v>
      </c>
      <c r="AC162" s="28">
        <v>33</v>
      </c>
      <c r="AD162" s="1"/>
      <c r="AE162" s="1"/>
      <c r="AG162" s="1"/>
      <c r="AH162" s="29"/>
      <c r="AI162" s="30"/>
      <c r="AJ162" s="1"/>
    </row>
    <row r="163" spans="1:40" ht="12.75" customHeight="1" x14ac:dyDescent="0.2">
      <c r="A163" s="22" t="s">
        <v>63</v>
      </c>
      <c r="H163" s="27">
        <v>1</v>
      </c>
      <c r="X163" s="28"/>
      <c r="Y163" s="28"/>
      <c r="Z163" s="28"/>
      <c r="AA163" s="28"/>
      <c r="AB163" s="28"/>
      <c r="AC163" s="28">
        <f t="shared" ref="AC163:AC166" si="24">SUM(X163:AB163)</f>
        <v>0</v>
      </c>
      <c r="AD163" s="1"/>
      <c r="AE163" s="1"/>
      <c r="AG163" s="1"/>
      <c r="AH163" s="29"/>
      <c r="AI163" s="30"/>
      <c r="AJ163" s="1"/>
    </row>
    <row r="164" spans="1:40" ht="12.75" customHeight="1" x14ac:dyDescent="0.2">
      <c r="A164" s="22" t="s">
        <v>64</v>
      </c>
      <c r="S164" s="27">
        <v>1</v>
      </c>
      <c r="X164" s="28"/>
      <c r="Y164" s="28"/>
      <c r="Z164" s="28"/>
      <c r="AA164" s="28">
        <v>1</v>
      </c>
      <c r="AB164" s="28"/>
      <c r="AC164" s="28">
        <f t="shared" si="24"/>
        <v>1</v>
      </c>
      <c r="AD164" s="1"/>
      <c r="AE164" s="1"/>
      <c r="AG164" s="1"/>
      <c r="AH164" s="29"/>
      <c r="AI164" s="30"/>
      <c r="AJ164" s="1"/>
    </row>
    <row r="165" spans="1:40" ht="12.75" customHeight="1" x14ac:dyDescent="0.2">
      <c r="A165" s="22" t="s">
        <v>65</v>
      </c>
      <c r="T165" s="27">
        <v>1</v>
      </c>
      <c r="X165" s="28"/>
      <c r="Y165" s="28"/>
      <c r="Z165" s="28"/>
      <c r="AA165" s="28"/>
      <c r="AB165" s="28"/>
      <c r="AC165" s="28">
        <f t="shared" si="24"/>
        <v>0</v>
      </c>
      <c r="AD165" s="1"/>
      <c r="AE165" s="1"/>
      <c r="AG165" s="1"/>
      <c r="AH165" s="29"/>
      <c r="AI165" s="30"/>
      <c r="AJ165" s="1"/>
    </row>
    <row r="166" spans="1:40" ht="12.75" customHeight="1" x14ac:dyDescent="0.2">
      <c r="A166" s="22" t="s">
        <v>66</v>
      </c>
      <c r="U166" s="27">
        <v>1</v>
      </c>
      <c r="X166" s="28"/>
      <c r="Y166" s="28"/>
      <c r="Z166" s="28"/>
      <c r="AA166" s="28"/>
      <c r="AB166" s="28">
        <v>1</v>
      </c>
      <c r="AC166" s="28">
        <f t="shared" si="24"/>
        <v>1</v>
      </c>
      <c r="AD166" s="1"/>
      <c r="AE166" s="1"/>
      <c r="AG166" s="1"/>
      <c r="AH166" s="29"/>
      <c r="AI166" s="30"/>
      <c r="AJ166" s="1"/>
      <c r="AK166" s="27" t="s">
        <v>35</v>
      </c>
      <c r="AL166" s="27">
        <v>32</v>
      </c>
      <c r="AM166" s="27">
        <f>AC167</f>
        <v>35</v>
      </c>
      <c r="AN166" s="27" t="s">
        <v>20</v>
      </c>
    </row>
    <row r="167" spans="1:40" ht="12.75" customHeight="1" x14ac:dyDescent="0.2">
      <c r="D167" s="36"/>
      <c r="AC167" s="27">
        <f>SUM(AC162:AC166)</f>
        <v>35</v>
      </c>
      <c r="AD167" s="1">
        <f>AC162/B154</f>
        <v>0.71739130434782605</v>
      </c>
      <c r="AE167" s="1">
        <f>AC167/B154</f>
        <v>0.76086956521739135</v>
      </c>
      <c r="AF167" s="1">
        <f>AE167-AD167</f>
        <v>4.3478260869565299E-2</v>
      </c>
      <c r="AG167" s="1"/>
      <c r="AK167" s="27" t="s">
        <v>36</v>
      </c>
      <c r="AL167" s="30">
        <f>AL166/B154</f>
        <v>0.69565217391304346</v>
      </c>
      <c r="AM167" s="30">
        <f>AL166/AM166</f>
        <v>0.91428571428571426</v>
      </c>
      <c r="AN167" s="27" t="s">
        <v>37</v>
      </c>
    </row>
    <row r="168" spans="1:40" ht="12.75" customHeight="1" x14ac:dyDescent="0.3">
      <c r="A168" s="3" t="s">
        <v>67</v>
      </c>
      <c r="D168" s="36"/>
      <c r="AD168" s="1"/>
      <c r="AE168" s="1"/>
      <c r="AF168" s="1"/>
      <c r="AG168" s="1"/>
      <c r="AK168" s="27"/>
      <c r="AL168" s="27"/>
      <c r="AM168" s="27"/>
      <c r="AN168" s="27"/>
    </row>
    <row r="169" spans="1:40" ht="25.5" customHeight="1" x14ac:dyDescent="0.2">
      <c r="B169" s="251" t="s">
        <v>3</v>
      </c>
      <c r="C169" s="252"/>
      <c r="D169" s="252"/>
      <c r="E169" s="252"/>
      <c r="F169" s="252"/>
      <c r="G169" s="252"/>
      <c r="H169" s="252"/>
      <c r="I169" s="252"/>
      <c r="J169" s="4"/>
      <c r="AD169" s="7" t="s">
        <v>11</v>
      </c>
      <c r="AE169" s="7" t="s">
        <v>12</v>
      </c>
      <c r="AF169" s="8" t="s">
        <v>13</v>
      </c>
      <c r="AG169" s="7" t="s">
        <v>14</v>
      </c>
      <c r="AH169" s="9" t="s">
        <v>15</v>
      </c>
      <c r="AI169" s="9" t="s">
        <v>16</v>
      </c>
      <c r="AJ169" s="10" t="s">
        <v>17</v>
      </c>
      <c r="AK169" s="27"/>
      <c r="AL169" s="27"/>
      <c r="AM169" s="27"/>
      <c r="AN169" s="27"/>
    </row>
    <row r="170" spans="1:40" ht="12.75" customHeight="1" x14ac:dyDescent="0.2">
      <c r="A170" s="12" t="s">
        <v>19</v>
      </c>
      <c r="B170" s="13">
        <v>1</v>
      </c>
      <c r="C170" s="13">
        <v>2</v>
      </c>
      <c r="D170" s="13">
        <v>3</v>
      </c>
      <c r="E170" s="13">
        <v>4</v>
      </c>
      <c r="F170" s="13">
        <v>5</v>
      </c>
      <c r="G170" s="13">
        <v>6</v>
      </c>
      <c r="H170" s="13">
        <v>7</v>
      </c>
      <c r="I170" s="13">
        <v>8</v>
      </c>
      <c r="J170" s="13"/>
      <c r="K170" s="206" t="s">
        <v>20</v>
      </c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8"/>
      <c r="AE170" s="18"/>
      <c r="AF170" s="19"/>
      <c r="AG170" s="20"/>
      <c r="AH170" s="21"/>
      <c r="AI170" s="21"/>
      <c r="AJ170" s="1"/>
      <c r="AK170" s="27"/>
      <c r="AL170" s="27"/>
      <c r="AM170" s="27"/>
      <c r="AN170" s="27"/>
    </row>
    <row r="171" spans="1:40" ht="12.75" customHeight="1" x14ac:dyDescent="0.2">
      <c r="A171" s="22" t="s">
        <v>34</v>
      </c>
      <c r="B171" s="23">
        <v>13</v>
      </c>
      <c r="C171" s="23"/>
      <c r="D171" s="23"/>
      <c r="E171" s="23"/>
      <c r="F171" s="23"/>
      <c r="G171" s="23"/>
      <c r="H171" s="23"/>
      <c r="I171" s="23"/>
      <c r="J171" s="23"/>
      <c r="K171" s="207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18"/>
      <c r="AE171" s="18"/>
      <c r="AF171" s="19"/>
      <c r="AG171" s="20"/>
      <c r="AH171" s="26">
        <f>B171</f>
        <v>13</v>
      </c>
      <c r="AI171" s="21"/>
      <c r="AJ171" s="1"/>
      <c r="AK171" s="27"/>
      <c r="AL171" s="27"/>
      <c r="AM171" s="27"/>
      <c r="AN171" s="27"/>
    </row>
    <row r="172" spans="1:40" ht="12.75" customHeight="1" x14ac:dyDescent="0.2">
      <c r="A172" s="22" t="s">
        <v>46</v>
      </c>
      <c r="C172" s="27">
        <v>11</v>
      </c>
      <c r="K172" s="200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8"/>
      <c r="Y172" s="28"/>
      <c r="Z172" s="28"/>
      <c r="AA172" s="28"/>
      <c r="AB172" s="28"/>
      <c r="AC172" s="28"/>
      <c r="AD172" s="1"/>
      <c r="AE172" s="1"/>
      <c r="AG172" s="20">
        <f>C172/B171</f>
        <v>0.84615384615384615</v>
      </c>
      <c r="AH172" s="29">
        <v>11</v>
      </c>
      <c r="AI172" s="30">
        <f t="shared" ref="AI172:AI177" si="25">AH172/AH171</f>
        <v>0.84615384615384615</v>
      </c>
      <c r="AJ172" s="1">
        <f t="shared" ref="AJ172:AJ177" si="26">100%-AI172</f>
        <v>0.15384615384615385</v>
      </c>
      <c r="AK172" s="27"/>
      <c r="AL172" s="27"/>
      <c r="AM172" s="27"/>
      <c r="AN172" s="27"/>
    </row>
    <row r="173" spans="1:40" ht="12.75" customHeight="1" x14ac:dyDescent="0.2">
      <c r="A173" s="27">
        <v>1001</v>
      </c>
      <c r="D173" s="27">
        <v>10</v>
      </c>
      <c r="X173" s="28"/>
      <c r="Y173" s="28"/>
      <c r="Z173" s="28"/>
      <c r="AA173" s="28"/>
      <c r="AB173" s="28"/>
      <c r="AC173" s="28"/>
      <c r="AD173" s="1"/>
      <c r="AE173" s="1"/>
      <c r="AG173" s="1">
        <f>D173/C172</f>
        <v>0.90909090909090906</v>
      </c>
      <c r="AH173" s="29">
        <v>10</v>
      </c>
      <c r="AI173" s="30">
        <f t="shared" si="25"/>
        <v>0.90909090909090906</v>
      </c>
      <c r="AJ173" s="1">
        <f t="shared" si="26"/>
        <v>9.0909090909090939E-2</v>
      </c>
      <c r="AK173" s="27"/>
      <c r="AL173" s="27"/>
      <c r="AM173" s="27"/>
      <c r="AN173" s="27"/>
    </row>
    <row r="174" spans="1:40" ht="12.75" customHeight="1" x14ac:dyDescent="0.2">
      <c r="A174" s="27">
        <v>1002</v>
      </c>
      <c r="E174" s="27">
        <v>10</v>
      </c>
      <c r="X174" s="28"/>
      <c r="Y174" s="28"/>
      <c r="Z174" s="28"/>
      <c r="AA174" s="28"/>
      <c r="AB174" s="28"/>
      <c r="AC174" s="28"/>
      <c r="AD174" s="1"/>
      <c r="AE174" s="1"/>
      <c r="AG174" s="1">
        <f>E174/D173</f>
        <v>1</v>
      </c>
      <c r="AH174" s="29">
        <v>10</v>
      </c>
      <c r="AI174" s="30">
        <f t="shared" si="25"/>
        <v>1</v>
      </c>
      <c r="AJ174" s="1">
        <f t="shared" si="26"/>
        <v>0</v>
      </c>
      <c r="AK174" s="27"/>
      <c r="AL174" s="27"/>
      <c r="AM174" s="27"/>
      <c r="AN174" s="27"/>
    </row>
    <row r="175" spans="1:40" ht="12.75" customHeight="1" x14ac:dyDescent="0.2">
      <c r="A175" s="27">
        <v>1101</v>
      </c>
      <c r="F175" s="27">
        <v>9</v>
      </c>
      <c r="X175" s="28"/>
      <c r="Y175" s="28"/>
      <c r="Z175" s="28"/>
      <c r="AA175" s="28"/>
      <c r="AB175" s="28"/>
      <c r="AC175" s="28"/>
      <c r="AD175" s="1"/>
      <c r="AE175" s="1"/>
      <c r="AG175" s="1">
        <f>F175/E174</f>
        <v>0.9</v>
      </c>
      <c r="AH175" s="29">
        <v>9</v>
      </c>
      <c r="AI175" s="30">
        <f t="shared" si="25"/>
        <v>0.9</v>
      </c>
      <c r="AJ175" s="1">
        <f t="shared" si="26"/>
        <v>9.9999999999999978E-2</v>
      </c>
      <c r="AK175" s="27"/>
      <c r="AL175" s="27"/>
      <c r="AM175" s="27"/>
      <c r="AN175" s="27"/>
    </row>
    <row r="176" spans="1:40" ht="12.75" customHeight="1" x14ac:dyDescent="0.2">
      <c r="A176" s="22" t="s">
        <v>56</v>
      </c>
      <c r="G176" s="27">
        <v>9</v>
      </c>
      <c r="X176" s="28"/>
      <c r="Y176" s="28"/>
      <c r="Z176" s="28"/>
      <c r="AA176" s="28"/>
      <c r="AB176" s="28"/>
      <c r="AC176" s="28"/>
      <c r="AD176" s="1"/>
      <c r="AE176" s="1"/>
      <c r="AG176" s="1">
        <f>G176/F175</f>
        <v>1</v>
      </c>
      <c r="AH176" s="29">
        <v>9</v>
      </c>
      <c r="AI176" s="30">
        <f t="shared" si="25"/>
        <v>1</v>
      </c>
      <c r="AJ176" s="1">
        <f t="shared" si="26"/>
        <v>0</v>
      </c>
      <c r="AK176" s="27"/>
      <c r="AL176" s="27"/>
      <c r="AM176" s="27"/>
      <c r="AN176" s="27"/>
    </row>
    <row r="177" spans="1:40" ht="12.75" customHeight="1" x14ac:dyDescent="0.2">
      <c r="A177" s="27">
        <v>1201</v>
      </c>
      <c r="H177" s="27">
        <v>9</v>
      </c>
      <c r="X177" s="28"/>
      <c r="Y177" s="28"/>
      <c r="Z177" s="28"/>
      <c r="AA177" s="28"/>
      <c r="AB177" s="28"/>
      <c r="AC177" s="28"/>
      <c r="AD177" s="1"/>
      <c r="AE177" s="1"/>
      <c r="AG177" s="1">
        <f>H177/G176</f>
        <v>1</v>
      </c>
      <c r="AH177" s="29">
        <v>9</v>
      </c>
      <c r="AI177" s="30">
        <f t="shared" si="25"/>
        <v>1</v>
      </c>
      <c r="AJ177" s="1">
        <f t="shared" si="26"/>
        <v>0</v>
      </c>
      <c r="AK177" s="27"/>
      <c r="AL177" s="27"/>
      <c r="AM177" s="27"/>
      <c r="AN177" s="27"/>
    </row>
    <row r="178" spans="1:40" ht="12.75" customHeight="1" x14ac:dyDescent="0.2">
      <c r="A178" s="27">
        <v>1202</v>
      </c>
      <c r="I178" s="27">
        <v>9</v>
      </c>
      <c r="X178" s="28"/>
      <c r="Y178" s="28"/>
      <c r="Z178" s="28"/>
      <c r="AA178" s="28"/>
      <c r="AB178" s="28"/>
      <c r="AC178" s="28"/>
      <c r="AD178" s="1"/>
      <c r="AE178" s="1"/>
      <c r="AG178" s="1"/>
      <c r="AH178" s="29"/>
      <c r="AI178" s="30"/>
      <c r="AJ178" s="1"/>
      <c r="AK178" s="27"/>
      <c r="AL178" s="27"/>
      <c r="AM178" s="27"/>
      <c r="AN178" s="27"/>
    </row>
    <row r="179" spans="1:40" ht="12.75" customHeight="1" x14ac:dyDescent="0.2">
      <c r="A179" s="27">
        <v>1301</v>
      </c>
      <c r="U179" s="27">
        <v>9</v>
      </c>
      <c r="X179" s="28"/>
      <c r="Y179" s="28"/>
      <c r="Z179" s="28"/>
      <c r="AA179" s="28"/>
      <c r="AB179" s="28">
        <v>8</v>
      </c>
      <c r="AC179" s="28">
        <v>9</v>
      </c>
      <c r="AD179" s="1"/>
      <c r="AE179" s="1"/>
      <c r="AG179" s="1"/>
      <c r="AH179" s="29"/>
      <c r="AI179" s="30"/>
      <c r="AJ179" s="1"/>
      <c r="AK179" s="27"/>
      <c r="AL179" s="27"/>
      <c r="AM179" s="27"/>
      <c r="AN179" s="27"/>
    </row>
    <row r="180" spans="1:40" ht="12.75" customHeight="1" x14ac:dyDescent="0.2">
      <c r="A180" s="27">
        <v>1302</v>
      </c>
      <c r="X180" s="28"/>
      <c r="Y180" s="28"/>
      <c r="Z180" s="28"/>
      <c r="AA180" s="28"/>
      <c r="AB180" s="28"/>
      <c r="AC180" s="28"/>
      <c r="AD180" s="1"/>
      <c r="AE180" s="1"/>
      <c r="AG180" s="1"/>
      <c r="AH180" s="29"/>
      <c r="AI180" s="30"/>
      <c r="AJ180" s="1"/>
      <c r="AK180" s="27" t="s">
        <v>35</v>
      </c>
      <c r="AL180" s="27">
        <v>9</v>
      </c>
      <c r="AM180" s="27">
        <f>SUM(AC178:AC180)</f>
        <v>9</v>
      </c>
      <c r="AN180" s="27" t="s">
        <v>20</v>
      </c>
    </row>
    <row r="181" spans="1:40" ht="12.75" customHeight="1" x14ac:dyDescent="0.2">
      <c r="AC181" s="27">
        <f>SUM(AC179)</f>
        <v>9</v>
      </c>
      <c r="AD181" s="1">
        <f>AC179/B171</f>
        <v>0.69230769230769229</v>
      </c>
      <c r="AE181" s="1">
        <f>AC181/B171</f>
        <v>0.69230769230769229</v>
      </c>
      <c r="AF181" s="1">
        <f>AE181-AD181</f>
        <v>0</v>
      </c>
      <c r="AG181" s="1"/>
      <c r="AK181" s="27" t="s">
        <v>36</v>
      </c>
      <c r="AL181" s="30">
        <f>AL180/B171</f>
        <v>0.69230769230769229</v>
      </c>
      <c r="AM181" s="30">
        <f>AL180/AM180</f>
        <v>1</v>
      </c>
      <c r="AN181" s="27" t="s">
        <v>37</v>
      </c>
    </row>
    <row r="182" spans="1:40" ht="12.75" customHeight="1" x14ac:dyDescent="0.3">
      <c r="A182" s="3" t="s">
        <v>68</v>
      </c>
      <c r="D182" s="36"/>
      <c r="AD182" s="1"/>
      <c r="AE182" s="1"/>
      <c r="AG182" s="1"/>
      <c r="AK182" s="27"/>
      <c r="AL182" s="27"/>
      <c r="AM182" s="27"/>
      <c r="AN182" s="27"/>
    </row>
    <row r="183" spans="1:40" ht="25.5" customHeight="1" x14ac:dyDescent="0.2">
      <c r="B183" s="251" t="s">
        <v>3</v>
      </c>
      <c r="C183" s="252"/>
      <c r="D183" s="252"/>
      <c r="E183" s="252"/>
      <c r="F183" s="252"/>
      <c r="G183" s="252"/>
      <c r="H183" s="252"/>
      <c r="I183" s="252"/>
      <c r="J183" s="4"/>
      <c r="AD183" s="7" t="s">
        <v>11</v>
      </c>
      <c r="AE183" s="7" t="s">
        <v>12</v>
      </c>
      <c r="AF183" s="8" t="s">
        <v>13</v>
      </c>
      <c r="AG183" s="7" t="s">
        <v>14</v>
      </c>
      <c r="AH183" s="9" t="s">
        <v>15</v>
      </c>
      <c r="AI183" s="9" t="s">
        <v>16</v>
      </c>
      <c r="AJ183" s="10" t="s">
        <v>17</v>
      </c>
      <c r="AK183" s="27"/>
      <c r="AL183" s="27"/>
      <c r="AM183" s="27"/>
      <c r="AN183" s="27"/>
    </row>
    <row r="184" spans="1:40" ht="12.75" customHeight="1" x14ac:dyDescent="0.2">
      <c r="A184" s="12" t="s">
        <v>19</v>
      </c>
      <c r="B184" s="13">
        <v>1</v>
      </c>
      <c r="C184" s="13">
        <v>2</v>
      </c>
      <c r="D184" s="13">
        <v>3</v>
      </c>
      <c r="E184" s="13">
        <v>4</v>
      </c>
      <c r="F184" s="13">
        <v>5</v>
      </c>
      <c r="G184" s="13">
        <v>6</v>
      </c>
      <c r="H184" s="13">
        <v>7</v>
      </c>
      <c r="I184" s="13">
        <v>8</v>
      </c>
      <c r="J184" s="13"/>
      <c r="K184" s="206" t="s">
        <v>20</v>
      </c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8"/>
      <c r="AE184" s="18"/>
      <c r="AF184" s="19"/>
      <c r="AG184" s="20"/>
      <c r="AH184" s="21"/>
      <c r="AI184" s="21"/>
      <c r="AJ184" s="1"/>
      <c r="AK184" s="27"/>
      <c r="AL184" s="27"/>
      <c r="AM184" s="27"/>
      <c r="AN184" s="27"/>
    </row>
    <row r="185" spans="1:40" ht="12.75" customHeight="1" x14ac:dyDescent="0.2">
      <c r="A185" s="22" t="s">
        <v>46</v>
      </c>
      <c r="B185" s="23">
        <v>42</v>
      </c>
      <c r="C185" s="23"/>
      <c r="D185" s="23"/>
      <c r="E185" s="23"/>
      <c r="F185" s="23"/>
      <c r="G185" s="23"/>
      <c r="H185" s="23"/>
      <c r="I185" s="23"/>
      <c r="J185" s="23"/>
      <c r="K185" s="207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18"/>
      <c r="AE185" s="18"/>
      <c r="AF185" s="19"/>
      <c r="AG185" s="20"/>
      <c r="AH185" s="26">
        <f>B185</f>
        <v>42</v>
      </c>
      <c r="AI185" s="21"/>
      <c r="AJ185" s="1"/>
      <c r="AK185" s="27"/>
      <c r="AL185" s="27"/>
      <c r="AM185" s="27"/>
      <c r="AN185" s="27"/>
    </row>
    <row r="186" spans="1:40" ht="12.75" customHeight="1" x14ac:dyDescent="0.2">
      <c r="A186" s="22" t="s">
        <v>50</v>
      </c>
      <c r="C186" s="27">
        <v>37</v>
      </c>
      <c r="K186" s="200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8"/>
      <c r="Y186" s="28"/>
      <c r="Z186" s="28"/>
      <c r="AA186" s="28"/>
      <c r="AB186" s="28"/>
      <c r="AC186" s="28"/>
      <c r="AD186" s="1"/>
      <c r="AE186" s="1"/>
      <c r="AG186" s="20">
        <f>C186/B185</f>
        <v>0.88095238095238093</v>
      </c>
      <c r="AH186" s="29">
        <v>37</v>
      </c>
      <c r="AI186" s="30">
        <f t="shared" ref="AI186:AI192" si="27">AH186/AH185</f>
        <v>0.88095238095238093</v>
      </c>
      <c r="AJ186" s="1">
        <f t="shared" ref="AJ186:AJ192" si="28">100%-AI186</f>
        <v>0.11904761904761907</v>
      </c>
      <c r="AK186" s="27"/>
      <c r="AL186" s="27"/>
      <c r="AM186" s="27"/>
      <c r="AN186" s="27"/>
    </row>
    <row r="187" spans="1:40" ht="12.75" customHeight="1" x14ac:dyDescent="0.2">
      <c r="A187" s="27">
        <v>1002</v>
      </c>
      <c r="D187" s="27">
        <v>36</v>
      </c>
      <c r="X187" s="28"/>
      <c r="Y187" s="28"/>
      <c r="Z187" s="28"/>
      <c r="AA187" s="28"/>
      <c r="AB187" s="28"/>
      <c r="AC187" s="28"/>
      <c r="AD187" s="1"/>
      <c r="AE187" s="1"/>
      <c r="AG187" s="1">
        <f>D187/C186</f>
        <v>0.97297297297297303</v>
      </c>
      <c r="AH187" s="29">
        <v>36</v>
      </c>
      <c r="AI187" s="30">
        <f t="shared" si="27"/>
        <v>0.97297297297297303</v>
      </c>
      <c r="AJ187" s="1">
        <f t="shared" si="28"/>
        <v>2.7027027027026973E-2</v>
      </c>
      <c r="AK187" s="27"/>
      <c r="AL187" s="27"/>
      <c r="AM187" s="27"/>
      <c r="AN187" s="27"/>
    </row>
    <row r="188" spans="1:40" ht="12.75" customHeight="1" x14ac:dyDescent="0.2">
      <c r="A188" s="27">
        <v>1101</v>
      </c>
      <c r="E188" s="27">
        <v>33</v>
      </c>
      <c r="X188" s="28"/>
      <c r="Y188" s="28"/>
      <c r="Z188" s="28"/>
      <c r="AA188" s="28"/>
      <c r="AB188" s="28"/>
      <c r="AC188" s="28"/>
      <c r="AD188" s="1"/>
      <c r="AE188" s="1"/>
      <c r="AG188" s="1">
        <f>E188/D187</f>
        <v>0.91666666666666663</v>
      </c>
      <c r="AH188" s="29">
        <v>34</v>
      </c>
      <c r="AI188" s="30">
        <f t="shared" si="27"/>
        <v>0.94444444444444442</v>
      </c>
      <c r="AJ188" s="1">
        <f t="shared" si="28"/>
        <v>5.555555555555558E-2</v>
      </c>
      <c r="AK188" s="27"/>
      <c r="AL188" s="27"/>
      <c r="AM188" s="27"/>
      <c r="AN188" s="27"/>
    </row>
    <row r="189" spans="1:40" ht="12.75" customHeight="1" x14ac:dyDescent="0.2">
      <c r="A189" s="22" t="s">
        <v>56</v>
      </c>
      <c r="F189" s="27">
        <v>33</v>
      </c>
      <c r="X189" s="28"/>
      <c r="Y189" s="28"/>
      <c r="Z189" s="28"/>
      <c r="AA189" s="28"/>
      <c r="AB189" s="28"/>
      <c r="AC189" s="28"/>
      <c r="AD189" s="1"/>
      <c r="AE189" s="1"/>
      <c r="AG189" s="1">
        <f>F189/E188</f>
        <v>1</v>
      </c>
      <c r="AH189" s="29">
        <v>35</v>
      </c>
      <c r="AI189" s="30">
        <f t="shared" si="27"/>
        <v>1.0294117647058822</v>
      </c>
      <c r="AJ189" s="1">
        <f t="shared" si="28"/>
        <v>-2.9411764705882248E-2</v>
      </c>
      <c r="AK189" s="27"/>
      <c r="AL189" s="27"/>
      <c r="AM189" s="27"/>
      <c r="AN189" s="27"/>
    </row>
    <row r="190" spans="1:40" ht="12.75" customHeight="1" x14ac:dyDescent="0.2">
      <c r="A190" s="22" t="s">
        <v>57</v>
      </c>
      <c r="G190" s="27">
        <v>32</v>
      </c>
      <c r="X190" s="28"/>
      <c r="Y190" s="28"/>
      <c r="Z190" s="28"/>
      <c r="AA190" s="28"/>
      <c r="AB190" s="28"/>
      <c r="AC190" s="28"/>
      <c r="AD190" s="1"/>
      <c r="AE190" s="1"/>
      <c r="AG190" s="1">
        <f>G190/F189</f>
        <v>0.96969696969696972</v>
      </c>
      <c r="AH190" s="29">
        <v>33</v>
      </c>
      <c r="AI190" s="30">
        <f t="shared" si="27"/>
        <v>0.94285714285714284</v>
      </c>
      <c r="AJ190" s="1">
        <f t="shared" si="28"/>
        <v>5.7142857142857162E-2</v>
      </c>
      <c r="AK190" s="27"/>
      <c r="AL190" s="27"/>
      <c r="AM190" s="27"/>
      <c r="AN190" s="27"/>
    </row>
    <row r="191" spans="1:40" ht="12.75" customHeight="1" x14ac:dyDescent="0.2">
      <c r="A191" s="22" t="s">
        <v>58</v>
      </c>
      <c r="H191" s="27">
        <v>32</v>
      </c>
      <c r="X191" s="28"/>
      <c r="Y191" s="28"/>
      <c r="Z191" s="28"/>
      <c r="AA191" s="28"/>
      <c r="AB191" s="28"/>
      <c r="AC191" s="28"/>
      <c r="AD191" s="1"/>
      <c r="AE191" s="1"/>
      <c r="AG191" s="1">
        <f>H191/G190</f>
        <v>1</v>
      </c>
      <c r="AH191" s="29">
        <v>33</v>
      </c>
      <c r="AI191" s="30">
        <f t="shared" si="27"/>
        <v>1</v>
      </c>
      <c r="AJ191" s="1">
        <f t="shared" si="28"/>
        <v>0</v>
      </c>
      <c r="AK191" s="27"/>
      <c r="AL191" s="27"/>
      <c r="AM191" s="27"/>
      <c r="AN191" s="27"/>
    </row>
    <row r="192" spans="1:40" ht="12.75" customHeight="1" x14ac:dyDescent="0.2">
      <c r="A192" s="22" t="s">
        <v>63</v>
      </c>
      <c r="I192" s="27">
        <v>30</v>
      </c>
      <c r="P192" s="27">
        <v>8</v>
      </c>
      <c r="R192" s="27">
        <v>11</v>
      </c>
      <c r="T192" s="27">
        <v>11</v>
      </c>
      <c r="X192" s="28"/>
      <c r="Y192" s="28"/>
      <c r="Z192" s="28"/>
      <c r="AA192" s="28"/>
      <c r="AB192" s="28"/>
      <c r="AC192" s="28"/>
      <c r="AD192" s="1"/>
      <c r="AE192" s="1"/>
      <c r="AG192" s="1">
        <f>I192/H191</f>
        <v>0.9375</v>
      </c>
      <c r="AH192" s="29">
        <v>32</v>
      </c>
      <c r="AI192" s="30">
        <f t="shared" si="27"/>
        <v>0.96969696969696972</v>
      </c>
      <c r="AJ192" s="1">
        <f t="shared" si="28"/>
        <v>3.0303030303030276E-2</v>
      </c>
      <c r="AK192" s="27"/>
      <c r="AL192" s="27"/>
      <c r="AM192" s="27"/>
      <c r="AN192" s="27"/>
    </row>
    <row r="193" spans="1:46" ht="12.75" customHeight="1" x14ac:dyDescent="0.2">
      <c r="A193" s="22" t="s">
        <v>64</v>
      </c>
      <c r="N193" s="27">
        <v>1</v>
      </c>
      <c r="Q193" s="27">
        <v>8</v>
      </c>
      <c r="S193" s="27">
        <v>11</v>
      </c>
      <c r="U193" s="27">
        <v>11</v>
      </c>
      <c r="X193" s="28"/>
      <c r="Y193" s="28"/>
      <c r="Z193" s="28">
        <v>8</v>
      </c>
      <c r="AA193" s="28">
        <v>13</v>
      </c>
      <c r="AB193" s="28">
        <v>11</v>
      </c>
      <c r="AC193" s="28">
        <v>30</v>
      </c>
      <c r="AD193" s="1"/>
      <c r="AE193" s="1"/>
      <c r="AG193" s="1"/>
      <c r="AH193" s="29"/>
      <c r="AI193" s="30"/>
      <c r="AJ193" s="1"/>
      <c r="AK193" s="27"/>
      <c r="AL193" s="27"/>
      <c r="AM193" s="27"/>
      <c r="AN193" s="27"/>
      <c r="AS193" s="40" t="s">
        <v>34</v>
      </c>
      <c r="AT193" s="27">
        <v>9</v>
      </c>
    </row>
    <row r="194" spans="1:46" ht="12.75" customHeight="1" x14ac:dyDescent="0.2">
      <c r="A194" s="22" t="s">
        <v>65</v>
      </c>
      <c r="I194" s="27">
        <v>1</v>
      </c>
      <c r="N194" s="27">
        <v>1</v>
      </c>
      <c r="X194" s="28"/>
      <c r="Y194" s="28"/>
      <c r="Z194" s="28"/>
      <c r="AA194" s="28"/>
      <c r="AB194" s="28"/>
      <c r="AC194" s="28">
        <f>SUM(Z194:AB194)</f>
        <v>0</v>
      </c>
      <c r="AD194" s="1"/>
      <c r="AE194" s="1"/>
      <c r="AG194" s="1"/>
      <c r="AH194" s="29"/>
      <c r="AI194" s="30"/>
      <c r="AJ194" s="1"/>
      <c r="AK194" s="27"/>
      <c r="AL194" s="27"/>
      <c r="AM194" s="27"/>
      <c r="AN194" s="27"/>
      <c r="AS194" s="40" t="s">
        <v>46</v>
      </c>
      <c r="AT194" s="27">
        <v>27</v>
      </c>
    </row>
    <row r="195" spans="1:46" ht="12.75" customHeight="1" x14ac:dyDescent="0.2">
      <c r="A195" s="22" t="s">
        <v>66</v>
      </c>
      <c r="O195" s="27">
        <v>1</v>
      </c>
      <c r="X195" s="28"/>
      <c r="Y195" s="28">
        <v>1</v>
      </c>
      <c r="Z195" s="28"/>
      <c r="AA195" s="28"/>
      <c r="AB195" s="28"/>
      <c r="AC195" s="28">
        <f>SUM(X195:AB195)</f>
        <v>1</v>
      </c>
      <c r="AD195" s="1"/>
      <c r="AE195" s="1"/>
      <c r="AG195" s="1"/>
      <c r="AH195" s="29"/>
      <c r="AI195" s="30"/>
      <c r="AJ195" s="1"/>
      <c r="AK195" s="27" t="s">
        <v>35</v>
      </c>
      <c r="AL195" s="27">
        <v>29</v>
      </c>
      <c r="AM195" s="27">
        <f>AC196</f>
        <v>31</v>
      </c>
      <c r="AN195" s="27" t="s">
        <v>20</v>
      </c>
      <c r="AS195" s="40" t="s">
        <v>50</v>
      </c>
      <c r="AT195" s="27">
        <v>2</v>
      </c>
    </row>
    <row r="196" spans="1:46" ht="12.75" customHeight="1" x14ac:dyDescent="0.2">
      <c r="D196" s="36"/>
      <c r="AC196" s="27">
        <f>SUM(AC193:AC195)</f>
        <v>31</v>
      </c>
      <c r="AD196" s="1">
        <f>AC193/B185</f>
        <v>0.7142857142857143</v>
      </c>
      <c r="AE196" s="1">
        <f>AC196/B185</f>
        <v>0.73809523809523814</v>
      </c>
      <c r="AF196" s="1">
        <f>AE196-AD196</f>
        <v>2.3809523809523836E-2</v>
      </c>
      <c r="AG196" s="1"/>
      <c r="AK196" s="27" t="s">
        <v>36</v>
      </c>
      <c r="AL196" s="30">
        <f>AL195/B185</f>
        <v>0.69047619047619047</v>
      </c>
      <c r="AM196" s="30">
        <f>AL195/AM195</f>
        <v>0.93548387096774188</v>
      </c>
      <c r="AN196" s="27" t="s">
        <v>37</v>
      </c>
    </row>
    <row r="197" spans="1:46" ht="12.75" customHeight="1" x14ac:dyDescent="0.2">
      <c r="D197" s="36"/>
      <c r="AD197" s="1"/>
      <c r="AE197" s="1"/>
      <c r="AF197" s="1"/>
      <c r="AG197" s="1"/>
      <c r="AK197" s="27"/>
      <c r="AL197" s="27"/>
      <c r="AM197" s="27"/>
      <c r="AN197" s="27"/>
    </row>
    <row r="198" spans="1:46" ht="12.75" customHeight="1" x14ac:dyDescent="0.2">
      <c r="AD198" s="1"/>
      <c r="AE198" s="1"/>
      <c r="AG198" s="1"/>
      <c r="AK198" s="27"/>
      <c r="AL198" s="27"/>
      <c r="AM198" s="27"/>
      <c r="AN198" s="27"/>
    </row>
    <row r="199" spans="1:46" ht="12.75" customHeight="1" x14ac:dyDescent="0.2">
      <c r="AD199" s="1"/>
      <c r="AE199" s="1"/>
      <c r="AG199" s="1"/>
      <c r="AK199" s="27"/>
      <c r="AL199" s="27"/>
      <c r="AM199" s="27"/>
      <c r="AN199" s="27"/>
    </row>
    <row r="200" spans="1:46" ht="26.25" customHeight="1" x14ac:dyDescent="0.4">
      <c r="B200" s="235" t="s">
        <v>69</v>
      </c>
      <c r="C200" s="236"/>
      <c r="D200" s="236"/>
      <c r="E200" s="236"/>
      <c r="F200" s="236"/>
      <c r="G200" s="236"/>
      <c r="H200" s="236"/>
      <c r="I200" s="236"/>
      <c r="J200" s="236"/>
      <c r="K200" s="173" t="s">
        <v>50</v>
      </c>
      <c r="AD200" s="1"/>
      <c r="AE200" s="1"/>
      <c r="AF200" s="27"/>
      <c r="AG200" s="1"/>
      <c r="AH200" s="27"/>
      <c r="AI200" s="27"/>
      <c r="AJ200" s="27"/>
      <c r="AL200" s="27"/>
      <c r="AM200" s="27"/>
      <c r="AN200" s="27"/>
    </row>
    <row r="201" spans="1:46" ht="20.25" customHeight="1" x14ac:dyDescent="0.2">
      <c r="A201" s="245" t="s">
        <v>19</v>
      </c>
      <c r="B201" s="246" t="s">
        <v>70</v>
      </c>
      <c r="C201" s="247"/>
      <c r="D201" s="247"/>
      <c r="E201" s="247"/>
      <c r="F201" s="247"/>
      <c r="G201" s="247"/>
      <c r="H201" s="247"/>
      <c r="I201" s="247"/>
      <c r="J201" s="248"/>
      <c r="K201" s="249" t="s">
        <v>20</v>
      </c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43" t="s">
        <v>11</v>
      </c>
      <c r="AE201" s="243" t="s">
        <v>12</v>
      </c>
      <c r="AF201" s="242" t="s">
        <v>13</v>
      </c>
      <c r="AG201" s="243" t="s">
        <v>14</v>
      </c>
      <c r="AH201" s="244" t="s">
        <v>15</v>
      </c>
      <c r="AI201" s="244" t="s">
        <v>16</v>
      </c>
      <c r="AJ201" s="243" t="s">
        <v>17</v>
      </c>
      <c r="AL201" s="27"/>
      <c r="AM201" s="27"/>
      <c r="AN201" s="27"/>
    </row>
    <row r="202" spans="1:46" ht="15.75" customHeight="1" x14ac:dyDescent="0.25">
      <c r="A202" s="238"/>
      <c r="B202" s="41" t="s">
        <v>71</v>
      </c>
      <c r="C202" s="41" t="s">
        <v>72</v>
      </c>
      <c r="D202" s="41" t="s">
        <v>73</v>
      </c>
      <c r="E202" s="41" t="s">
        <v>74</v>
      </c>
      <c r="F202" s="41" t="s">
        <v>75</v>
      </c>
      <c r="G202" s="41" t="s">
        <v>76</v>
      </c>
      <c r="H202" s="41" t="s">
        <v>77</v>
      </c>
      <c r="I202" s="41" t="s">
        <v>78</v>
      </c>
      <c r="J202" s="41" t="s">
        <v>79</v>
      </c>
      <c r="K202" s="250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38"/>
      <c r="AE202" s="238"/>
      <c r="AF202" s="238"/>
      <c r="AG202" s="238"/>
      <c r="AH202" s="238"/>
      <c r="AI202" s="238"/>
      <c r="AJ202" s="238"/>
      <c r="AL202" s="27"/>
      <c r="AM202" s="27"/>
      <c r="AN202" s="27"/>
    </row>
    <row r="203" spans="1:46" ht="15.75" customHeight="1" x14ac:dyDescent="0.25">
      <c r="A203" s="41">
        <v>1001</v>
      </c>
      <c r="B203" s="42">
        <v>15</v>
      </c>
      <c r="C203" s="42"/>
      <c r="D203" s="42"/>
      <c r="E203" s="42"/>
      <c r="F203" s="42"/>
      <c r="G203" s="42"/>
      <c r="H203" s="42"/>
      <c r="I203" s="42"/>
      <c r="J203" s="42"/>
      <c r="K203" s="131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  <c r="AA203" s="122"/>
      <c r="AB203" s="122"/>
      <c r="AC203" s="122"/>
      <c r="AD203" s="114"/>
      <c r="AE203" s="115"/>
      <c r="AF203" s="116"/>
      <c r="AG203" s="43"/>
      <c r="AH203" s="44">
        <f>B203</f>
        <v>15</v>
      </c>
      <c r="AI203" s="45"/>
      <c r="AJ203" s="43"/>
      <c r="AL203" s="27"/>
      <c r="AM203" s="27"/>
      <c r="AN203" s="27"/>
    </row>
    <row r="204" spans="1:46" ht="15.75" customHeight="1" x14ac:dyDescent="0.25">
      <c r="A204" s="41">
        <v>1002</v>
      </c>
      <c r="B204" s="42"/>
      <c r="C204" s="42">
        <v>13</v>
      </c>
      <c r="D204" s="42"/>
      <c r="E204" s="42"/>
      <c r="F204" s="42"/>
      <c r="G204" s="42"/>
      <c r="H204" s="42"/>
      <c r="I204" s="42"/>
      <c r="J204" s="42"/>
      <c r="K204" s="131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  <c r="AA204" s="122"/>
      <c r="AB204" s="122"/>
      <c r="AC204" s="122"/>
      <c r="AD204" s="119"/>
      <c r="AE204" s="120"/>
      <c r="AF204" s="121"/>
      <c r="AG204" s="47">
        <f>IF(C204=0,"",C204/B203)</f>
        <v>0.8666666666666667</v>
      </c>
      <c r="AH204" s="48">
        <v>13</v>
      </c>
      <c r="AI204" s="49">
        <f t="shared" ref="AI204:AI211" si="29">IF(AH204=0,"",AH204/AH203)</f>
        <v>0.8666666666666667</v>
      </c>
      <c r="AJ204" s="49">
        <f t="shared" ref="AJ204:AJ211" si="30">IF(AH204=0,"",100%-AI204)</f>
        <v>0.1333333333333333</v>
      </c>
      <c r="AL204" s="27"/>
      <c r="AM204" s="27"/>
      <c r="AN204" s="27"/>
    </row>
    <row r="205" spans="1:46" ht="15.75" customHeight="1" x14ac:dyDescent="0.25">
      <c r="A205" s="41">
        <v>1101</v>
      </c>
      <c r="B205" s="42"/>
      <c r="C205" s="42"/>
      <c r="D205" s="42">
        <v>12</v>
      </c>
      <c r="E205" s="42"/>
      <c r="F205" s="42"/>
      <c r="G205" s="42"/>
      <c r="H205" s="42"/>
      <c r="I205" s="42"/>
      <c r="J205" s="42"/>
      <c r="K205" s="131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  <c r="AA205" s="122"/>
      <c r="AB205" s="122"/>
      <c r="AC205" s="122"/>
      <c r="AD205" s="119"/>
      <c r="AE205" s="120"/>
      <c r="AF205" s="121"/>
      <c r="AG205" s="47">
        <f>IF(D205=0,"",D205/C204)</f>
        <v>0.92307692307692313</v>
      </c>
      <c r="AH205" s="48">
        <v>12</v>
      </c>
      <c r="AI205" s="49">
        <f t="shared" si="29"/>
        <v>0.92307692307692313</v>
      </c>
      <c r="AJ205" s="49">
        <f t="shared" si="30"/>
        <v>7.6923076923076872E-2</v>
      </c>
      <c r="AK205" s="32">
        <f>AH205/AH203</f>
        <v>0.8</v>
      </c>
      <c r="AL205" s="27"/>
      <c r="AM205" s="27"/>
      <c r="AN205" s="27"/>
    </row>
    <row r="206" spans="1:46" ht="15.75" customHeight="1" x14ac:dyDescent="0.25">
      <c r="A206" s="41">
        <v>1102</v>
      </c>
      <c r="B206" s="42"/>
      <c r="C206" s="42"/>
      <c r="D206" s="42"/>
      <c r="E206" s="42">
        <v>10</v>
      </c>
      <c r="F206" s="42"/>
      <c r="G206" s="42"/>
      <c r="H206" s="42"/>
      <c r="I206" s="42"/>
      <c r="J206" s="42"/>
      <c r="K206" s="131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22"/>
      <c r="W206" s="122"/>
      <c r="X206" s="122"/>
      <c r="Y206" s="122"/>
      <c r="Z206" s="122"/>
      <c r="AA206" s="122"/>
      <c r="AB206" s="122"/>
      <c r="AC206" s="122"/>
      <c r="AD206" s="119"/>
      <c r="AE206" s="120"/>
      <c r="AF206" s="121"/>
      <c r="AG206" s="47">
        <f>IF(E206=0,"",E206/D205)</f>
        <v>0.83333333333333337</v>
      </c>
      <c r="AH206" s="48">
        <v>10</v>
      </c>
      <c r="AI206" s="49">
        <f t="shared" si="29"/>
        <v>0.83333333333333337</v>
      </c>
      <c r="AJ206" s="49">
        <f t="shared" si="30"/>
        <v>0.16666666666666663</v>
      </c>
      <c r="AL206" s="27"/>
      <c r="AM206" s="27"/>
      <c r="AN206" s="27"/>
    </row>
    <row r="207" spans="1:46" ht="15.75" customHeight="1" x14ac:dyDescent="0.25">
      <c r="A207" s="41">
        <v>1201</v>
      </c>
      <c r="B207" s="42"/>
      <c r="C207" s="42"/>
      <c r="D207" s="42"/>
      <c r="E207" s="42"/>
      <c r="F207" s="42">
        <v>10</v>
      </c>
      <c r="G207" s="42"/>
      <c r="H207" s="42"/>
      <c r="I207" s="42"/>
      <c r="J207" s="42"/>
      <c r="K207" s="131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X207" s="122"/>
      <c r="Y207" s="122"/>
      <c r="Z207" s="122"/>
      <c r="AA207" s="122"/>
      <c r="AB207" s="122"/>
      <c r="AC207" s="122"/>
      <c r="AD207" s="119"/>
      <c r="AE207" s="120"/>
      <c r="AF207" s="121"/>
      <c r="AG207" s="47">
        <f>IF(F207=0,"",F207/E206)</f>
        <v>1</v>
      </c>
      <c r="AH207" s="48">
        <v>10</v>
      </c>
      <c r="AI207" s="49">
        <f t="shared" si="29"/>
        <v>1</v>
      </c>
      <c r="AJ207" s="49">
        <f t="shared" si="30"/>
        <v>0</v>
      </c>
      <c r="AL207" s="27"/>
      <c r="AM207" s="27"/>
      <c r="AN207" s="27"/>
    </row>
    <row r="208" spans="1:46" ht="15.75" customHeight="1" x14ac:dyDescent="0.25">
      <c r="A208" s="41">
        <v>1202</v>
      </c>
      <c r="B208" s="42"/>
      <c r="C208" s="42"/>
      <c r="D208" s="42"/>
      <c r="E208" s="42"/>
      <c r="F208" s="42"/>
      <c r="G208" s="42">
        <v>10</v>
      </c>
      <c r="H208" s="42"/>
      <c r="I208" s="42"/>
      <c r="J208" s="42"/>
      <c r="K208" s="131"/>
      <c r="L208" s="122"/>
      <c r="M208" s="122"/>
      <c r="N208" s="122"/>
      <c r="O208" s="122"/>
      <c r="P208" s="122"/>
      <c r="Q208" s="122"/>
      <c r="R208" s="122"/>
      <c r="S208" s="122"/>
      <c r="T208" s="122"/>
      <c r="U208" s="122"/>
      <c r="V208" s="122"/>
      <c r="W208" s="122"/>
      <c r="X208" s="122"/>
      <c r="Y208" s="122"/>
      <c r="Z208" s="122"/>
      <c r="AA208" s="122"/>
      <c r="AB208" s="122"/>
      <c r="AC208" s="122"/>
      <c r="AD208" s="119"/>
      <c r="AE208" s="120"/>
      <c r="AF208" s="121"/>
      <c r="AG208" s="47">
        <f>IF(G208=0,"",G208/F207)</f>
        <v>1</v>
      </c>
      <c r="AH208" s="48">
        <v>10</v>
      </c>
      <c r="AI208" s="49">
        <f t="shared" si="29"/>
        <v>1</v>
      </c>
      <c r="AJ208" s="49">
        <f t="shared" si="30"/>
        <v>0</v>
      </c>
      <c r="AL208" s="27"/>
      <c r="AM208" s="27"/>
      <c r="AN208" s="27"/>
    </row>
    <row r="209" spans="1:40" ht="15.75" customHeight="1" x14ac:dyDescent="0.25">
      <c r="A209" s="41">
        <v>1301</v>
      </c>
      <c r="B209" s="42"/>
      <c r="C209" s="42"/>
      <c r="D209" s="42"/>
      <c r="E209" s="42"/>
      <c r="F209" s="42"/>
      <c r="G209" s="42"/>
      <c r="H209" s="42">
        <v>10</v>
      </c>
      <c r="I209" s="42"/>
      <c r="J209" s="42"/>
      <c r="K209" s="131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  <c r="W209" s="122"/>
      <c r="X209" s="122"/>
      <c r="Y209" s="122"/>
      <c r="Z209" s="122"/>
      <c r="AA209" s="122"/>
      <c r="AB209" s="122"/>
      <c r="AC209" s="122"/>
      <c r="AD209" s="119"/>
      <c r="AE209" s="120"/>
      <c r="AF209" s="121"/>
      <c r="AG209" s="47">
        <f>IF(H209=0,"",H209/G208)</f>
        <v>1</v>
      </c>
      <c r="AH209" s="48">
        <v>10</v>
      </c>
      <c r="AI209" s="49">
        <f t="shared" si="29"/>
        <v>1</v>
      </c>
      <c r="AJ209" s="49">
        <f t="shared" si="30"/>
        <v>0</v>
      </c>
      <c r="AL209" s="27"/>
      <c r="AM209" s="27"/>
      <c r="AN209" s="27"/>
    </row>
    <row r="210" spans="1:40" ht="15.75" customHeight="1" x14ac:dyDescent="0.25">
      <c r="A210" s="41">
        <v>1302</v>
      </c>
      <c r="B210" s="42"/>
      <c r="C210" s="42"/>
      <c r="D210" s="42"/>
      <c r="E210" s="42"/>
      <c r="F210" s="42"/>
      <c r="G210" s="42"/>
      <c r="H210" s="42"/>
      <c r="I210" s="42">
        <v>10</v>
      </c>
      <c r="J210" s="42"/>
      <c r="K210" s="131"/>
      <c r="L210" s="122"/>
      <c r="M210" s="122"/>
      <c r="N210" s="122"/>
      <c r="O210" s="122"/>
      <c r="P210" s="122"/>
      <c r="Q210" s="122"/>
      <c r="R210" s="122"/>
      <c r="S210" s="122"/>
      <c r="T210" s="122"/>
      <c r="U210" s="122"/>
      <c r="V210" s="122"/>
      <c r="W210" s="122"/>
      <c r="X210" s="122"/>
      <c r="Y210" s="122"/>
      <c r="Z210" s="122"/>
      <c r="AA210" s="122"/>
      <c r="AB210" s="122"/>
      <c r="AC210" s="122"/>
      <c r="AD210" s="119"/>
      <c r="AE210" s="120"/>
      <c r="AF210" s="121"/>
      <c r="AG210" s="47">
        <f>IF(I210=0,"",I210/H209)</f>
        <v>1</v>
      </c>
      <c r="AH210" s="48">
        <v>10</v>
      </c>
      <c r="AI210" s="49">
        <f t="shared" si="29"/>
        <v>1</v>
      </c>
      <c r="AJ210" s="49">
        <f t="shared" si="30"/>
        <v>0</v>
      </c>
      <c r="AL210" s="27"/>
      <c r="AM210" s="27"/>
      <c r="AN210" s="27"/>
    </row>
    <row r="211" spans="1:40" ht="15.75" customHeight="1" x14ac:dyDescent="0.25">
      <c r="A211" s="41">
        <v>1401</v>
      </c>
      <c r="B211" s="42"/>
      <c r="C211" s="42"/>
      <c r="D211" s="42"/>
      <c r="E211" s="42"/>
      <c r="F211" s="42"/>
      <c r="G211" s="42"/>
      <c r="H211" s="42"/>
      <c r="I211" s="42">
        <v>1</v>
      </c>
      <c r="J211" s="42"/>
      <c r="K211" s="131">
        <v>10</v>
      </c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  <c r="W211" s="122"/>
      <c r="X211" s="122"/>
      <c r="Y211" s="122"/>
      <c r="Z211" s="122"/>
      <c r="AA211" s="122"/>
      <c r="AB211" s="122"/>
      <c r="AC211" s="122"/>
      <c r="AD211" s="119"/>
      <c r="AE211" s="120"/>
      <c r="AF211" s="121"/>
      <c r="AG211" s="50" t="str">
        <f>IF(J211=0,"",J211/I210)</f>
        <v/>
      </c>
      <c r="AH211" s="48"/>
      <c r="AI211" s="51" t="str">
        <f t="shared" si="29"/>
        <v/>
      </c>
      <c r="AJ211" s="51" t="str">
        <f t="shared" si="30"/>
        <v/>
      </c>
      <c r="AL211" s="27"/>
      <c r="AM211" s="27"/>
      <c r="AN211" s="27"/>
    </row>
    <row r="212" spans="1:40" ht="15.75" customHeight="1" x14ac:dyDescent="0.25">
      <c r="A212" s="41">
        <v>1402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131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22"/>
      <c r="W212" s="122"/>
      <c r="X212" s="122"/>
      <c r="Y212" s="122"/>
      <c r="Z212" s="122"/>
      <c r="AA212" s="122"/>
      <c r="AB212" s="122"/>
      <c r="AC212" s="122"/>
      <c r="AD212" s="119"/>
      <c r="AE212" s="120"/>
      <c r="AF212" s="122"/>
      <c r="AG212" s="161"/>
      <c r="AH212" s="48"/>
      <c r="AI212" s="162"/>
      <c r="AJ212" s="163"/>
      <c r="AL212" s="27"/>
      <c r="AM212" s="27"/>
      <c r="AN212" s="27"/>
    </row>
    <row r="213" spans="1:40" ht="15.75" customHeight="1" x14ac:dyDescent="0.25">
      <c r="A213" s="41">
        <v>1501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131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  <c r="W213" s="122"/>
      <c r="X213" s="122"/>
      <c r="Y213" s="122"/>
      <c r="Z213" s="122"/>
      <c r="AA213" s="122"/>
      <c r="AB213" s="122"/>
      <c r="AC213" s="122"/>
      <c r="AD213" s="119"/>
      <c r="AE213" s="120"/>
      <c r="AF213" s="122"/>
      <c r="AG213" s="126"/>
      <c r="AH213" s="124"/>
      <c r="AI213" s="127"/>
      <c r="AJ213" s="126"/>
      <c r="AL213" s="27"/>
      <c r="AM213" s="27"/>
      <c r="AN213" s="27"/>
    </row>
    <row r="214" spans="1:40" ht="15.75" customHeight="1" x14ac:dyDescent="0.25">
      <c r="A214" s="41">
        <v>1502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131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22"/>
      <c r="W214" s="122"/>
      <c r="X214" s="122"/>
      <c r="Y214" s="122"/>
      <c r="Z214" s="122"/>
      <c r="AA214" s="122"/>
      <c r="AB214" s="122"/>
      <c r="AC214" s="122"/>
      <c r="AD214" s="119"/>
      <c r="AE214" s="120"/>
      <c r="AF214" s="122"/>
      <c r="AG214" s="126"/>
      <c r="AH214" s="124"/>
      <c r="AI214" s="127"/>
      <c r="AJ214" s="126"/>
      <c r="AL214" s="27"/>
      <c r="AM214" s="27"/>
      <c r="AN214" s="27"/>
    </row>
    <row r="215" spans="1:40" ht="15.75" customHeight="1" x14ac:dyDescent="0.25">
      <c r="A215" s="41">
        <v>1601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131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  <c r="AA215" s="122"/>
      <c r="AB215" s="122"/>
      <c r="AC215" s="122"/>
      <c r="AD215" s="119"/>
      <c r="AE215" s="120"/>
      <c r="AF215" s="122"/>
      <c r="AG215" s="126"/>
      <c r="AH215" s="124"/>
      <c r="AI215" s="127"/>
      <c r="AJ215" s="126"/>
      <c r="AL215" s="27"/>
      <c r="AM215" s="27"/>
      <c r="AN215" s="27"/>
    </row>
    <row r="216" spans="1:40" ht="15.75" customHeight="1" x14ac:dyDescent="0.25">
      <c r="A216" s="41">
        <v>1602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131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22"/>
      <c r="W216" s="122"/>
      <c r="X216" s="122"/>
      <c r="Y216" s="122"/>
      <c r="Z216" s="122"/>
      <c r="AA216" s="122"/>
      <c r="AB216" s="122"/>
      <c r="AC216" s="122"/>
      <c r="AD216" s="119"/>
      <c r="AE216" s="120"/>
      <c r="AF216" s="122"/>
      <c r="AG216" s="120"/>
      <c r="AH216" s="122"/>
      <c r="AI216" s="158"/>
      <c r="AJ216" s="126"/>
      <c r="AL216" s="27"/>
      <c r="AM216" s="27"/>
      <c r="AN216" s="27"/>
    </row>
    <row r="217" spans="1:40" ht="15.75" customHeight="1" x14ac:dyDescent="0.25">
      <c r="A217" s="41">
        <v>1702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131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  <c r="AA217" s="122"/>
      <c r="AB217" s="122"/>
      <c r="AC217" s="122"/>
      <c r="AD217" s="119"/>
      <c r="AE217" s="120"/>
      <c r="AF217" s="122"/>
      <c r="AG217" s="52" t="s">
        <v>35</v>
      </c>
      <c r="AH217" s="53">
        <v>7</v>
      </c>
      <c r="AI217" s="54">
        <f>SUM(K210:K212)</f>
        <v>10</v>
      </c>
      <c r="AJ217" s="55" t="s">
        <v>20</v>
      </c>
      <c r="AL217" s="27"/>
      <c r="AM217" s="27"/>
      <c r="AN217" s="27"/>
    </row>
    <row r="218" spans="1:40" ht="15.75" customHeight="1" x14ac:dyDescent="0.25">
      <c r="A218" s="41">
        <v>1801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131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  <c r="AA218" s="122"/>
      <c r="AB218" s="122"/>
      <c r="AC218" s="122"/>
      <c r="AD218" s="119"/>
      <c r="AE218" s="120"/>
      <c r="AF218" s="122"/>
      <c r="AG218" s="56" t="s">
        <v>36</v>
      </c>
      <c r="AH218" s="57">
        <f>IF(AH217/B203=0,"",AH217/B203)</f>
        <v>0.46666666666666667</v>
      </c>
      <c r="AI218" s="58">
        <f>IF(AH217/AI217=0,"",AH217/AI217)</f>
        <v>0.7</v>
      </c>
      <c r="AJ218" s="59" t="s">
        <v>37</v>
      </c>
      <c r="AL218" s="27"/>
      <c r="AM218" s="27"/>
      <c r="AN218" s="27"/>
    </row>
    <row r="219" spans="1:40" ht="15.75" customHeight="1" x14ac:dyDescent="0.25">
      <c r="A219" s="41">
        <v>1802</v>
      </c>
      <c r="B219" s="186"/>
      <c r="C219" s="186"/>
      <c r="D219" s="186"/>
      <c r="E219" s="186"/>
      <c r="F219" s="186"/>
      <c r="G219" s="186"/>
      <c r="H219" s="186"/>
      <c r="I219" s="186"/>
      <c r="J219" s="186"/>
      <c r="K219" s="131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  <c r="X219" s="122"/>
      <c r="Y219" s="122"/>
      <c r="Z219" s="122"/>
      <c r="AA219" s="122"/>
      <c r="AB219" s="122"/>
      <c r="AC219" s="122"/>
      <c r="AD219" s="128"/>
      <c r="AE219" s="129"/>
      <c r="AF219" s="130"/>
      <c r="AG219" s="61"/>
      <c r="AH219" s="62"/>
      <c r="AI219" s="62"/>
      <c r="AJ219" s="63"/>
      <c r="AL219" s="27"/>
      <c r="AM219" s="27"/>
      <c r="AN219" s="27"/>
    </row>
    <row r="220" spans="1:40" ht="18" customHeight="1" x14ac:dyDescent="0.25">
      <c r="A220" s="22"/>
      <c r="B220" s="253" t="s">
        <v>80</v>
      </c>
      <c r="C220" s="253"/>
      <c r="D220" s="253"/>
      <c r="E220" s="253"/>
      <c r="F220" s="253"/>
      <c r="G220" s="253"/>
      <c r="H220" s="253"/>
      <c r="I220" s="253"/>
      <c r="J220" s="253"/>
      <c r="K220" s="185">
        <f>SUM(K203:K216)</f>
        <v>10</v>
      </c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65">
        <f>IF(K211=0,"",K211/B203)</f>
        <v>0.66666666666666663</v>
      </c>
      <c r="AE220" s="65">
        <f>IF(K220=0,"",K220/B203)</f>
        <v>0.66666666666666663</v>
      </c>
      <c r="AF220" s="65">
        <f>AE220-AD220</f>
        <v>0</v>
      </c>
      <c r="AG220" s="1"/>
      <c r="AH220" s="27"/>
      <c r="AI220" s="30"/>
      <c r="AJ220" s="1"/>
      <c r="AL220" s="27"/>
      <c r="AM220" s="27"/>
      <c r="AN220" s="27"/>
    </row>
    <row r="221" spans="1:40" ht="12.75" customHeight="1" x14ac:dyDescent="0.2">
      <c r="AD221" s="1"/>
      <c r="AE221" s="1"/>
      <c r="AG221" s="1"/>
      <c r="AK221" s="27"/>
      <c r="AL221" s="27"/>
      <c r="AM221" s="27"/>
      <c r="AN221" s="27"/>
    </row>
    <row r="222" spans="1:40" ht="12.75" customHeight="1" x14ac:dyDescent="0.2">
      <c r="AD222" s="1"/>
      <c r="AE222" s="1"/>
      <c r="AG222" s="1"/>
    </row>
    <row r="223" spans="1:40" ht="26.25" customHeight="1" x14ac:dyDescent="0.4">
      <c r="B223" s="235" t="s">
        <v>69</v>
      </c>
      <c r="C223" s="236"/>
      <c r="D223" s="236"/>
      <c r="E223" s="236"/>
      <c r="F223" s="236"/>
      <c r="G223" s="236"/>
      <c r="H223" s="236"/>
      <c r="I223" s="236"/>
      <c r="J223" s="236"/>
      <c r="K223" s="173" t="s">
        <v>51</v>
      </c>
      <c r="AD223" s="1"/>
      <c r="AE223" s="1"/>
      <c r="AF223" s="27"/>
      <c r="AG223" s="1"/>
      <c r="AH223" s="27"/>
      <c r="AI223" s="27"/>
      <c r="AJ223" s="27"/>
    </row>
    <row r="224" spans="1:40" ht="20.25" customHeight="1" x14ac:dyDescent="0.2">
      <c r="A224" s="245" t="s">
        <v>19</v>
      </c>
      <c r="B224" s="246" t="s">
        <v>70</v>
      </c>
      <c r="C224" s="247"/>
      <c r="D224" s="247"/>
      <c r="E224" s="247"/>
      <c r="F224" s="247"/>
      <c r="G224" s="247"/>
      <c r="H224" s="247"/>
      <c r="I224" s="247"/>
      <c r="J224" s="248"/>
      <c r="K224" s="249" t="s">
        <v>20</v>
      </c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43" t="s">
        <v>11</v>
      </c>
      <c r="AE224" s="243" t="s">
        <v>12</v>
      </c>
      <c r="AF224" s="242" t="s">
        <v>13</v>
      </c>
      <c r="AG224" s="243" t="s">
        <v>14</v>
      </c>
      <c r="AH224" s="244" t="s">
        <v>15</v>
      </c>
      <c r="AI224" s="244" t="s">
        <v>16</v>
      </c>
      <c r="AJ224" s="243" t="s">
        <v>17</v>
      </c>
    </row>
    <row r="225" spans="1:37" ht="15.75" customHeight="1" x14ac:dyDescent="0.25">
      <c r="A225" s="238"/>
      <c r="B225" s="41" t="s">
        <v>71</v>
      </c>
      <c r="C225" s="41" t="s">
        <v>72</v>
      </c>
      <c r="D225" s="41" t="s">
        <v>73</v>
      </c>
      <c r="E225" s="41" t="s">
        <v>74</v>
      </c>
      <c r="F225" s="41" t="s">
        <v>75</v>
      </c>
      <c r="G225" s="41" t="s">
        <v>76</v>
      </c>
      <c r="H225" s="41" t="s">
        <v>77</v>
      </c>
      <c r="I225" s="41" t="s">
        <v>78</v>
      </c>
      <c r="J225" s="41" t="s">
        <v>79</v>
      </c>
      <c r="K225" s="250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38"/>
      <c r="AE225" s="238"/>
      <c r="AF225" s="238"/>
      <c r="AG225" s="238"/>
      <c r="AH225" s="238"/>
      <c r="AI225" s="238"/>
      <c r="AJ225" s="238"/>
    </row>
    <row r="226" spans="1:37" ht="15.75" customHeight="1" x14ac:dyDescent="0.25">
      <c r="A226" s="41">
        <v>1002</v>
      </c>
      <c r="B226" s="42">
        <v>55</v>
      </c>
      <c r="C226" s="42"/>
      <c r="D226" s="42"/>
      <c r="E226" s="42"/>
      <c r="F226" s="42"/>
      <c r="G226" s="42"/>
      <c r="H226" s="42"/>
      <c r="I226" s="42"/>
      <c r="J226" s="42"/>
      <c r="K226" s="131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  <c r="AA226" s="122"/>
      <c r="AB226" s="122"/>
      <c r="AC226" s="122"/>
      <c r="AD226" s="114"/>
      <c r="AE226" s="115"/>
      <c r="AF226" s="116"/>
      <c r="AG226" s="43"/>
      <c r="AH226" s="44">
        <f>B226</f>
        <v>55</v>
      </c>
      <c r="AI226" s="45"/>
      <c r="AJ226" s="43"/>
    </row>
    <row r="227" spans="1:37" ht="15.75" customHeight="1" x14ac:dyDescent="0.25">
      <c r="A227" s="41">
        <v>1101</v>
      </c>
      <c r="B227" s="42"/>
      <c r="C227" s="42">
        <v>49</v>
      </c>
      <c r="D227" s="42"/>
      <c r="E227" s="42"/>
      <c r="F227" s="42"/>
      <c r="G227" s="42"/>
      <c r="H227" s="42"/>
      <c r="I227" s="42"/>
      <c r="J227" s="42"/>
      <c r="K227" s="131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  <c r="W227" s="122"/>
      <c r="X227" s="122"/>
      <c r="Y227" s="122"/>
      <c r="Z227" s="122"/>
      <c r="AA227" s="122"/>
      <c r="AB227" s="122"/>
      <c r="AC227" s="122"/>
      <c r="AD227" s="119"/>
      <c r="AE227" s="120"/>
      <c r="AF227" s="121"/>
      <c r="AG227" s="47">
        <f>IF(C227=0,"",C227/B226)</f>
        <v>0.89090909090909087</v>
      </c>
      <c r="AH227" s="48">
        <v>49</v>
      </c>
      <c r="AI227" s="49">
        <f t="shared" ref="AI227:AI234" si="31">IF(AH227=0,"",AH227/AH226)</f>
        <v>0.89090909090909087</v>
      </c>
      <c r="AJ227" s="49">
        <f t="shared" ref="AJ227:AJ234" si="32">IF(AH227=0,"",100%-AI227)</f>
        <v>0.10909090909090913</v>
      </c>
    </row>
    <row r="228" spans="1:37" ht="15.75" customHeight="1" x14ac:dyDescent="0.25">
      <c r="A228" s="41">
        <v>1102</v>
      </c>
      <c r="B228" s="42"/>
      <c r="C228" s="42"/>
      <c r="D228" s="42">
        <v>45</v>
      </c>
      <c r="E228" s="42"/>
      <c r="F228" s="42"/>
      <c r="G228" s="42"/>
      <c r="H228" s="42"/>
      <c r="I228" s="42"/>
      <c r="J228" s="42"/>
      <c r="K228" s="131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  <c r="AA228" s="122"/>
      <c r="AB228" s="122"/>
      <c r="AC228" s="122"/>
      <c r="AD228" s="119"/>
      <c r="AE228" s="120"/>
      <c r="AF228" s="121"/>
      <c r="AG228" s="47">
        <f>IF(D228=0,"",D228/C227)</f>
        <v>0.91836734693877553</v>
      </c>
      <c r="AH228" s="48">
        <v>45</v>
      </c>
      <c r="AI228" s="49">
        <f t="shared" si="31"/>
        <v>0.91836734693877553</v>
      </c>
      <c r="AJ228" s="49">
        <f t="shared" si="32"/>
        <v>8.1632653061224469E-2</v>
      </c>
      <c r="AK228" s="32">
        <f>AH228/AH226</f>
        <v>0.81818181818181823</v>
      </c>
    </row>
    <row r="229" spans="1:37" ht="15.75" customHeight="1" x14ac:dyDescent="0.25">
      <c r="A229" s="41">
        <v>1201</v>
      </c>
      <c r="B229" s="42"/>
      <c r="C229" s="42"/>
      <c r="D229" s="42"/>
      <c r="E229" s="42">
        <v>40</v>
      </c>
      <c r="F229" s="42"/>
      <c r="G229" s="42"/>
      <c r="H229" s="42"/>
      <c r="I229" s="42"/>
      <c r="J229" s="42"/>
      <c r="K229" s="131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  <c r="X229" s="122"/>
      <c r="Y229" s="122"/>
      <c r="Z229" s="122"/>
      <c r="AA229" s="122"/>
      <c r="AB229" s="122"/>
      <c r="AC229" s="122"/>
      <c r="AD229" s="119"/>
      <c r="AE229" s="120"/>
      <c r="AF229" s="121"/>
      <c r="AG229" s="47">
        <f>IF(E229=0,"",E229/D228)</f>
        <v>0.88888888888888884</v>
      </c>
      <c r="AH229" s="48">
        <v>44</v>
      </c>
      <c r="AI229" s="49">
        <f t="shared" si="31"/>
        <v>0.97777777777777775</v>
      </c>
      <c r="AJ229" s="49">
        <f t="shared" si="32"/>
        <v>2.2222222222222254E-2</v>
      </c>
    </row>
    <row r="230" spans="1:37" ht="15.75" customHeight="1" x14ac:dyDescent="0.25">
      <c r="A230" s="41">
        <v>1202</v>
      </c>
      <c r="B230" s="42"/>
      <c r="C230" s="42"/>
      <c r="D230" s="42"/>
      <c r="E230" s="42"/>
      <c r="F230" s="42">
        <v>39</v>
      </c>
      <c r="G230" s="42"/>
      <c r="H230" s="42"/>
      <c r="I230" s="42"/>
      <c r="J230" s="42"/>
      <c r="K230" s="131"/>
      <c r="L230" s="122"/>
      <c r="M230" s="122"/>
      <c r="N230" s="122"/>
      <c r="O230" s="122"/>
      <c r="P230" s="122"/>
      <c r="Q230" s="122"/>
      <c r="R230" s="122"/>
      <c r="S230" s="122"/>
      <c r="T230" s="122"/>
      <c r="U230" s="122"/>
      <c r="V230" s="122"/>
      <c r="W230" s="122"/>
      <c r="X230" s="122"/>
      <c r="Y230" s="122"/>
      <c r="Z230" s="122"/>
      <c r="AA230" s="122"/>
      <c r="AB230" s="122"/>
      <c r="AC230" s="122"/>
      <c r="AD230" s="119"/>
      <c r="AE230" s="120"/>
      <c r="AF230" s="121"/>
      <c r="AG230" s="47">
        <f>IF(F230=0,"",F230/E229)</f>
        <v>0.97499999999999998</v>
      </c>
      <c r="AH230" s="48">
        <v>43</v>
      </c>
      <c r="AI230" s="49">
        <f t="shared" si="31"/>
        <v>0.97727272727272729</v>
      </c>
      <c r="AJ230" s="49">
        <f t="shared" si="32"/>
        <v>2.2727272727272707E-2</v>
      </c>
    </row>
    <row r="231" spans="1:37" ht="15.75" customHeight="1" x14ac:dyDescent="0.25">
      <c r="A231" s="41">
        <v>1301</v>
      </c>
      <c r="B231" s="42"/>
      <c r="C231" s="42"/>
      <c r="D231" s="42"/>
      <c r="E231" s="42"/>
      <c r="F231" s="42"/>
      <c r="G231" s="42">
        <v>36</v>
      </c>
      <c r="H231" s="42"/>
      <c r="I231" s="42"/>
      <c r="J231" s="42"/>
      <c r="K231" s="131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  <c r="W231" s="122"/>
      <c r="X231" s="122"/>
      <c r="Y231" s="122"/>
      <c r="Z231" s="122"/>
      <c r="AA231" s="122"/>
      <c r="AB231" s="122"/>
      <c r="AC231" s="122"/>
      <c r="AD231" s="119"/>
      <c r="AE231" s="120"/>
      <c r="AF231" s="121"/>
      <c r="AG231" s="47">
        <f>IF(G231=0,"",G231/F230)</f>
        <v>0.92307692307692313</v>
      </c>
      <c r="AH231" s="48">
        <v>41</v>
      </c>
      <c r="AI231" s="49">
        <f t="shared" si="31"/>
        <v>0.95348837209302328</v>
      </c>
      <c r="AJ231" s="49">
        <f t="shared" si="32"/>
        <v>4.6511627906976716E-2</v>
      </c>
    </row>
    <row r="232" spans="1:37" ht="15.75" customHeight="1" x14ac:dyDescent="0.25">
      <c r="A232" s="41">
        <v>1302</v>
      </c>
      <c r="B232" s="42"/>
      <c r="C232" s="42"/>
      <c r="D232" s="42"/>
      <c r="E232" s="42"/>
      <c r="F232" s="42"/>
      <c r="G232" s="42"/>
      <c r="H232" s="42">
        <v>35</v>
      </c>
      <c r="I232" s="42"/>
      <c r="J232" s="42"/>
      <c r="K232" s="131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19"/>
      <c r="AE232" s="120"/>
      <c r="AF232" s="121"/>
      <c r="AG232" s="47">
        <f>IF(H232=0,"",H232/G231)</f>
        <v>0.97222222222222221</v>
      </c>
      <c r="AH232" s="48">
        <v>41</v>
      </c>
      <c r="AI232" s="49">
        <f t="shared" si="31"/>
        <v>1</v>
      </c>
      <c r="AJ232" s="49">
        <f t="shared" si="32"/>
        <v>0</v>
      </c>
    </row>
    <row r="233" spans="1:37" ht="15.75" customHeight="1" x14ac:dyDescent="0.25">
      <c r="A233" s="41">
        <v>1401</v>
      </c>
      <c r="B233" s="42"/>
      <c r="C233" s="42"/>
      <c r="D233" s="42"/>
      <c r="E233" s="42"/>
      <c r="F233" s="42"/>
      <c r="G233" s="42"/>
      <c r="H233" s="42">
        <v>6</v>
      </c>
      <c r="I233" s="42"/>
      <c r="J233" s="42"/>
      <c r="K233" s="131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  <c r="W233" s="122"/>
      <c r="X233" s="122"/>
      <c r="Y233" s="122"/>
      <c r="Z233" s="122"/>
      <c r="AA233" s="122"/>
      <c r="AB233" s="122"/>
      <c r="AC233" s="122"/>
      <c r="AD233" s="119"/>
      <c r="AE233" s="120"/>
      <c r="AF233" s="121"/>
      <c r="AG233" s="47" t="str">
        <f>IF(I233=0,"",I233/H232)</f>
        <v/>
      </c>
      <c r="AH233" s="48"/>
      <c r="AI233" s="49" t="str">
        <f t="shared" si="31"/>
        <v/>
      </c>
      <c r="AJ233" s="49" t="str">
        <f t="shared" si="32"/>
        <v/>
      </c>
    </row>
    <row r="234" spans="1:37" ht="15.75" customHeight="1" x14ac:dyDescent="0.25">
      <c r="A234" s="41">
        <v>1402</v>
      </c>
      <c r="B234" s="42"/>
      <c r="C234" s="42"/>
      <c r="D234" s="42"/>
      <c r="E234" s="42"/>
      <c r="F234" s="42"/>
      <c r="G234" s="42"/>
      <c r="H234" s="42"/>
      <c r="I234" s="42">
        <v>3</v>
      </c>
      <c r="J234" s="42"/>
      <c r="K234" s="131">
        <v>32</v>
      </c>
      <c r="L234" s="122"/>
      <c r="M234" s="122"/>
      <c r="N234" s="122"/>
      <c r="O234" s="122"/>
      <c r="P234" s="122"/>
      <c r="Q234" s="122"/>
      <c r="R234" s="122"/>
      <c r="S234" s="122"/>
      <c r="T234" s="122"/>
      <c r="U234" s="122"/>
      <c r="V234" s="122"/>
      <c r="W234" s="122"/>
      <c r="X234" s="122"/>
      <c r="Y234" s="122"/>
      <c r="Z234" s="122"/>
      <c r="AA234" s="122"/>
      <c r="AB234" s="122"/>
      <c r="AC234" s="122"/>
      <c r="AD234" s="119"/>
      <c r="AE234" s="120"/>
      <c r="AF234" s="121"/>
      <c r="AG234" s="50" t="str">
        <f>IF(J234=0,"",J234/I233)</f>
        <v/>
      </c>
      <c r="AH234" s="48"/>
      <c r="AI234" s="51" t="str">
        <f t="shared" si="31"/>
        <v/>
      </c>
      <c r="AJ234" s="51" t="str">
        <f t="shared" si="32"/>
        <v/>
      </c>
    </row>
    <row r="235" spans="1:37" ht="15.75" customHeight="1" x14ac:dyDescent="0.25">
      <c r="A235" s="41">
        <v>1501</v>
      </c>
      <c r="B235" s="42"/>
      <c r="C235" s="42"/>
      <c r="D235" s="42"/>
      <c r="E235" s="42"/>
      <c r="F235" s="42"/>
      <c r="G235" s="42"/>
      <c r="H235" s="42"/>
      <c r="I235" s="42"/>
      <c r="J235" s="42">
        <v>3</v>
      </c>
      <c r="K235" s="131">
        <v>3</v>
      </c>
      <c r="L235" s="122"/>
      <c r="M235" s="122"/>
      <c r="N235" s="122"/>
      <c r="O235" s="122"/>
      <c r="P235" s="122"/>
      <c r="Q235" s="122"/>
      <c r="R235" s="122"/>
      <c r="S235" s="122"/>
      <c r="T235" s="122"/>
      <c r="U235" s="122"/>
      <c r="V235" s="122"/>
      <c r="W235" s="122"/>
      <c r="X235" s="122"/>
      <c r="Y235" s="122"/>
      <c r="Z235" s="122"/>
      <c r="AA235" s="122"/>
      <c r="AB235" s="122"/>
      <c r="AC235" s="122"/>
      <c r="AD235" s="119"/>
      <c r="AE235" s="120"/>
      <c r="AF235" s="122"/>
      <c r="AG235" s="161"/>
      <c r="AH235" s="48">
        <v>6</v>
      </c>
      <c r="AI235" s="162"/>
      <c r="AJ235" s="163"/>
    </row>
    <row r="236" spans="1:37" ht="15.75" customHeight="1" x14ac:dyDescent="0.25">
      <c r="A236" s="41">
        <v>1502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131">
        <v>1</v>
      </c>
      <c r="L236" s="122"/>
      <c r="M236" s="122"/>
      <c r="N236" s="122"/>
      <c r="O236" s="122"/>
      <c r="P236" s="122"/>
      <c r="Q236" s="122"/>
      <c r="R236" s="122"/>
      <c r="S236" s="122"/>
      <c r="T236" s="122"/>
      <c r="U236" s="122"/>
      <c r="V236" s="122"/>
      <c r="W236" s="122"/>
      <c r="X236" s="122"/>
      <c r="Y236" s="122"/>
      <c r="Z236" s="122"/>
      <c r="AA236" s="122"/>
      <c r="AB236" s="122"/>
      <c r="AC236" s="122"/>
      <c r="AD236" s="119"/>
      <c r="AE236" s="120"/>
      <c r="AF236" s="122"/>
      <c r="AG236" s="126"/>
      <c r="AH236" s="124"/>
      <c r="AI236" s="127"/>
      <c r="AJ236" s="126"/>
    </row>
    <row r="237" spans="1:37" ht="15.75" customHeight="1" x14ac:dyDescent="0.25">
      <c r="A237" s="41">
        <v>1601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131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  <c r="X237" s="122"/>
      <c r="Y237" s="122"/>
      <c r="Z237" s="122"/>
      <c r="AA237" s="122"/>
      <c r="AB237" s="122"/>
      <c r="AC237" s="122"/>
      <c r="AD237" s="119"/>
      <c r="AE237" s="120"/>
      <c r="AF237" s="122"/>
      <c r="AG237" s="126"/>
      <c r="AH237" s="124"/>
      <c r="AI237" s="127"/>
      <c r="AJ237" s="126"/>
    </row>
    <row r="238" spans="1:37" ht="15.75" customHeight="1" x14ac:dyDescent="0.25">
      <c r="A238" s="41">
        <v>1602</v>
      </c>
      <c r="B238" s="42"/>
      <c r="C238" s="42"/>
      <c r="D238" s="42"/>
      <c r="E238" s="42"/>
      <c r="F238" s="42"/>
      <c r="G238" s="42"/>
      <c r="H238" s="42"/>
      <c r="I238" s="42"/>
      <c r="J238" s="42">
        <v>1</v>
      </c>
      <c r="K238" s="131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  <c r="AA238" s="122"/>
      <c r="AB238" s="122"/>
      <c r="AC238" s="122"/>
      <c r="AD238" s="119"/>
      <c r="AE238" s="120"/>
      <c r="AF238" s="122"/>
      <c r="AG238" s="126"/>
      <c r="AH238" s="124">
        <v>1</v>
      </c>
      <c r="AI238" s="127"/>
      <c r="AJ238" s="126"/>
    </row>
    <row r="239" spans="1:37" ht="15.75" customHeight="1" x14ac:dyDescent="0.25">
      <c r="A239" s="41">
        <v>1702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131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  <c r="AA239" s="122"/>
      <c r="AB239" s="122"/>
      <c r="AC239" s="122"/>
      <c r="AD239" s="119"/>
      <c r="AE239" s="120"/>
      <c r="AF239" s="122"/>
      <c r="AG239" s="120"/>
      <c r="AH239" s="122"/>
      <c r="AI239" s="158"/>
      <c r="AJ239" s="126"/>
    </row>
    <row r="240" spans="1:37" ht="15.75" customHeight="1" x14ac:dyDescent="0.25">
      <c r="A240" s="41">
        <v>1801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131"/>
      <c r="L240" s="122"/>
      <c r="M240" s="122"/>
      <c r="N240" s="122"/>
      <c r="O240" s="122"/>
      <c r="P240" s="122"/>
      <c r="Q240" s="122"/>
      <c r="R240" s="122"/>
      <c r="S240" s="122"/>
      <c r="T240" s="122"/>
      <c r="U240" s="122"/>
      <c r="V240" s="122"/>
      <c r="W240" s="122"/>
      <c r="X240" s="122"/>
      <c r="Y240" s="122"/>
      <c r="Z240" s="122"/>
      <c r="AA240" s="122"/>
      <c r="AB240" s="122"/>
      <c r="AC240" s="122"/>
      <c r="AD240" s="119"/>
      <c r="AE240" s="120"/>
      <c r="AF240" s="122"/>
      <c r="AG240" s="52" t="s">
        <v>35</v>
      </c>
      <c r="AH240" s="53">
        <v>36</v>
      </c>
      <c r="AI240" s="54">
        <f>K243</f>
        <v>36</v>
      </c>
      <c r="AJ240" s="55" t="s">
        <v>20</v>
      </c>
    </row>
    <row r="241" spans="1:37" ht="15.75" customHeight="1" x14ac:dyDescent="0.25">
      <c r="A241" s="41">
        <v>1802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131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  <c r="AA241" s="122"/>
      <c r="AB241" s="122"/>
      <c r="AC241" s="122"/>
      <c r="AD241" s="119"/>
      <c r="AE241" s="120"/>
      <c r="AF241" s="122"/>
      <c r="AG241" s="56" t="s">
        <v>36</v>
      </c>
      <c r="AH241" s="57">
        <f>IF(AH240/B226=0,"",AH240/B226)</f>
        <v>0.65454545454545454</v>
      </c>
      <c r="AI241" s="58">
        <f>IF(AH240/AI240=0,"",AH240/AI240)</f>
        <v>1</v>
      </c>
      <c r="AJ241" s="59" t="s">
        <v>37</v>
      </c>
    </row>
    <row r="242" spans="1:37" ht="15.75" customHeight="1" x14ac:dyDescent="0.25">
      <c r="A242" s="41">
        <v>1901</v>
      </c>
      <c r="B242" s="186"/>
      <c r="C242" s="186"/>
      <c r="D242" s="186"/>
      <c r="E242" s="186"/>
      <c r="F242" s="186"/>
      <c r="G242" s="186"/>
      <c r="H242" s="186"/>
      <c r="I242" s="186"/>
      <c r="J242" s="186"/>
      <c r="K242" s="131"/>
      <c r="L242" s="122"/>
      <c r="M242" s="122"/>
      <c r="N242" s="122"/>
      <c r="O242" s="122"/>
      <c r="P242" s="122"/>
      <c r="Q242" s="122"/>
      <c r="R242" s="122"/>
      <c r="S242" s="122"/>
      <c r="T242" s="122"/>
      <c r="U242" s="122"/>
      <c r="V242" s="122"/>
      <c r="W242" s="122"/>
      <c r="X242" s="122"/>
      <c r="Y242" s="122"/>
      <c r="Z242" s="122"/>
      <c r="AA242" s="122"/>
      <c r="AB242" s="122"/>
      <c r="AC242" s="122"/>
      <c r="AD242" s="128"/>
      <c r="AE242" s="129"/>
      <c r="AF242" s="130"/>
      <c r="AG242" s="61"/>
      <c r="AH242" s="62"/>
      <c r="AI242" s="62"/>
      <c r="AJ242" s="63"/>
    </row>
    <row r="243" spans="1:37" ht="18" customHeight="1" x14ac:dyDescent="0.25">
      <c r="A243" s="22"/>
      <c r="B243" s="253" t="s">
        <v>80</v>
      </c>
      <c r="C243" s="253"/>
      <c r="D243" s="253"/>
      <c r="E243" s="253"/>
      <c r="F243" s="253"/>
      <c r="G243" s="253"/>
      <c r="H243" s="253"/>
      <c r="I243" s="253"/>
      <c r="J243" s="253"/>
      <c r="K243" s="185">
        <f>SUM(K226:K239)</f>
        <v>36</v>
      </c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65">
        <f>IF(K234=0,"",K234/B226)</f>
        <v>0.58181818181818179</v>
      </c>
      <c r="AE243" s="65">
        <f>IF(K243=0,"",K243/B226)</f>
        <v>0.65454545454545454</v>
      </c>
      <c r="AF243" s="65">
        <f>IF(K234=0,"",AE243-AD243)</f>
        <v>7.2727272727272751E-2</v>
      </c>
      <c r="AG243" s="1"/>
      <c r="AH243" s="27"/>
      <c r="AI243" s="30"/>
      <c r="AJ243" s="1"/>
    </row>
    <row r="244" spans="1:37" ht="12.75" customHeight="1" x14ac:dyDescent="0.2">
      <c r="AD244" s="1"/>
      <c r="AE244" s="1"/>
      <c r="AG244" s="1"/>
    </row>
    <row r="245" spans="1:37" ht="12.75" customHeight="1" x14ac:dyDescent="0.2">
      <c r="AC245" s="1"/>
      <c r="AD245" s="1"/>
      <c r="AE245" s="1"/>
      <c r="AG245" s="1"/>
    </row>
    <row r="246" spans="1:37" ht="26.25" customHeight="1" x14ac:dyDescent="0.4">
      <c r="B246" s="235" t="s">
        <v>69</v>
      </c>
      <c r="C246" s="236"/>
      <c r="D246" s="236"/>
      <c r="E246" s="236"/>
      <c r="F246" s="236"/>
      <c r="G246" s="236"/>
      <c r="H246" s="236"/>
      <c r="I246" s="236"/>
      <c r="J246" s="236"/>
      <c r="K246" s="173" t="s">
        <v>55</v>
      </c>
      <c r="AD246" s="1"/>
      <c r="AE246" s="1"/>
      <c r="AF246" s="27"/>
      <c r="AG246" s="1"/>
      <c r="AH246" s="27"/>
      <c r="AI246" s="27"/>
      <c r="AJ246" s="27"/>
    </row>
    <row r="247" spans="1:37" ht="20.25" customHeight="1" x14ac:dyDescent="0.2">
      <c r="A247" s="245" t="s">
        <v>19</v>
      </c>
      <c r="B247" s="246" t="s">
        <v>70</v>
      </c>
      <c r="C247" s="247"/>
      <c r="D247" s="247"/>
      <c r="E247" s="247"/>
      <c r="F247" s="247"/>
      <c r="G247" s="247"/>
      <c r="H247" s="247"/>
      <c r="I247" s="247"/>
      <c r="J247" s="248"/>
      <c r="K247" s="249" t="s">
        <v>20</v>
      </c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43" t="s">
        <v>11</v>
      </c>
      <c r="AE247" s="243" t="s">
        <v>12</v>
      </c>
      <c r="AF247" s="242" t="s">
        <v>13</v>
      </c>
      <c r="AG247" s="243" t="s">
        <v>14</v>
      </c>
      <c r="AH247" s="244" t="s">
        <v>15</v>
      </c>
      <c r="AI247" s="244" t="s">
        <v>16</v>
      </c>
      <c r="AJ247" s="243" t="s">
        <v>17</v>
      </c>
    </row>
    <row r="248" spans="1:37" ht="15.75" customHeight="1" x14ac:dyDescent="0.25">
      <c r="A248" s="238"/>
      <c r="B248" s="41" t="s">
        <v>71</v>
      </c>
      <c r="C248" s="41" t="s">
        <v>72</v>
      </c>
      <c r="D248" s="41" t="s">
        <v>73</v>
      </c>
      <c r="E248" s="41" t="s">
        <v>74</v>
      </c>
      <c r="F248" s="41" t="s">
        <v>75</v>
      </c>
      <c r="G248" s="41" t="s">
        <v>76</v>
      </c>
      <c r="H248" s="41" t="s">
        <v>77</v>
      </c>
      <c r="I248" s="41" t="s">
        <v>78</v>
      </c>
      <c r="J248" s="41" t="s">
        <v>79</v>
      </c>
      <c r="K248" s="250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38"/>
      <c r="AE248" s="238"/>
      <c r="AF248" s="238"/>
      <c r="AG248" s="238"/>
      <c r="AH248" s="238"/>
      <c r="AI248" s="238"/>
      <c r="AJ248" s="238"/>
    </row>
    <row r="249" spans="1:37" ht="15.75" customHeight="1" x14ac:dyDescent="0.25">
      <c r="A249" s="41">
        <v>1101</v>
      </c>
      <c r="B249" s="42">
        <v>29</v>
      </c>
      <c r="C249" s="42"/>
      <c r="D249" s="42"/>
      <c r="E249" s="42"/>
      <c r="F249" s="42"/>
      <c r="G249" s="42"/>
      <c r="H249" s="42"/>
      <c r="I249" s="42"/>
      <c r="J249" s="42"/>
      <c r="K249" s="131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  <c r="AA249" s="122"/>
      <c r="AB249" s="122"/>
      <c r="AC249" s="122"/>
      <c r="AD249" s="114"/>
      <c r="AE249" s="115"/>
      <c r="AF249" s="116"/>
      <c r="AG249" s="43"/>
      <c r="AH249" s="44">
        <f>B249</f>
        <v>29</v>
      </c>
      <c r="AI249" s="45"/>
      <c r="AJ249" s="43"/>
    </row>
    <row r="250" spans="1:37" ht="15.75" customHeight="1" x14ac:dyDescent="0.25">
      <c r="A250" s="41">
        <v>1102</v>
      </c>
      <c r="B250" s="42"/>
      <c r="C250" s="42">
        <v>23</v>
      </c>
      <c r="D250" s="42"/>
      <c r="E250" s="42"/>
      <c r="F250" s="42"/>
      <c r="G250" s="42"/>
      <c r="H250" s="42"/>
      <c r="I250" s="42"/>
      <c r="J250" s="42"/>
      <c r="K250" s="131"/>
      <c r="L250" s="122"/>
      <c r="M250" s="122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  <c r="AA250" s="122"/>
      <c r="AB250" s="122"/>
      <c r="AC250" s="122"/>
      <c r="AD250" s="119"/>
      <c r="AE250" s="120"/>
      <c r="AF250" s="121"/>
      <c r="AG250" s="47">
        <f>IF(C250=0,"",C250/B249)</f>
        <v>0.7931034482758621</v>
      </c>
      <c r="AH250" s="48">
        <v>23</v>
      </c>
      <c r="AI250" s="49">
        <f t="shared" ref="AI250:AI257" si="33">IF(AH250=0,"",AH250/AH249)</f>
        <v>0.7931034482758621</v>
      </c>
      <c r="AJ250" s="49">
        <f t="shared" ref="AJ250:AJ257" si="34">IF(AH250=0,"",100%-AI250)</f>
        <v>0.2068965517241379</v>
      </c>
    </row>
    <row r="251" spans="1:37" ht="15.75" customHeight="1" x14ac:dyDescent="0.25">
      <c r="A251" s="41">
        <v>1201</v>
      </c>
      <c r="B251" s="42"/>
      <c r="C251" s="42"/>
      <c r="D251" s="42">
        <v>22</v>
      </c>
      <c r="E251" s="42"/>
      <c r="F251" s="42"/>
      <c r="G251" s="42"/>
      <c r="H251" s="42"/>
      <c r="I251" s="42"/>
      <c r="J251" s="42"/>
      <c r="K251" s="131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  <c r="AA251" s="122"/>
      <c r="AB251" s="122"/>
      <c r="AC251" s="122"/>
      <c r="AD251" s="119"/>
      <c r="AE251" s="120"/>
      <c r="AF251" s="121"/>
      <c r="AG251" s="47">
        <f>IF(D251=0,"",D251/C250)</f>
        <v>0.95652173913043481</v>
      </c>
      <c r="AH251" s="48">
        <v>22</v>
      </c>
      <c r="AI251" s="49">
        <f t="shared" si="33"/>
        <v>0.95652173913043481</v>
      </c>
      <c r="AJ251" s="49">
        <f t="shared" si="34"/>
        <v>4.3478260869565188E-2</v>
      </c>
      <c r="AK251" s="32">
        <f>AH251/AH249</f>
        <v>0.75862068965517238</v>
      </c>
    </row>
    <row r="252" spans="1:37" ht="15.75" customHeight="1" x14ac:dyDescent="0.25">
      <c r="A252" s="41">
        <v>1202</v>
      </c>
      <c r="B252" s="42"/>
      <c r="C252" s="42"/>
      <c r="D252" s="42"/>
      <c r="E252" s="42">
        <v>17</v>
      </c>
      <c r="F252" s="42"/>
      <c r="G252" s="42"/>
      <c r="H252" s="42"/>
      <c r="I252" s="42"/>
      <c r="J252" s="42"/>
      <c r="K252" s="131"/>
      <c r="L252" s="122"/>
      <c r="M252" s="122"/>
      <c r="N252" s="122"/>
      <c r="O252" s="122"/>
      <c r="P252" s="122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  <c r="AA252" s="122"/>
      <c r="AB252" s="122"/>
      <c r="AC252" s="122"/>
      <c r="AD252" s="119"/>
      <c r="AE252" s="120"/>
      <c r="AF252" s="121"/>
      <c r="AG252" s="47">
        <f>IF(E252=0,"",E252/D251)</f>
        <v>0.77272727272727271</v>
      </c>
      <c r="AH252" s="48">
        <v>19</v>
      </c>
      <c r="AI252" s="49">
        <f t="shared" si="33"/>
        <v>0.86363636363636365</v>
      </c>
      <c r="AJ252" s="49">
        <f t="shared" si="34"/>
        <v>0.13636363636363635</v>
      </c>
    </row>
    <row r="253" spans="1:37" ht="15.75" customHeight="1" x14ac:dyDescent="0.25">
      <c r="A253" s="41">
        <v>1301</v>
      </c>
      <c r="B253" s="42"/>
      <c r="C253" s="42"/>
      <c r="D253" s="42"/>
      <c r="E253" s="42"/>
      <c r="F253" s="42">
        <v>16</v>
      </c>
      <c r="G253" s="42"/>
      <c r="H253" s="42"/>
      <c r="I253" s="42"/>
      <c r="J253" s="42"/>
      <c r="K253" s="131"/>
      <c r="L253" s="122"/>
      <c r="M253" s="122"/>
      <c r="N253" s="122"/>
      <c r="O253" s="122"/>
      <c r="P253" s="122"/>
      <c r="Q253" s="122"/>
      <c r="R253" s="122"/>
      <c r="S253" s="122"/>
      <c r="T253" s="122"/>
      <c r="U253" s="122"/>
      <c r="V253" s="122"/>
      <c r="W253" s="122"/>
      <c r="X253" s="122"/>
      <c r="Y253" s="122"/>
      <c r="Z253" s="122"/>
      <c r="AA253" s="122"/>
      <c r="AB253" s="122"/>
      <c r="AC253" s="122"/>
      <c r="AD253" s="119"/>
      <c r="AE253" s="120"/>
      <c r="AF253" s="121"/>
      <c r="AG253" s="47">
        <f>IF(F253=0,"",F253/E252)</f>
        <v>0.94117647058823528</v>
      </c>
      <c r="AH253" s="48">
        <v>18</v>
      </c>
      <c r="AI253" s="49">
        <f t="shared" si="33"/>
        <v>0.94736842105263153</v>
      </c>
      <c r="AJ253" s="49">
        <f t="shared" si="34"/>
        <v>5.2631578947368474E-2</v>
      </c>
    </row>
    <row r="254" spans="1:37" ht="15.75" customHeight="1" x14ac:dyDescent="0.25">
      <c r="A254" s="41">
        <v>1302</v>
      </c>
      <c r="B254" s="42"/>
      <c r="C254" s="42"/>
      <c r="D254" s="42"/>
      <c r="E254" s="42"/>
      <c r="F254" s="42"/>
      <c r="G254" s="42">
        <v>16</v>
      </c>
      <c r="H254" s="42"/>
      <c r="I254" s="42"/>
      <c r="J254" s="42"/>
      <c r="K254" s="131"/>
      <c r="L254" s="122"/>
      <c r="M254" s="122"/>
      <c r="N254" s="122"/>
      <c r="O254" s="122"/>
      <c r="P254" s="122"/>
      <c r="Q254" s="122"/>
      <c r="R254" s="122"/>
      <c r="S254" s="122"/>
      <c r="T254" s="122"/>
      <c r="U254" s="122"/>
      <c r="V254" s="122"/>
      <c r="W254" s="122"/>
      <c r="X254" s="122"/>
      <c r="Y254" s="122"/>
      <c r="Z254" s="122"/>
      <c r="AA254" s="122"/>
      <c r="AB254" s="122"/>
      <c r="AC254" s="122"/>
      <c r="AD254" s="119"/>
      <c r="AE254" s="120"/>
      <c r="AF254" s="121"/>
      <c r="AG254" s="47">
        <f>IF(G254=0,"",G254/F253)</f>
        <v>1</v>
      </c>
      <c r="AH254" s="48">
        <v>18</v>
      </c>
      <c r="AI254" s="49">
        <f t="shared" si="33"/>
        <v>1</v>
      </c>
      <c r="AJ254" s="49">
        <f t="shared" si="34"/>
        <v>0</v>
      </c>
    </row>
    <row r="255" spans="1:37" ht="15.75" customHeight="1" x14ac:dyDescent="0.25">
      <c r="A255" s="41">
        <v>1401</v>
      </c>
      <c r="B255" s="42"/>
      <c r="C255" s="42"/>
      <c r="D255" s="42"/>
      <c r="E255" s="42"/>
      <c r="F255" s="42"/>
      <c r="G255" s="42"/>
      <c r="H255" s="42">
        <v>16</v>
      </c>
      <c r="I255" s="42"/>
      <c r="J255" s="42"/>
      <c r="K255" s="131"/>
      <c r="L255" s="122"/>
      <c r="M255" s="122"/>
      <c r="N255" s="122"/>
      <c r="O255" s="122"/>
      <c r="P255" s="122"/>
      <c r="Q255" s="122"/>
      <c r="R255" s="122"/>
      <c r="S255" s="122"/>
      <c r="T255" s="122"/>
      <c r="U255" s="122"/>
      <c r="V255" s="122"/>
      <c r="W255" s="122"/>
      <c r="X255" s="122"/>
      <c r="Y255" s="122"/>
      <c r="Z255" s="122"/>
      <c r="AA255" s="122"/>
      <c r="AB255" s="122"/>
      <c r="AC255" s="122"/>
      <c r="AD255" s="119"/>
      <c r="AE255" s="120"/>
      <c r="AF255" s="121"/>
      <c r="AG255" s="47">
        <f>IF(H255=0,"",H255/G254)</f>
        <v>1</v>
      </c>
      <c r="AH255" s="48">
        <v>17</v>
      </c>
      <c r="AI255" s="49">
        <f t="shared" si="33"/>
        <v>0.94444444444444442</v>
      </c>
      <c r="AJ255" s="49">
        <f t="shared" si="34"/>
        <v>5.555555555555558E-2</v>
      </c>
    </row>
    <row r="256" spans="1:37" ht="15.75" customHeight="1" x14ac:dyDescent="0.25">
      <c r="A256" s="41">
        <v>1402</v>
      </c>
      <c r="B256" s="42"/>
      <c r="C256" s="42"/>
      <c r="D256" s="42"/>
      <c r="E256" s="42"/>
      <c r="F256" s="42"/>
      <c r="G256" s="42"/>
      <c r="H256" s="42"/>
      <c r="I256" s="42">
        <v>16</v>
      </c>
      <c r="J256" s="42"/>
      <c r="K256" s="131"/>
      <c r="L256" s="122"/>
      <c r="M256" s="122"/>
      <c r="N256" s="122"/>
      <c r="O256" s="122"/>
      <c r="P256" s="122"/>
      <c r="Q256" s="122"/>
      <c r="R256" s="122"/>
      <c r="S256" s="122"/>
      <c r="T256" s="122"/>
      <c r="U256" s="122"/>
      <c r="V256" s="122"/>
      <c r="W256" s="122"/>
      <c r="X256" s="122"/>
      <c r="Y256" s="122"/>
      <c r="Z256" s="122"/>
      <c r="AA256" s="122"/>
      <c r="AB256" s="122"/>
      <c r="AC256" s="122"/>
      <c r="AD256" s="119"/>
      <c r="AE256" s="120"/>
      <c r="AF256" s="121"/>
      <c r="AG256" s="47">
        <f>IF(I256=0,"",I256/H255)</f>
        <v>1</v>
      </c>
      <c r="AH256" s="48">
        <v>17</v>
      </c>
      <c r="AI256" s="49">
        <f t="shared" si="33"/>
        <v>1</v>
      </c>
      <c r="AJ256" s="49">
        <f t="shared" si="34"/>
        <v>0</v>
      </c>
    </row>
    <row r="257" spans="1:36" ht="15.75" customHeight="1" x14ac:dyDescent="0.25">
      <c r="A257" s="41">
        <v>1501</v>
      </c>
      <c r="B257" s="42"/>
      <c r="C257" s="42"/>
      <c r="D257" s="42"/>
      <c r="E257" s="42"/>
      <c r="F257" s="42"/>
      <c r="G257" s="42"/>
      <c r="H257" s="42"/>
      <c r="I257" s="42">
        <v>16</v>
      </c>
      <c r="J257" s="42"/>
      <c r="K257" s="131">
        <v>16</v>
      </c>
      <c r="L257" s="122"/>
      <c r="M257" s="122"/>
      <c r="N257" s="122"/>
      <c r="O257" s="122"/>
      <c r="P257" s="122"/>
      <c r="Q257" s="122"/>
      <c r="R257" s="122"/>
      <c r="S257" s="122"/>
      <c r="T257" s="122"/>
      <c r="U257" s="122"/>
      <c r="V257" s="122"/>
      <c r="W257" s="122"/>
      <c r="X257" s="122"/>
      <c r="Y257" s="122"/>
      <c r="Z257" s="122"/>
      <c r="AA257" s="122"/>
      <c r="AB257" s="122"/>
      <c r="AC257" s="122"/>
      <c r="AD257" s="119"/>
      <c r="AE257" s="120"/>
      <c r="AF257" s="121"/>
      <c r="AG257" s="50" t="str">
        <f>IF(J257=0,"",J257/I256)</f>
        <v/>
      </c>
      <c r="AH257" s="48">
        <v>17</v>
      </c>
      <c r="AI257" s="51">
        <f t="shared" si="33"/>
        <v>1</v>
      </c>
      <c r="AJ257" s="51">
        <f t="shared" si="34"/>
        <v>0</v>
      </c>
    </row>
    <row r="258" spans="1:36" ht="15.75" customHeight="1" x14ac:dyDescent="0.25">
      <c r="A258" s="41">
        <v>1502</v>
      </c>
      <c r="B258" s="42"/>
      <c r="C258" s="42"/>
      <c r="D258" s="42"/>
      <c r="E258" s="42"/>
      <c r="F258" s="42"/>
      <c r="G258" s="42"/>
      <c r="H258" s="42"/>
      <c r="I258" s="42"/>
      <c r="J258" s="42">
        <v>1</v>
      </c>
      <c r="K258" s="131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  <c r="AA258" s="122"/>
      <c r="AB258" s="122"/>
      <c r="AC258" s="122"/>
      <c r="AD258" s="119"/>
      <c r="AE258" s="120"/>
      <c r="AF258" s="122"/>
      <c r="AG258" s="161"/>
      <c r="AH258" s="48">
        <v>1</v>
      </c>
      <c r="AI258" s="162"/>
      <c r="AJ258" s="163"/>
    </row>
    <row r="259" spans="1:36" ht="15.75" customHeight="1" x14ac:dyDescent="0.25">
      <c r="A259" s="41">
        <v>1601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131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  <c r="AA259" s="122"/>
      <c r="AB259" s="122"/>
      <c r="AC259" s="122"/>
      <c r="AD259" s="119"/>
      <c r="AE259" s="120"/>
      <c r="AF259" s="122"/>
      <c r="AG259" s="126"/>
      <c r="AH259" s="124"/>
      <c r="AI259" s="127"/>
      <c r="AJ259" s="126"/>
    </row>
    <row r="260" spans="1:36" ht="15.75" customHeight="1" x14ac:dyDescent="0.25">
      <c r="A260" s="41">
        <v>1602</v>
      </c>
      <c r="B260" s="42"/>
      <c r="C260" s="42"/>
      <c r="D260" s="42"/>
      <c r="E260" s="42"/>
      <c r="F260" s="42"/>
      <c r="G260" s="42"/>
      <c r="H260" s="42"/>
      <c r="I260" s="42"/>
      <c r="J260" s="42">
        <v>1</v>
      </c>
      <c r="K260" s="131">
        <v>1</v>
      </c>
      <c r="L260" s="122"/>
      <c r="M260" s="122"/>
      <c r="N260" s="122"/>
      <c r="O260" s="122"/>
      <c r="P260" s="122"/>
      <c r="Q260" s="122"/>
      <c r="R260" s="122"/>
      <c r="S260" s="122"/>
      <c r="T260" s="122"/>
      <c r="U260" s="122"/>
      <c r="V260" s="122"/>
      <c r="W260" s="122"/>
      <c r="X260" s="122"/>
      <c r="Y260" s="122"/>
      <c r="Z260" s="122"/>
      <c r="AA260" s="122"/>
      <c r="AB260" s="122"/>
      <c r="AC260" s="122"/>
      <c r="AD260" s="119"/>
      <c r="AE260" s="120"/>
      <c r="AF260" s="122"/>
      <c r="AG260" s="126"/>
      <c r="AH260" s="124">
        <v>1</v>
      </c>
      <c r="AI260" s="127"/>
      <c r="AJ260" s="126"/>
    </row>
    <row r="261" spans="1:36" ht="15.75" customHeight="1" x14ac:dyDescent="0.25">
      <c r="A261" s="41">
        <v>1702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131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  <c r="W261" s="122"/>
      <c r="X261" s="122"/>
      <c r="Y261" s="122"/>
      <c r="Z261" s="122"/>
      <c r="AA261" s="122"/>
      <c r="AB261" s="122"/>
      <c r="AC261" s="122"/>
      <c r="AD261" s="119"/>
      <c r="AE261" s="120"/>
      <c r="AF261" s="122"/>
      <c r="AG261" s="126"/>
      <c r="AH261" s="124"/>
      <c r="AI261" s="127"/>
      <c r="AJ261" s="126"/>
    </row>
    <row r="262" spans="1:36" ht="15.75" customHeight="1" x14ac:dyDescent="0.25">
      <c r="A262" s="41">
        <v>1801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131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  <c r="AA262" s="122"/>
      <c r="AB262" s="122"/>
      <c r="AC262" s="122"/>
      <c r="AD262" s="119"/>
      <c r="AE262" s="120"/>
      <c r="AF262" s="122"/>
      <c r="AG262" s="120"/>
      <c r="AH262" s="122"/>
      <c r="AI262" s="158"/>
      <c r="AJ262" s="126"/>
    </row>
    <row r="263" spans="1:36" ht="15.75" customHeight="1" x14ac:dyDescent="0.25">
      <c r="A263" s="41">
        <v>1802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131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  <c r="AA263" s="122"/>
      <c r="AB263" s="122"/>
      <c r="AC263" s="122"/>
      <c r="AD263" s="119"/>
      <c r="AE263" s="120"/>
      <c r="AF263" s="122"/>
      <c r="AG263" s="52" t="s">
        <v>35</v>
      </c>
      <c r="AH263" s="53">
        <v>17</v>
      </c>
      <c r="AI263" s="54">
        <f>K266</f>
        <v>17</v>
      </c>
      <c r="AJ263" s="55" t="s">
        <v>20</v>
      </c>
    </row>
    <row r="264" spans="1:36" ht="15.75" customHeight="1" x14ac:dyDescent="0.25">
      <c r="A264" s="41">
        <v>1901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131"/>
      <c r="L264" s="122"/>
      <c r="M264" s="122"/>
      <c r="N264" s="122"/>
      <c r="O264" s="122"/>
      <c r="P264" s="122"/>
      <c r="Q264" s="122"/>
      <c r="R264" s="122"/>
      <c r="S264" s="122"/>
      <c r="T264" s="122"/>
      <c r="U264" s="122"/>
      <c r="V264" s="122"/>
      <c r="W264" s="122"/>
      <c r="X264" s="122"/>
      <c r="Y264" s="122"/>
      <c r="Z264" s="122"/>
      <c r="AA264" s="122"/>
      <c r="AB264" s="122"/>
      <c r="AC264" s="122"/>
      <c r="AD264" s="119"/>
      <c r="AE264" s="120"/>
      <c r="AF264" s="122"/>
      <c r="AG264" s="56" t="s">
        <v>36</v>
      </c>
      <c r="AH264" s="57">
        <f>IF(AH263/B249=0,"",AH263/B249)</f>
        <v>0.58620689655172409</v>
      </c>
      <c r="AI264" s="58">
        <f>IF(AH263/AI263=0,"",AH263/AI263)</f>
        <v>1</v>
      </c>
      <c r="AJ264" s="59" t="s">
        <v>37</v>
      </c>
    </row>
    <row r="265" spans="1:36" ht="15.75" customHeight="1" x14ac:dyDescent="0.25">
      <c r="A265" s="41">
        <v>1902</v>
      </c>
      <c r="B265" s="186"/>
      <c r="C265" s="186"/>
      <c r="D265" s="186"/>
      <c r="E265" s="186"/>
      <c r="F265" s="186"/>
      <c r="G265" s="186"/>
      <c r="H265" s="186"/>
      <c r="I265" s="186"/>
      <c r="J265" s="186"/>
      <c r="K265" s="131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  <c r="W265" s="122"/>
      <c r="X265" s="122"/>
      <c r="Y265" s="122"/>
      <c r="Z265" s="122"/>
      <c r="AA265" s="122"/>
      <c r="AB265" s="122"/>
      <c r="AC265" s="122"/>
      <c r="AD265" s="128"/>
      <c r="AE265" s="129"/>
      <c r="AF265" s="130"/>
      <c r="AG265" s="61"/>
      <c r="AH265" s="62"/>
      <c r="AI265" s="62"/>
      <c r="AJ265" s="63"/>
    </row>
    <row r="266" spans="1:36" ht="18" customHeight="1" x14ac:dyDescent="0.25">
      <c r="A266" s="22"/>
      <c r="B266" s="253" t="s">
        <v>80</v>
      </c>
      <c r="C266" s="253"/>
      <c r="D266" s="253"/>
      <c r="E266" s="253"/>
      <c r="F266" s="253"/>
      <c r="G266" s="253"/>
      <c r="H266" s="253"/>
      <c r="I266" s="253"/>
      <c r="J266" s="253"/>
      <c r="K266" s="185">
        <f>SUM(K249:K262)</f>
        <v>17</v>
      </c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65">
        <f>IF(K257=0,"",K257/B249)</f>
        <v>0.55172413793103448</v>
      </c>
      <c r="AE266" s="65">
        <f>IF(K266=0,"",K266/B249)</f>
        <v>0.58620689655172409</v>
      </c>
      <c r="AF266" s="65">
        <f>IF(K257=0,"",AE266-AD266)</f>
        <v>3.4482758620689613E-2</v>
      </c>
      <c r="AG266" s="1"/>
      <c r="AH266" s="27"/>
      <c r="AI266" s="30"/>
      <c r="AJ266" s="1"/>
    </row>
    <row r="267" spans="1:36" ht="12.75" customHeight="1" x14ac:dyDescent="0.2">
      <c r="AC267" s="1"/>
      <c r="AD267" s="1"/>
      <c r="AE267" s="1"/>
      <c r="AG267" s="1"/>
    </row>
    <row r="268" spans="1:36" ht="12.75" customHeight="1" x14ac:dyDescent="0.2">
      <c r="AD268" s="1"/>
      <c r="AE268" s="1"/>
      <c r="AG268" s="1"/>
    </row>
    <row r="269" spans="1:36" ht="26.25" customHeight="1" x14ac:dyDescent="0.4">
      <c r="B269" s="235" t="s">
        <v>69</v>
      </c>
      <c r="C269" s="236"/>
      <c r="D269" s="236"/>
      <c r="E269" s="236"/>
      <c r="F269" s="236"/>
      <c r="G269" s="236"/>
      <c r="H269" s="236"/>
      <c r="I269" s="236"/>
      <c r="J269" s="236"/>
      <c r="K269" s="173" t="s">
        <v>56</v>
      </c>
      <c r="AD269" s="1"/>
      <c r="AE269" s="1"/>
      <c r="AF269" s="27"/>
      <c r="AG269" s="1"/>
      <c r="AH269" s="27"/>
      <c r="AI269" s="27"/>
      <c r="AJ269" s="27"/>
    </row>
    <row r="270" spans="1:36" ht="20.25" customHeight="1" x14ac:dyDescent="0.2">
      <c r="A270" s="245" t="s">
        <v>19</v>
      </c>
      <c r="B270" s="246" t="s">
        <v>70</v>
      </c>
      <c r="C270" s="247"/>
      <c r="D270" s="247"/>
      <c r="E270" s="247"/>
      <c r="F270" s="247"/>
      <c r="G270" s="247"/>
      <c r="H270" s="247"/>
      <c r="I270" s="247"/>
      <c r="J270" s="248"/>
      <c r="K270" s="249" t="s">
        <v>20</v>
      </c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43" t="s">
        <v>11</v>
      </c>
      <c r="AE270" s="243" t="s">
        <v>12</v>
      </c>
      <c r="AF270" s="242" t="s">
        <v>13</v>
      </c>
      <c r="AG270" s="243" t="s">
        <v>14</v>
      </c>
      <c r="AH270" s="244" t="s">
        <v>15</v>
      </c>
      <c r="AI270" s="244" t="s">
        <v>16</v>
      </c>
      <c r="AJ270" s="243" t="s">
        <v>17</v>
      </c>
    </row>
    <row r="271" spans="1:36" ht="15.75" customHeight="1" x14ac:dyDescent="0.25">
      <c r="A271" s="238"/>
      <c r="B271" s="41" t="s">
        <v>71</v>
      </c>
      <c r="C271" s="41" t="s">
        <v>72</v>
      </c>
      <c r="D271" s="41" t="s">
        <v>73</v>
      </c>
      <c r="E271" s="41" t="s">
        <v>74</v>
      </c>
      <c r="F271" s="41" t="s">
        <v>75</v>
      </c>
      <c r="G271" s="41" t="s">
        <v>76</v>
      </c>
      <c r="H271" s="41" t="s">
        <v>77</v>
      </c>
      <c r="I271" s="41" t="s">
        <v>78</v>
      </c>
      <c r="J271" s="41" t="s">
        <v>79</v>
      </c>
      <c r="K271" s="250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38"/>
      <c r="AE271" s="238"/>
      <c r="AF271" s="238"/>
      <c r="AG271" s="238"/>
      <c r="AH271" s="238"/>
      <c r="AI271" s="238"/>
      <c r="AJ271" s="238"/>
    </row>
    <row r="272" spans="1:36" ht="15.75" customHeight="1" x14ac:dyDescent="0.25">
      <c r="A272" s="41">
        <v>1102</v>
      </c>
      <c r="B272" s="42">
        <v>79</v>
      </c>
      <c r="C272" s="42"/>
      <c r="D272" s="42"/>
      <c r="E272" s="42"/>
      <c r="F272" s="42"/>
      <c r="G272" s="42"/>
      <c r="H272" s="42"/>
      <c r="I272" s="42"/>
      <c r="J272" s="42"/>
      <c r="K272" s="131"/>
      <c r="L272" s="122"/>
      <c r="M272" s="122"/>
      <c r="N272" s="122"/>
      <c r="O272" s="122"/>
      <c r="P272" s="122"/>
      <c r="Q272" s="122"/>
      <c r="R272" s="122"/>
      <c r="S272" s="122"/>
      <c r="T272" s="122"/>
      <c r="U272" s="122"/>
      <c r="V272" s="122"/>
      <c r="W272" s="122"/>
      <c r="X272" s="122"/>
      <c r="Y272" s="122"/>
      <c r="Z272" s="122"/>
      <c r="AA272" s="122"/>
      <c r="AB272" s="122"/>
      <c r="AC272" s="122"/>
      <c r="AD272" s="114"/>
      <c r="AE272" s="115"/>
      <c r="AF272" s="116"/>
      <c r="AG272" s="43"/>
      <c r="AH272" s="44">
        <f>B272</f>
        <v>79</v>
      </c>
      <c r="AI272" s="45"/>
      <c r="AJ272" s="43"/>
    </row>
    <row r="273" spans="1:37" ht="15.75" customHeight="1" x14ac:dyDescent="0.25">
      <c r="A273" s="41">
        <v>1201</v>
      </c>
      <c r="B273" s="42"/>
      <c r="C273" s="42">
        <v>66</v>
      </c>
      <c r="D273" s="42"/>
      <c r="E273" s="42"/>
      <c r="F273" s="42"/>
      <c r="G273" s="42"/>
      <c r="H273" s="42"/>
      <c r="I273" s="42"/>
      <c r="J273" s="42"/>
      <c r="K273" s="131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  <c r="W273" s="122"/>
      <c r="X273" s="122"/>
      <c r="Y273" s="122"/>
      <c r="Z273" s="122"/>
      <c r="AA273" s="122"/>
      <c r="AB273" s="122"/>
      <c r="AC273" s="122"/>
      <c r="AD273" s="119"/>
      <c r="AE273" s="120"/>
      <c r="AF273" s="121"/>
      <c r="AG273" s="47">
        <f>IF(C273=0,"",C273/B272)</f>
        <v>0.83544303797468356</v>
      </c>
      <c r="AH273" s="48">
        <v>66</v>
      </c>
      <c r="AI273" s="49">
        <f t="shared" ref="AI273:AI280" si="35">IF(AH273=0,"",AH273/AH272)</f>
        <v>0.83544303797468356</v>
      </c>
      <c r="AJ273" s="49">
        <f t="shared" ref="AJ273:AJ280" si="36">IF(AH273=0,"",100%-AI273)</f>
        <v>0.16455696202531644</v>
      </c>
    </row>
    <row r="274" spans="1:37" ht="15.75" customHeight="1" x14ac:dyDescent="0.25">
      <c r="A274" s="41">
        <v>1202</v>
      </c>
      <c r="B274" s="42"/>
      <c r="C274" s="42"/>
      <c r="D274" s="42">
        <v>62</v>
      </c>
      <c r="E274" s="42"/>
      <c r="F274" s="42"/>
      <c r="G274" s="42"/>
      <c r="H274" s="42"/>
      <c r="I274" s="42"/>
      <c r="J274" s="42"/>
      <c r="K274" s="131"/>
      <c r="L274" s="122"/>
      <c r="M274" s="122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  <c r="AA274" s="122"/>
      <c r="AB274" s="122"/>
      <c r="AC274" s="122"/>
      <c r="AD274" s="119"/>
      <c r="AE274" s="120"/>
      <c r="AF274" s="121"/>
      <c r="AG274" s="47">
        <f>IF(D274=0,"",D274/C273)</f>
        <v>0.93939393939393945</v>
      </c>
      <c r="AH274" s="48">
        <v>63</v>
      </c>
      <c r="AI274" s="49">
        <f t="shared" si="35"/>
        <v>0.95454545454545459</v>
      </c>
      <c r="AJ274" s="49">
        <f t="shared" si="36"/>
        <v>4.5454545454545414E-2</v>
      </c>
      <c r="AK274" s="32">
        <f>AH274/AH272</f>
        <v>0.79746835443037978</v>
      </c>
    </row>
    <row r="275" spans="1:37" ht="15.75" customHeight="1" x14ac:dyDescent="0.25">
      <c r="A275" s="41">
        <v>1301</v>
      </c>
      <c r="B275" s="42"/>
      <c r="C275" s="42"/>
      <c r="D275" s="42"/>
      <c r="E275" s="42">
        <v>59</v>
      </c>
      <c r="F275" s="42"/>
      <c r="G275" s="42"/>
      <c r="H275" s="42"/>
      <c r="I275" s="42"/>
      <c r="J275" s="42"/>
      <c r="K275" s="131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  <c r="W275" s="122"/>
      <c r="X275" s="122"/>
      <c r="Y275" s="122"/>
      <c r="Z275" s="122"/>
      <c r="AA275" s="122"/>
      <c r="AB275" s="122"/>
      <c r="AC275" s="122"/>
      <c r="AD275" s="119"/>
      <c r="AE275" s="120"/>
      <c r="AF275" s="121"/>
      <c r="AG275" s="47">
        <f>IF(E275=0,"",E275/D274)</f>
        <v>0.95161290322580649</v>
      </c>
      <c r="AH275" s="48">
        <v>60</v>
      </c>
      <c r="AI275" s="49">
        <f t="shared" si="35"/>
        <v>0.95238095238095233</v>
      </c>
      <c r="AJ275" s="49">
        <f t="shared" si="36"/>
        <v>4.7619047619047672E-2</v>
      </c>
    </row>
    <row r="276" spans="1:37" ht="15.75" customHeight="1" x14ac:dyDescent="0.25">
      <c r="A276" s="41">
        <v>1302</v>
      </c>
      <c r="B276" s="42"/>
      <c r="C276" s="42"/>
      <c r="D276" s="42"/>
      <c r="E276" s="42"/>
      <c r="F276" s="42">
        <v>58</v>
      </c>
      <c r="G276" s="42"/>
      <c r="H276" s="42"/>
      <c r="I276" s="42"/>
      <c r="J276" s="42"/>
      <c r="K276" s="131"/>
      <c r="L276" s="122"/>
      <c r="M276" s="122"/>
      <c r="N276" s="122"/>
      <c r="O276" s="122"/>
      <c r="P276" s="122"/>
      <c r="Q276" s="122"/>
      <c r="R276" s="122"/>
      <c r="S276" s="122"/>
      <c r="T276" s="122"/>
      <c r="U276" s="122"/>
      <c r="V276" s="122"/>
      <c r="W276" s="122"/>
      <c r="X276" s="122"/>
      <c r="Y276" s="122"/>
      <c r="Z276" s="122"/>
      <c r="AA276" s="122"/>
      <c r="AB276" s="122"/>
      <c r="AC276" s="122"/>
      <c r="AD276" s="119"/>
      <c r="AE276" s="120"/>
      <c r="AF276" s="121"/>
      <c r="AG276" s="47">
        <f>IF(F276=0,"",F276/E275)</f>
        <v>0.98305084745762716</v>
      </c>
      <c r="AH276" s="48">
        <v>60</v>
      </c>
      <c r="AI276" s="49">
        <f t="shared" si="35"/>
        <v>1</v>
      </c>
      <c r="AJ276" s="49">
        <f t="shared" si="36"/>
        <v>0</v>
      </c>
    </row>
    <row r="277" spans="1:37" ht="15.75" customHeight="1" x14ac:dyDescent="0.25">
      <c r="A277" s="41">
        <v>1401</v>
      </c>
      <c r="B277" s="42"/>
      <c r="C277" s="42"/>
      <c r="D277" s="42"/>
      <c r="E277" s="42"/>
      <c r="F277" s="42"/>
      <c r="G277" s="42">
        <v>55</v>
      </c>
      <c r="H277" s="42"/>
      <c r="I277" s="42"/>
      <c r="J277" s="42"/>
      <c r="K277" s="131"/>
      <c r="L277" s="122"/>
      <c r="M277" s="122"/>
      <c r="N277" s="122"/>
      <c r="O277" s="122"/>
      <c r="P277" s="122"/>
      <c r="Q277" s="122"/>
      <c r="R277" s="122"/>
      <c r="S277" s="122"/>
      <c r="T277" s="122"/>
      <c r="U277" s="122"/>
      <c r="V277" s="122"/>
      <c r="W277" s="122"/>
      <c r="X277" s="122"/>
      <c r="Y277" s="122"/>
      <c r="Z277" s="122"/>
      <c r="AA277" s="122"/>
      <c r="AB277" s="122"/>
      <c r="AC277" s="122"/>
      <c r="AD277" s="119"/>
      <c r="AE277" s="120"/>
      <c r="AF277" s="121"/>
      <c r="AG277" s="47">
        <f>IF(G277=0,"",G277/F276)</f>
        <v>0.94827586206896552</v>
      </c>
      <c r="AH277" s="48">
        <v>57</v>
      </c>
      <c r="AI277" s="49">
        <f t="shared" si="35"/>
        <v>0.95</v>
      </c>
      <c r="AJ277" s="49">
        <f t="shared" si="36"/>
        <v>5.0000000000000044E-2</v>
      </c>
    </row>
    <row r="278" spans="1:37" ht="15.75" customHeight="1" x14ac:dyDescent="0.25">
      <c r="A278" s="41">
        <v>1402</v>
      </c>
      <c r="B278" s="42"/>
      <c r="C278" s="42"/>
      <c r="D278" s="42"/>
      <c r="E278" s="42"/>
      <c r="F278" s="42"/>
      <c r="G278" s="42"/>
      <c r="H278" s="42">
        <v>55</v>
      </c>
      <c r="I278" s="42"/>
      <c r="J278" s="42"/>
      <c r="K278" s="131"/>
      <c r="L278" s="122"/>
      <c r="M278" s="122"/>
      <c r="N278" s="122"/>
      <c r="O278" s="122"/>
      <c r="P278" s="122"/>
      <c r="Q278" s="122"/>
      <c r="R278" s="122"/>
      <c r="S278" s="122"/>
      <c r="T278" s="122"/>
      <c r="U278" s="122"/>
      <c r="V278" s="122"/>
      <c r="W278" s="122"/>
      <c r="X278" s="122"/>
      <c r="Y278" s="122"/>
      <c r="Z278" s="122"/>
      <c r="AA278" s="122"/>
      <c r="AB278" s="122"/>
      <c r="AC278" s="122"/>
      <c r="AD278" s="119"/>
      <c r="AE278" s="120"/>
      <c r="AF278" s="121"/>
      <c r="AG278" s="47">
        <f>IF(H278=0,"",H278/G277)</f>
        <v>1</v>
      </c>
      <c r="AH278" s="48">
        <v>57</v>
      </c>
      <c r="AI278" s="49">
        <f t="shared" si="35"/>
        <v>1</v>
      </c>
      <c r="AJ278" s="49">
        <f t="shared" si="36"/>
        <v>0</v>
      </c>
    </row>
    <row r="279" spans="1:37" ht="15.75" customHeight="1" x14ac:dyDescent="0.25">
      <c r="A279" s="41">
        <v>1501</v>
      </c>
      <c r="B279" s="42"/>
      <c r="C279" s="42"/>
      <c r="D279" s="42"/>
      <c r="E279" s="42"/>
      <c r="F279" s="42"/>
      <c r="G279" s="42"/>
      <c r="H279" s="42"/>
      <c r="I279" s="42">
        <v>55</v>
      </c>
      <c r="J279" s="42"/>
      <c r="K279" s="131"/>
      <c r="L279" s="122"/>
      <c r="M279" s="122"/>
      <c r="N279" s="122"/>
      <c r="O279" s="122"/>
      <c r="P279" s="122"/>
      <c r="Q279" s="122"/>
      <c r="R279" s="122"/>
      <c r="S279" s="122"/>
      <c r="T279" s="122"/>
      <c r="U279" s="122"/>
      <c r="V279" s="122"/>
      <c r="W279" s="122"/>
      <c r="X279" s="122"/>
      <c r="Y279" s="122"/>
      <c r="Z279" s="122"/>
      <c r="AA279" s="122"/>
      <c r="AB279" s="122"/>
      <c r="AC279" s="122"/>
      <c r="AD279" s="119"/>
      <c r="AE279" s="120"/>
      <c r="AF279" s="121"/>
      <c r="AG279" s="47">
        <f>IF(I279=0,"",I279/H278)</f>
        <v>1</v>
      </c>
      <c r="AH279" s="48">
        <v>57</v>
      </c>
      <c r="AI279" s="49">
        <f t="shared" si="35"/>
        <v>1</v>
      </c>
      <c r="AJ279" s="49">
        <f t="shared" si="36"/>
        <v>0</v>
      </c>
    </row>
    <row r="280" spans="1:37" ht="15.75" customHeight="1" x14ac:dyDescent="0.25">
      <c r="A280" s="41">
        <v>1502</v>
      </c>
      <c r="B280" s="42"/>
      <c r="C280" s="42"/>
      <c r="D280" s="42"/>
      <c r="E280" s="42"/>
      <c r="F280" s="42"/>
      <c r="G280" s="42"/>
      <c r="H280" s="42"/>
      <c r="I280" s="42"/>
      <c r="J280" s="42">
        <v>54</v>
      </c>
      <c r="K280" s="131">
        <v>50</v>
      </c>
      <c r="L280" s="122"/>
      <c r="M280" s="122"/>
      <c r="N280" s="122"/>
      <c r="O280" s="122"/>
      <c r="P280" s="122"/>
      <c r="Q280" s="122"/>
      <c r="R280" s="122"/>
      <c r="S280" s="122"/>
      <c r="T280" s="122"/>
      <c r="U280" s="122"/>
      <c r="V280" s="122"/>
      <c r="W280" s="122"/>
      <c r="X280" s="122"/>
      <c r="Y280" s="122"/>
      <c r="Z280" s="122"/>
      <c r="AA280" s="122"/>
      <c r="AB280" s="122"/>
      <c r="AC280" s="122"/>
      <c r="AD280" s="119"/>
      <c r="AE280" s="120"/>
      <c r="AF280" s="121"/>
      <c r="AG280" s="50">
        <f>IF(J280=0,"",J280/I279)</f>
        <v>0.98181818181818181</v>
      </c>
      <c r="AH280" s="48">
        <v>57</v>
      </c>
      <c r="AI280" s="51">
        <f t="shared" si="35"/>
        <v>1</v>
      </c>
      <c r="AJ280" s="51">
        <f t="shared" si="36"/>
        <v>0</v>
      </c>
    </row>
    <row r="281" spans="1:37" ht="15.75" customHeight="1" x14ac:dyDescent="0.25">
      <c r="A281" s="41">
        <v>1601</v>
      </c>
      <c r="B281" s="42"/>
      <c r="C281" s="42"/>
      <c r="D281" s="42"/>
      <c r="E281" s="42"/>
      <c r="F281" s="42"/>
      <c r="G281" s="42"/>
      <c r="H281" s="42"/>
      <c r="I281" s="42"/>
      <c r="J281" s="42">
        <v>2</v>
      </c>
      <c r="K281" s="131">
        <v>2</v>
      </c>
      <c r="L281" s="122"/>
      <c r="M281" s="122"/>
      <c r="N281" s="122"/>
      <c r="O281" s="122"/>
      <c r="P281" s="122"/>
      <c r="Q281" s="122"/>
      <c r="R281" s="122"/>
      <c r="S281" s="122"/>
      <c r="T281" s="122"/>
      <c r="U281" s="122"/>
      <c r="V281" s="122"/>
      <c r="W281" s="122"/>
      <c r="X281" s="122"/>
      <c r="Y281" s="122"/>
      <c r="Z281" s="122"/>
      <c r="AA281" s="122"/>
      <c r="AB281" s="122"/>
      <c r="AC281" s="122"/>
      <c r="AD281" s="119"/>
      <c r="AE281" s="120"/>
      <c r="AF281" s="122"/>
      <c r="AG281" s="161"/>
      <c r="AH281" s="48">
        <v>4</v>
      </c>
      <c r="AI281" s="162"/>
      <c r="AJ281" s="163"/>
    </row>
    <row r="282" spans="1:37" ht="15.75" customHeight="1" x14ac:dyDescent="0.25">
      <c r="A282" s="41">
        <v>1602</v>
      </c>
      <c r="B282" s="42"/>
      <c r="C282" s="42"/>
      <c r="D282" s="42"/>
      <c r="E282" s="42"/>
      <c r="F282" s="42"/>
      <c r="G282" s="42"/>
      <c r="H282" s="42"/>
      <c r="I282" s="42"/>
      <c r="J282" s="42">
        <v>1</v>
      </c>
      <c r="K282" s="131">
        <v>1</v>
      </c>
      <c r="L282" s="122"/>
      <c r="M282" s="122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  <c r="AA282" s="122"/>
      <c r="AB282" s="122"/>
      <c r="AC282" s="122"/>
      <c r="AD282" s="119"/>
      <c r="AE282" s="120"/>
      <c r="AF282" s="122"/>
      <c r="AG282" s="126"/>
      <c r="AH282" s="124">
        <v>1</v>
      </c>
      <c r="AI282" s="127"/>
      <c r="AJ282" s="126"/>
    </row>
    <row r="283" spans="1:37" ht="15.75" customHeight="1" x14ac:dyDescent="0.25">
      <c r="A283" s="41">
        <v>1702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131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  <c r="W283" s="122"/>
      <c r="X283" s="122"/>
      <c r="Y283" s="122"/>
      <c r="Z283" s="122"/>
      <c r="AA283" s="122"/>
      <c r="AB283" s="122"/>
      <c r="AC283" s="122"/>
      <c r="AD283" s="119"/>
      <c r="AE283" s="120"/>
      <c r="AF283" s="122"/>
      <c r="AG283" s="126"/>
      <c r="AH283" s="124"/>
      <c r="AI283" s="127"/>
      <c r="AJ283" s="126"/>
    </row>
    <row r="284" spans="1:37" ht="15.75" customHeight="1" x14ac:dyDescent="0.25">
      <c r="A284" s="41">
        <v>1801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131"/>
      <c r="L284" s="122"/>
      <c r="M284" s="122"/>
      <c r="N284" s="122"/>
      <c r="O284" s="122"/>
      <c r="P284" s="122"/>
      <c r="Q284" s="122"/>
      <c r="R284" s="122"/>
      <c r="S284" s="122"/>
      <c r="T284" s="122"/>
      <c r="U284" s="122"/>
      <c r="V284" s="122"/>
      <c r="W284" s="122"/>
      <c r="X284" s="122"/>
      <c r="Y284" s="122"/>
      <c r="Z284" s="122"/>
      <c r="AA284" s="122"/>
      <c r="AB284" s="122"/>
      <c r="AC284" s="122"/>
      <c r="AD284" s="119"/>
      <c r="AE284" s="120"/>
      <c r="AF284" s="122"/>
      <c r="AG284" s="126"/>
      <c r="AH284" s="124"/>
      <c r="AI284" s="127"/>
      <c r="AJ284" s="126"/>
    </row>
    <row r="285" spans="1:37" ht="15.75" customHeight="1" x14ac:dyDescent="0.25">
      <c r="A285" s="41">
        <v>1802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131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  <c r="X285" s="122"/>
      <c r="Y285" s="122"/>
      <c r="Z285" s="122"/>
      <c r="AA285" s="122"/>
      <c r="AB285" s="122"/>
      <c r="AC285" s="122"/>
      <c r="AD285" s="119"/>
      <c r="AE285" s="120"/>
      <c r="AF285" s="122"/>
      <c r="AG285" s="120"/>
      <c r="AH285" s="122"/>
      <c r="AI285" s="158"/>
      <c r="AJ285" s="126"/>
    </row>
    <row r="286" spans="1:37" ht="15.75" customHeight="1" x14ac:dyDescent="0.25">
      <c r="A286" s="41">
        <v>1901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131"/>
      <c r="L286" s="122"/>
      <c r="M286" s="122"/>
      <c r="N286" s="122"/>
      <c r="O286" s="122"/>
      <c r="P286" s="122"/>
      <c r="Q286" s="122"/>
      <c r="R286" s="122"/>
      <c r="S286" s="122"/>
      <c r="T286" s="122"/>
      <c r="U286" s="122"/>
      <c r="V286" s="122"/>
      <c r="W286" s="122"/>
      <c r="X286" s="122"/>
      <c r="Y286" s="122"/>
      <c r="Z286" s="122"/>
      <c r="AA286" s="122"/>
      <c r="AB286" s="122"/>
      <c r="AC286" s="122"/>
      <c r="AD286" s="119"/>
      <c r="AE286" s="120"/>
      <c r="AF286" s="122"/>
      <c r="AG286" s="52" t="s">
        <v>35</v>
      </c>
      <c r="AH286" s="53">
        <v>52</v>
      </c>
      <c r="AI286" s="54">
        <f>IF(SUM(K279:K282)=0,"",SUM(K279:K282))</f>
        <v>53</v>
      </c>
      <c r="AJ286" s="55" t="s">
        <v>20</v>
      </c>
    </row>
    <row r="287" spans="1:37" ht="15.75" customHeight="1" x14ac:dyDescent="0.25">
      <c r="A287" s="41">
        <v>1902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131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  <c r="W287" s="122"/>
      <c r="X287" s="122"/>
      <c r="Y287" s="122"/>
      <c r="Z287" s="122"/>
      <c r="AA287" s="122"/>
      <c r="AB287" s="122"/>
      <c r="AC287" s="122"/>
      <c r="AD287" s="119"/>
      <c r="AE287" s="120"/>
      <c r="AF287" s="122"/>
      <c r="AG287" s="56" t="s">
        <v>36</v>
      </c>
      <c r="AH287" s="57">
        <f>IF(AH286/B272=0,"",AH286/B272)</f>
        <v>0.65822784810126578</v>
      </c>
      <c r="AI287" s="58">
        <f>IF(AH286/AI286=0,"",AH286/AI286)</f>
        <v>0.98113207547169812</v>
      </c>
      <c r="AJ287" s="59" t="s">
        <v>37</v>
      </c>
    </row>
    <row r="288" spans="1:37" ht="15.75" customHeight="1" x14ac:dyDescent="0.25">
      <c r="A288" s="41">
        <v>2001</v>
      </c>
      <c r="B288" s="186"/>
      <c r="C288" s="186"/>
      <c r="D288" s="186"/>
      <c r="E288" s="186"/>
      <c r="F288" s="186"/>
      <c r="G288" s="186"/>
      <c r="H288" s="186"/>
      <c r="I288" s="186"/>
      <c r="J288" s="186"/>
      <c r="K288" s="131"/>
      <c r="L288" s="122"/>
      <c r="M288" s="122"/>
      <c r="N288" s="122"/>
      <c r="O288" s="122"/>
      <c r="P288" s="122"/>
      <c r="Q288" s="122"/>
      <c r="R288" s="122"/>
      <c r="S288" s="122"/>
      <c r="T288" s="122"/>
      <c r="U288" s="122"/>
      <c r="V288" s="122"/>
      <c r="W288" s="122"/>
      <c r="X288" s="122"/>
      <c r="Y288" s="122"/>
      <c r="Z288" s="122"/>
      <c r="AA288" s="122"/>
      <c r="AB288" s="122"/>
      <c r="AC288" s="122"/>
      <c r="AD288" s="128"/>
      <c r="AE288" s="129"/>
      <c r="AF288" s="130"/>
      <c r="AG288" s="61"/>
      <c r="AH288" s="62"/>
      <c r="AI288" s="62"/>
      <c r="AJ288" s="63"/>
    </row>
    <row r="289" spans="1:37" ht="18" customHeight="1" x14ac:dyDescent="0.25">
      <c r="A289" s="22"/>
      <c r="B289" s="253" t="s">
        <v>80</v>
      </c>
      <c r="C289" s="253"/>
      <c r="D289" s="253"/>
      <c r="E289" s="253"/>
      <c r="F289" s="253"/>
      <c r="G289" s="253"/>
      <c r="H289" s="253"/>
      <c r="I289" s="253"/>
      <c r="J289" s="253"/>
      <c r="K289" s="185">
        <f>SUM(K272:K285)</f>
        <v>53</v>
      </c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65">
        <f>IF(K280=0,"",K280/B272)</f>
        <v>0.63291139240506333</v>
      </c>
      <c r="AE289" s="65">
        <f>IF(K289=0,"",K289/B272)</f>
        <v>0.67088607594936711</v>
      </c>
      <c r="AF289" s="65">
        <f>IF(K280=0,"",AE289-AD289)</f>
        <v>3.7974683544303778E-2</v>
      </c>
      <c r="AG289" s="1"/>
      <c r="AH289" s="27"/>
      <c r="AI289" s="30"/>
      <c r="AJ289" s="1"/>
    </row>
    <row r="290" spans="1:37" ht="12.75" customHeight="1" x14ac:dyDescent="0.2">
      <c r="AD290" s="1"/>
      <c r="AE290" s="1"/>
      <c r="AG290" s="1"/>
    </row>
    <row r="291" spans="1:37" ht="12.75" customHeight="1" x14ac:dyDescent="0.2">
      <c r="AD291" s="1"/>
      <c r="AE291" s="1"/>
      <c r="AG291" s="1"/>
    </row>
    <row r="292" spans="1:37" ht="26.25" customHeight="1" x14ac:dyDescent="0.4">
      <c r="B292" s="235" t="s">
        <v>69</v>
      </c>
      <c r="C292" s="236"/>
      <c r="D292" s="236"/>
      <c r="E292" s="236"/>
      <c r="F292" s="236"/>
      <c r="G292" s="236"/>
      <c r="H292" s="236"/>
      <c r="I292" s="236"/>
      <c r="J292" s="236"/>
      <c r="K292" s="173" t="s">
        <v>57</v>
      </c>
      <c r="AD292" s="1"/>
      <c r="AE292" s="1"/>
      <c r="AF292" s="27"/>
      <c r="AG292" s="1"/>
      <c r="AH292" s="27"/>
      <c r="AI292" s="27"/>
      <c r="AJ292" s="27"/>
    </row>
    <row r="293" spans="1:37" ht="20.25" customHeight="1" x14ac:dyDescent="0.2">
      <c r="A293" s="245" t="s">
        <v>19</v>
      </c>
      <c r="B293" s="246" t="s">
        <v>70</v>
      </c>
      <c r="C293" s="247"/>
      <c r="D293" s="247"/>
      <c r="E293" s="247"/>
      <c r="F293" s="247"/>
      <c r="G293" s="247"/>
      <c r="H293" s="247"/>
      <c r="I293" s="247"/>
      <c r="J293" s="248"/>
      <c r="K293" s="249" t="s">
        <v>20</v>
      </c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43" t="s">
        <v>11</v>
      </c>
      <c r="AE293" s="243" t="s">
        <v>12</v>
      </c>
      <c r="AF293" s="242" t="s">
        <v>13</v>
      </c>
      <c r="AG293" s="243" t="s">
        <v>14</v>
      </c>
      <c r="AH293" s="244" t="s">
        <v>15</v>
      </c>
      <c r="AI293" s="244" t="s">
        <v>16</v>
      </c>
      <c r="AJ293" s="243" t="s">
        <v>17</v>
      </c>
    </row>
    <row r="294" spans="1:37" ht="15.75" customHeight="1" x14ac:dyDescent="0.25">
      <c r="A294" s="238"/>
      <c r="B294" s="41" t="s">
        <v>71</v>
      </c>
      <c r="C294" s="41" t="s">
        <v>72</v>
      </c>
      <c r="D294" s="41" t="s">
        <v>73</v>
      </c>
      <c r="E294" s="41" t="s">
        <v>74</v>
      </c>
      <c r="F294" s="41" t="s">
        <v>75</v>
      </c>
      <c r="G294" s="41" t="s">
        <v>76</v>
      </c>
      <c r="H294" s="41" t="s">
        <v>77</v>
      </c>
      <c r="I294" s="41" t="s">
        <v>78</v>
      </c>
      <c r="J294" s="41" t="s">
        <v>79</v>
      </c>
      <c r="K294" s="250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38"/>
      <c r="AE294" s="238"/>
      <c r="AF294" s="238"/>
      <c r="AG294" s="238"/>
      <c r="AH294" s="238"/>
      <c r="AI294" s="238"/>
      <c r="AJ294" s="238"/>
    </row>
    <row r="295" spans="1:37" ht="15.75" customHeight="1" x14ac:dyDescent="0.25">
      <c r="A295" s="41">
        <v>1201</v>
      </c>
      <c r="B295" s="42">
        <v>14</v>
      </c>
      <c r="C295" s="42"/>
      <c r="D295" s="42"/>
      <c r="E295" s="42"/>
      <c r="F295" s="42"/>
      <c r="G295" s="42"/>
      <c r="H295" s="42"/>
      <c r="I295" s="42"/>
      <c r="J295" s="42"/>
      <c r="K295" s="131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  <c r="AA295" s="122"/>
      <c r="AB295" s="122"/>
      <c r="AC295" s="122"/>
      <c r="AD295" s="114"/>
      <c r="AE295" s="115"/>
      <c r="AF295" s="116"/>
      <c r="AG295" s="43"/>
      <c r="AH295" s="44">
        <f>B295</f>
        <v>14</v>
      </c>
      <c r="AI295" s="45"/>
      <c r="AJ295" s="43"/>
    </row>
    <row r="296" spans="1:37" ht="15.75" customHeight="1" x14ac:dyDescent="0.25">
      <c r="A296" s="41">
        <v>1202</v>
      </c>
      <c r="B296" s="42"/>
      <c r="C296" s="42">
        <v>13</v>
      </c>
      <c r="D296" s="42"/>
      <c r="E296" s="42"/>
      <c r="F296" s="42"/>
      <c r="G296" s="42"/>
      <c r="H296" s="42"/>
      <c r="I296" s="42"/>
      <c r="J296" s="42"/>
      <c r="K296" s="131"/>
      <c r="L296" s="122"/>
      <c r="M296" s="122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  <c r="AA296" s="122"/>
      <c r="AB296" s="122"/>
      <c r="AC296" s="122"/>
      <c r="AD296" s="119"/>
      <c r="AE296" s="120"/>
      <c r="AF296" s="121"/>
      <c r="AG296" s="47">
        <f>IF(C296=0,"",C296/B295)</f>
        <v>0.9285714285714286</v>
      </c>
      <c r="AH296" s="48">
        <v>13</v>
      </c>
      <c r="AI296" s="49">
        <f t="shared" ref="AI296:AI303" si="37">IF(AH296=0,"",AH296/AH295)</f>
        <v>0.9285714285714286</v>
      </c>
      <c r="AJ296" s="49">
        <f t="shared" ref="AJ296:AJ303" si="38">IF(AH296=0,"",100%-AI296)</f>
        <v>7.1428571428571397E-2</v>
      </c>
    </row>
    <row r="297" spans="1:37" ht="15.75" customHeight="1" x14ac:dyDescent="0.25">
      <c r="A297" s="41">
        <v>1301</v>
      </c>
      <c r="B297" s="42"/>
      <c r="C297" s="42"/>
      <c r="D297" s="42">
        <v>11</v>
      </c>
      <c r="E297" s="42"/>
      <c r="F297" s="42"/>
      <c r="G297" s="42"/>
      <c r="H297" s="42"/>
      <c r="I297" s="42"/>
      <c r="J297" s="42"/>
      <c r="K297" s="131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  <c r="X297" s="122"/>
      <c r="Y297" s="122"/>
      <c r="Z297" s="122"/>
      <c r="AA297" s="122"/>
      <c r="AB297" s="122"/>
      <c r="AC297" s="122"/>
      <c r="AD297" s="119"/>
      <c r="AE297" s="120"/>
      <c r="AF297" s="121"/>
      <c r="AG297" s="47">
        <f>IF(D297=0,"",D297/C296)</f>
        <v>0.84615384615384615</v>
      </c>
      <c r="AH297" s="48">
        <v>11</v>
      </c>
      <c r="AI297" s="49">
        <f t="shared" si="37"/>
        <v>0.84615384615384615</v>
      </c>
      <c r="AJ297" s="49">
        <f t="shared" si="38"/>
        <v>0.15384615384615385</v>
      </c>
      <c r="AK297" s="32">
        <f>AH297/AH295</f>
        <v>0.7857142857142857</v>
      </c>
    </row>
    <row r="298" spans="1:37" ht="15.75" customHeight="1" x14ac:dyDescent="0.25">
      <c r="A298" s="41">
        <v>1302</v>
      </c>
      <c r="B298" s="42"/>
      <c r="C298" s="42"/>
      <c r="D298" s="42"/>
      <c r="E298" s="42">
        <v>11</v>
      </c>
      <c r="F298" s="42"/>
      <c r="G298" s="42"/>
      <c r="H298" s="42"/>
      <c r="I298" s="42"/>
      <c r="J298" s="42"/>
      <c r="K298" s="131"/>
      <c r="L298" s="122"/>
      <c r="M298" s="122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  <c r="X298" s="122"/>
      <c r="Y298" s="122"/>
      <c r="Z298" s="122"/>
      <c r="AA298" s="122"/>
      <c r="AB298" s="122"/>
      <c r="AC298" s="122"/>
      <c r="AD298" s="119"/>
      <c r="AE298" s="120"/>
      <c r="AF298" s="121"/>
      <c r="AG298" s="47">
        <f>IF(E298=0,"",E298/D297)</f>
        <v>1</v>
      </c>
      <c r="AH298" s="48">
        <v>11</v>
      </c>
      <c r="AI298" s="49">
        <f t="shared" si="37"/>
        <v>1</v>
      </c>
      <c r="AJ298" s="49">
        <f t="shared" si="38"/>
        <v>0</v>
      </c>
    </row>
    <row r="299" spans="1:37" ht="15.75" customHeight="1" x14ac:dyDescent="0.25">
      <c r="A299" s="41">
        <v>1401</v>
      </c>
      <c r="B299" s="42"/>
      <c r="C299" s="42"/>
      <c r="D299" s="42"/>
      <c r="E299" s="42"/>
      <c r="F299" s="42">
        <v>11</v>
      </c>
      <c r="G299" s="42"/>
      <c r="H299" s="42"/>
      <c r="I299" s="42"/>
      <c r="J299" s="42"/>
      <c r="K299" s="131"/>
      <c r="L299" s="122"/>
      <c r="M299" s="122"/>
      <c r="N299" s="122"/>
      <c r="O299" s="122"/>
      <c r="P299" s="122"/>
      <c r="Q299" s="122"/>
      <c r="R299" s="122"/>
      <c r="S299" s="122"/>
      <c r="T299" s="122"/>
      <c r="U299" s="122"/>
      <c r="V299" s="122"/>
      <c r="W299" s="122"/>
      <c r="X299" s="122"/>
      <c r="Y299" s="122"/>
      <c r="Z299" s="122"/>
      <c r="AA299" s="122"/>
      <c r="AB299" s="122"/>
      <c r="AC299" s="122"/>
      <c r="AD299" s="119"/>
      <c r="AE299" s="120"/>
      <c r="AF299" s="121"/>
      <c r="AG299" s="47">
        <f>IF(F299=0,"",F299/E298)</f>
        <v>1</v>
      </c>
      <c r="AH299" s="48">
        <v>11</v>
      </c>
      <c r="AI299" s="49">
        <f t="shared" si="37"/>
        <v>1</v>
      </c>
      <c r="AJ299" s="49">
        <f t="shared" si="38"/>
        <v>0</v>
      </c>
    </row>
    <row r="300" spans="1:37" ht="15.75" customHeight="1" x14ac:dyDescent="0.25">
      <c r="A300" s="41">
        <v>1402</v>
      </c>
      <c r="B300" s="42"/>
      <c r="C300" s="42"/>
      <c r="D300" s="42"/>
      <c r="E300" s="42"/>
      <c r="F300" s="42"/>
      <c r="G300" s="42">
        <v>10</v>
      </c>
      <c r="H300" s="42"/>
      <c r="I300" s="42"/>
      <c r="J300" s="42"/>
      <c r="K300" s="131"/>
      <c r="L300" s="122"/>
      <c r="M300" s="122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  <c r="AA300" s="122"/>
      <c r="AB300" s="122"/>
      <c r="AC300" s="122"/>
      <c r="AD300" s="119"/>
      <c r="AE300" s="120"/>
      <c r="AF300" s="121"/>
      <c r="AG300" s="47">
        <f>IF(G300=0,"",G300/F299)</f>
        <v>0.90909090909090906</v>
      </c>
      <c r="AH300" s="48">
        <v>11</v>
      </c>
      <c r="AI300" s="49">
        <f t="shared" si="37"/>
        <v>1</v>
      </c>
      <c r="AJ300" s="49">
        <f t="shared" si="38"/>
        <v>0</v>
      </c>
    </row>
    <row r="301" spans="1:37" ht="15.75" customHeight="1" x14ac:dyDescent="0.25">
      <c r="A301" s="41">
        <v>1501</v>
      </c>
      <c r="B301" s="42"/>
      <c r="C301" s="42"/>
      <c r="D301" s="42"/>
      <c r="E301" s="42"/>
      <c r="F301" s="42"/>
      <c r="G301" s="42"/>
      <c r="H301" s="42">
        <v>10</v>
      </c>
      <c r="I301" s="42"/>
      <c r="J301" s="42"/>
      <c r="K301" s="131"/>
      <c r="L301" s="122"/>
      <c r="M301" s="122"/>
      <c r="N301" s="122"/>
      <c r="O301" s="122"/>
      <c r="P301" s="122"/>
      <c r="Q301" s="122"/>
      <c r="R301" s="122"/>
      <c r="S301" s="122"/>
      <c r="T301" s="122"/>
      <c r="U301" s="122"/>
      <c r="V301" s="122"/>
      <c r="W301" s="122"/>
      <c r="X301" s="122"/>
      <c r="Y301" s="122"/>
      <c r="Z301" s="122"/>
      <c r="AA301" s="122"/>
      <c r="AB301" s="122"/>
      <c r="AC301" s="122"/>
      <c r="AD301" s="119"/>
      <c r="AE301" s="120"/>
      <c r="AF301" s="121"/>
      <c r="AG301" s="47">
        <f>IF(H301=0,"",H301/G300)</f>
        <v>1</v>
      </c>
      <c r="AH301" s="48">
        <v>11</v>
      </c>
      <c r="AI301" s="49">
        <f t="shared" si="37"/>
        <v>1</v>
      </c>
      <c r="AJ301" s="49">
        <f t="shared" si="38"/>
        <v>0</v>
      </c>
    </row>
    <row r="302" spans="1:37" ht="15.75" customHeight="1" x14ac:dyDescent="0.25">
      <c r="A302" s="41">
        <v>1502</v>
      </c>
      <c r="B302" s="42"/>
      <c r="C302" s="42"/>
      <c r="D302" s="42"/>
      <c r="E302" s="42"/>
      <c r="F302" s="42"/>
      <c r="G302" s="42"/>
      <c r="H302" s="42"/>
      <c r="I302" s="42">
        <v>9</v>
      </c>
      <c r="J302" s="42"/>
      <c r="K302" s="131"/>
      <c r="L302" s="122"/>
      <c r="M302" s="122"/>
      <c r="N302" s="122"/>
      <c r="O302" s="122"/>
      <c r="P302" s="122"/>
      <c r="Q302" s="122"/>
      <c r="R302" s="122"/>
      <c r="S302" s="122"/>
      <c r="T302" s="122"/>
      <c r="U302" s="122"/>
      <c r="V302" s="122"/>
      <c r="W302" s="122"/>
      <c r="X302" s="122"/>
      <c r="Y302" s="122"/>
      <c r="Z302" s="122"/>
      <c r="AA302" s="122"/>
      <c r="AB302" s="122"/>
      <c r="AC302" s="122"/>
      <c r="AD302" s="119"/>
      <c r="AE302" s="120"/>
      <c r="AF302" s="121"/>
      <c r="AG302" s="47">
        <f>IF(I302=0,"",I302/H301)</f>
        <v>0.9</v>
      </c>
      <c r="AH302" s="48">
        <v>10</v>
      </c>
      <c r="AI302" s="49">
        <f t="shared" si="37"/>
        <v>0.90909090909090906</v>
      </c>
      <c r="AJ302" s="49">
        <f t="shared" si="38"/>
        <v>9.0909090909090939E-2</v>
      </c>
    </row>
    <row r="303" spans="1:37" ht="15.75" customHeight="1" x14ac:dyDescent="0.25">
      <c r="A303" s="41">
        <v>1601</v>
      </c>
      <c r="B303" s="42"/>
      <c r="C303" s="42"/>
      <c r="D303" s="42"/>
      <c r="E303" s="42"/>
      <c r="F303" s="42"/>
      <c r="G303" s="42"/>
      <c r="H303" s="42"/>
      <c r="I303" s="42"/>
      <c r="J303" s="42">
        <v>9</v>
      </c>
      <c r="K303" s="131">
        <v>9</v>
      </c>
      <c r="L303" s="122"/>
      <c r="M303" s="122"/>
      <c r="N303" s="122"/>
      <c r="O303" s="122"/>
      <c r="P303" s="122"/>
      <c r="Q303" s="122"/>
      <c r="R303" s="122"/>
      <c r="S303" s="122"/>
      <c r="T303" s="122"/>
      <c r="U303" s="122"/>
      <c r="V303" s="122"/>
      <c r="W303" s="122"/>
      <c r="X303" s="122"/>
      <c r="Y303" s="122"/>
      <c r="Z303" s="122"/>
      <c r="AA303" s="122"/>
      <c r="AB303" s="122"/>
      <c r="AC303" s="122"/>
      <c r="AD303" s="119"/>
      <c r="AE303" s="120"/>
      <c r="AF303" s="121"/>
      <c r="AG303" s="50">
        <f>IF(J303=0,"",J303/I302)</f>
        <v>1</v>
      </c>
      <c r="AH303" s="48">
        <v>10</v>
      </c>
      <c r="AI303" s="51">
        <f t="shared" si="37"/>
        <v>1</v>
      </c>
      <c r="AJ303" s="51">
        <f t="shared" si="38"/>
        <v>0</v>
      </c>
    </row>
    <row r="304" spans="1:37" ht="15.75" customHeight="1" x14ac:dyDescent="0.25">
      <c r="A304" s="41">
        <v>1602</v>
      </c>
      <c r="B304" s="42"/>
      <c r="C304" s="42"/>
      <c r="D304" s="42"/>
      <c r="E304" s="42"/>
      <c r="F304" s="42"/>
      <c r="G304" s="42"/>
      <c r="H304" s="42"/>
      <c r="I304" s="42"/>
      <c r="J304" s="42">
        <v>1</v>
      </c>
      <c r="K304" s="131">
        <v>1</v>
      </c>
      <c r="L304" s="122"/>
      <c r="M304" s="122"/>
      <c r="N304" s="122"/>
      <c r="O304" s="122"/>
      <c r="P304" s="122"/>
      <c r="Q304" s="122"/>
      <c r="R304" s="122"/>
      <c r="S304" s="122"/>
      <c r="T304" s="122"/>
      <c r="U304" s="122"/>
      <c r="V304" s="122"/>
      <c r="W304" s="122"/>
      <c r="X304" s="122"/>
      <c r="Y304" s="122"/>
      <c r="Z304" s="122"/>
      <c r="AA304" s="122"/>
      <c r="AB304" s="122"/>
      <c r="AC304" s="122"/>
      <c r="AD304" s="119"/>
      <c r="AE304" s="120"/>
      <c r="AF304" s="122"/>
      <c r="AG304" s="161"/>
      <c r="AH304" s="48">
        <v>1</v>
      </c>
      <c r="AI304" s="162"/>
      <c r="AJ304" s="163"/>
    </row>
    <row r="305" spans="1:38" ht="15.75" customHeight="1" x14ac:dyDescent="0.25">
      <c r="A305" s="41">
        <v>1701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131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  <c r="W305" s="122"/>
      <c r="X305" s="122"/>
      <c r="Y305" s="122"/>
      <c r="Z305" s="122"/>
      <c r="AA305" s="122"/>
      <c r="AB305" s="122"/>
      <c r="AC305" s="122"/>
      <c r="AD305" s="119"/>
      <c r="AE305" s="120"/>
      <c r="AF305" s="122"/>
      <c r="AG305" s="126"/>
      <c r="AH305" s="124"/>
      <c r="AI305" s="127"/>
      <c r="AJ305" s="126"/>
    </row>
    <row r="306" spans="1:38" ht="15.75" customHeight="1" x14ac:dyDescent="0.25">
      <c r="A306" s="41">
        <v>1702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131"/>
      <c r="L306" s="122"/>
      <c r="M306" s="122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  <c r="AA306" s="122"/>
      <c r="AB306" s="122"/>
      <c r="AC306" s="122"/>
      <c r="AD306" s="119"/>
      <c r="AE306" s="120"/>
      <c r="AF306" s="122"/>
      <c r="AG306" s="126"/>
      <c r="AH306" s="124"/>
      <c r="AI306" s="127"/>
      <c r="AJ306" s="126"/>
    </row>
    <row r="307" spans="1:38" ht="15.75" customHeight="1" x14ac:dyDescent="0.25">
      <c r="A307" s="41">
        <v>1801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131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  <c r="W307" s="122"/>
      <c r="X307" s="122"/>
      <c r="Y307" s="122"/>
      <c r="Z307" s="122"/>
      <c r="AA307" s="122"/>
      <c r="AB307" s="122"/>
      <c r="AC307" s="122"/>
      <c r="AD307" s="119"/>
      <c r="AE307" s="120"/>
      <c r="AF307" s="122"/>
      <c r="AG307" s="126"/>
      <c r="AH307" s="124"/>
      <c r="AI307" s="127"/>
      <c r="AJ307" s="126"/>
    </row>
    <row r="308" spans="1:38" ht="15.75" customHeight="1" x14ac:dyDescent="0.25">
      <c r="A308" s="41">
        <v>1802</v>
      </c>
      <c r="B308" s="42"/>
      <c r="C308" s="42"/>
      <c r="D308" s="42"/>
      <c r="E308" s="42"/>
      <c r="F308" s="42"/>
      <c r="G308" s="42"/>
      <c r="H308" s="42"/>
      <c r="I308" s="42"/>
      <c r="J308" s="42"/>
      <c r="K308" s="131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  <c r="AA308" s="122"/>
      <c r="AB308" s="122"/>
      <c r="AC308" s="122"/>
      <c r="AD308" s="119"/>
      <c r="AE308" s="120"/>
      <c r="AF308" s="122"/>
      <c r="AG308" s="120"/>
      <c r="AH308" s="122"/>
      <c r="AI308" s="158"/>
      <c r="AJ308" s="126"/>
    </row>
    <row r="309" spans="1:38" ht="15.75" customHeight="1" x14ac:dyDescent="0.25">
      <c r="A309" s="41">
        <v>1901</v>
      </c>
      <c r="B309" s="42"/>
      <c r="C309" s="42"/>
      <c r="D309" s="42"/>
      <c r="E309" s="42"/>
      <c r="F309" s="42"/>
      <c r="G309" s="42"/>
      <c r="H309" s="42"/>
      <c r="I309" s="42"/>
      <c r="J309" s="42"/>
      <c r="K309" s="131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  <c r="AA309" s="122"/>
      <c r="AB309" s="122"/>
      <c r="AC309" s="122"/>
      <c r="AD309" s="119"/>
      <c r="AE309" s="120"/>
      <c r="AF309" s="122"/>
      <c r="AG309" s="52" t="s">
        <v>35</v>
      </c>
      <c r="AH309" s="53">
        <v>10</v>
      </c>
      <c r="AI309" s="54">
        <f>IF(SUM(K302:K305)=0,"",SUM(K302:K305))</f>
        <v>10</v>
      </c>
      <c r="AJ309" s="55" t="s">
        <v>20</v>
      </c>
    </row>
    <row r="310" spans="1:38" ht="15.75" customHeight="1" x14ac:dyDescent="0.25">
      <c r="A310" s="41">
        <v>1902</v>
      </c>
      <c r="B310" s="42"/>
      <c r="C310" s="42"/>
      <c r="D310" s="42"/>
      <c r="E310" s="42"/>
      <c r="F310" s="42"/>
      <c r="G310" s="42"/>
      <c r="H310" s="42"/>
      <c r="I310" s="42"/>
      <c r="J310" s="42"/>
      <c r="K310" s="131"/>
      <c r="L310" s="122"/>
      <c r="M310" s="122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  <c r="AA310" s="122"/>
      <c r="AB310" s="122"/>
      <c r="AC310" s="122"/>
      <c r="AD310" s="119"/>
      <c r="AE310" s="120"/>
      <c r="AF310" s="122"/>
      <c r="AG310" s="56" t="s">
        <v>36</v>
      </c>
      <c r="AH310" s="57">
        <f>IF(AH309/B295=0,"",AH309/B295)</f>
        <v>0.7142857142857143</v>
      </c>
      <c r="AI310" s="58">
        <f>IF(AH309/AI309=0,"",AH309/AI309)</f>
        <v>1</v>
      </c>
      <c r="AJ310" s="59" t="s">
        <v>37</v>
      </c>
    </row>
    <row r="311" spans="1:38" ht="15.75" customHeight="1" x14ac:dyDescent="0.25">
      <c r="A311" s="41">
        <v>2001</v>
      </c>
      <c r="B311" s="186"/>
      <c r="C311" s="186"/>
      <c r="D311" s="186"/>
      <c r="E311" s="186"/>
      <c r="F311" s="186"/>
      <c r="G311" s="186"/>
      <c r="H311" s="186"/>
      <c r="I311" s="186"/>
      <c r="J311" s="186"/>
      <c r="K311" s="131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  <c r="AA311" s="122"/>
      <c r="AB311" s="122"/>
      <c r="AC311" s="122"/>
      <c r="AD311" s="128"/>
      <c r="AE311" s="129"/>
      <c r="AF311" s="130"/>
      <c r="AG311" s="61"/>
      <c r="AH311" s="62"/>
      <c r="AI311" s="62"/>
      <c r="AJ311" s="63"/>
    </row>
    <row r="312" spans="1:38" ht="18" customHeight="1" x14ac:dyDescent="0.25">
      <c r="A312" s="22"/>
      <c r="B312" s="253" t="s">
        <v>80</v>
      </c>
      <c r="C312" s="253"/>
      <c r="D312" s="253"/>
      <c r="E312" s="253"/>
      <c r="F312" s="253"/>
      <c r="G312" s="253"/>
      <c r="H312" s="253"/>
      <c r="I312" s="253"/>
      <c r="J312" s="253"/>
      <c r="K312" s="185">
        <f>SUM(K295:K308)</f>
        <v>10</v>
      </c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65">
        <f>IF(K303=0,"",K303/B295)</f>
        <v>0.6428571428571429</v>
      </c>
      <c r="AE312" s="65">
        <f>IF(K312=0,"",K312/B295)</f>
        <v>0.7142857142857143</v>
      </c>
      <c r="AF312" s="65">
        <f>IF(K303=0,"",AE312-AD312)</f>
        <v>7.1428571428571397E-2</v>
      </c>
      <c r="AG312" s="1"/>
      <c r="AH312" s="27"/>
      <c r="AI312" s="30"/>
      <c r="AJ312" s="1"/>
    </row>
    <row r="313" spans="1:38" ht="12.75" customHeight="1" x14ac:dyDescent="0.2">
      <c r="AD313" s="1"/>
      <c r="AE313" s="1"/>
      <c r="AG313" s="1"/>
    </row>
    <row r="314" spans="1:38" ht="12.75" customHeight="1" x14ac:dyDescent="0.2">
      <c r="AD314" s="1"/>
      <c r="AE314" s="1"/>
      <c r="AG314" s="1"/>
    </row>
    <row r="315" spans="1:38" ht="26.25" customHeight="1" x14ac:dyDescent="0.4">
      <c r="B315" s="235" t="s">
        <v>69</v>
      </c>
      <c r="C315" s="236"/>
      <c r="D315" s="236"/>
      <c r="E315" s="236"/>
      <c r="F315" s="236"/>
      <c r="G315" s="236"/>
      <c r="H315" s="236"/>
      <c r="I315" s="236"/>
      <c r="J315" s="236"/>
      <c r="K315" s="173" t="s">
        <v>58</v>
      </c>
      <c r="L315" s="27"/>
      <c r="M315" s="1"/>
      <c r="N315" s="1"/>
      <c r="O315" s="27"/>
      <c r="P315" s="1"/>
      <c r="Q315" s="27"/>
      <c r="R315" s="27"/>
      <c r="S315" s="27"/>
      <c r="AD315" s="1"/>
      <c r="AE315" s="1"/>
      <c r="AG315" s="1"/>
    </row>
    <row r="316" spans="1:38" ht="20.25" customHeight="1" x14ac:dyDescent="0.2">
      <c r="A316" s="245" t="s">
        <v>19</v>
      </c>
      <c r="B316" s="246" t="s">
        <v>70</v>
      </c>
      <c r="C316" s="247"/>
      <c r="D316" s="247"/>
      <c r="E316" s="247"/>
      <c r="F316" s="247"/>
      <c r="G316" s="247"/>
      <c r="H316" s="247"/>
      <c r="I316" s="247"/>
      <c r="J316" s="248"/>
      <c r="K316" s="249" t="s">
        <v>20</v>
      </c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43" t="s">
        <v>11</v>
      </c>
      <c r="AE316" s="243" t="s">
        <v>12</v>
      </c>
      <c r="AF316" s="242" t="s">
        <v>13</v>
      </c>
      <c r="AG316" s="243" t="s">
        <v>14</v>
      </c>
      <c r="AH316" s="244" t="s">
        <v>15</v>
      </c>
      <c r="AI316" s="244" t="s">
        <v>16</v>
      </c>
      <c r="AJ316" s="243" t="s">
        <v>17</v>
      </c>
    </row>
    <row r="317" spans="1:38" ht="15.75" customHeight="1" x14ac:dyDescent="0.25">
      <c r="A317" s="238"/>
      <c r="B317" s="41" t="s">
        <v>71</v>
      </c>
      <c r="C317" s="41" t="s">
        <v>72</v>
      </c>
      <c r="D317" s="41" t="s">
        <v>73</v>
      </c>
      <c r="E317" s="41" t="s">
        <v>74</v>
      </c>
      <c r="F317" s="41" t="s">
        <v>75</v>
      </c>
      <c r="G317" s="41" t="s">
        <v>76</v>
      </c>
      <c r="H317" s="41" t="s">
        <v>77</v>
      </c>
      <c r="I317" s="41" t="s">
        <v>78</v>
      </c>
      <c r="J317" s="41" t="s">
        <v>79</v>
      </c>
      <c r="K317" s="250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38"/>
      <c r="AE317" s="238"/>
      <c r="AF317" s="238"/>
      <c r="AG317" s="238"/>
      <c r="AH317" s="238"/>
      <c r="AI317" s="238"/>
      <c r="AJ317" s="238"/>
    </row>
    <row r="318" spans="1:38" ht="15.75" customHeight="1" x14ac:dyDescent="0.25">
      <c r="A318" s="41">
        <v>1202</v>
      </c>
      <c r="B318" s="42">
        <v>66</v>
      </c>
      <c r="C318" s="42"/>
      <c r="D318" s="42"/>
      <c r="E318" s="42"/>
      <c r="F318" s="42"/>
      <c r="G318" s="42"/>
      <c r="H318" s="42"/>
      <c r="I318" s="42"/>
      <c r="J318" s="42"/>
      <c r="K318" s="131"/>
      <c r="L318" s="122"/>
      <c r="M318" s="122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  <c r="AA318" s="122"/>
      <c r="AB318" s="122"/>
      <c r="AC318" s="122"/>
      <c r="AD318" s="114"/>
      <c r="AE318" s="115"/>
      <c r="AF318" s="116"/>
      <c r="AG318" s="43"/>
      <c r="AH318" s="44">
        <f>B318</f>
        <v>66</v>
      </c>
      <c r="AI318" s="45"/>
      <c r="AJ318" s="43"/>
    </row>
    <row r="319" spans="1:38" ht="15.75" customHeight="1" x14ac:dyDescent="0.25">
      <c r="A319" s="41">
        <v>1301</v>
      </c>
      <c r="B319" s="42"/>
      <c r="C319" s="42">
        <v>58</v>
      </c>
      <c r="D319" s="42"/>
      <c r="E319" s="42"/>
      <c r="F319" s="42"/>
      <c r="G319" s="42"/>
      <c r="H319" s="42"/>
      <c r="I319" s="42"/>
      <c r="J319" s="42"/>
      <c r="K319" s="131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  <c r="W319" s="122"/>
      <c r="X319" s="122"/>
      <c r="Y319" s="122"/>
      <c r="Z319" s="122"/>
      <c r="AA319" s="122"/>
      <c r="AB319" s="122"/>
      <c r="AC319" s="122"/>
      <c r="AD319" s="119"/>
      <c r="AE319" s="120"/>
      <c r="AF319" s="121"/>
      <c r="AG319" s="47">
        <f>IF(C319=0,"",C319/B318)</f>
        <v>0.87878787878787878</v>
      </c>
      <c r="AH319" s="48">
        <v>58</v>
      </c>
      <c r="AI319" s="49">
        <f t="shared" ref="AI319:AI326" si="39">IF(AH319=0,"",AH319/AH318)</f>
        <v>0.87878787878787878</v>
      </c>
      <c r="AJ319" s="49">
        <f t="shared" ref="AJ319:AJ326" si="40">IF(AH319=0,"",100%-AI319)</f>
        <v>0.12121212121212122</v>
      </c>
    </row>
    <row r="320" spans="1:38" ht="15.75" customHeight="1" x14ac:dyDescent="0.25">
      <c r="A320" s="41">
        <v>1302</v>
      </c>
      <c r="B320" s="42"/>
      <c r="C320" s="42"/>
      <c r="D320" s="42">
        <v>55</v>
      </c>
      <c r="E320" s="42"/>
      <c r="F320" s="42"/>
      <c r="G320" s="42"/>
      <c r="H320" s="42"/>
      <c r="I320" s="42"/>
      <c r="J320" s="42"/>
      <c r="K320" s="131"/>
      <c r="L320" s="122"/>
      <c r="M320" s="122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  <c r="X320" s="122"/>
      <c r="Y320" s="122"/>
      <c r="Z320" s="122"/>
      <c r="AA320" s="122"/>
      <c r="AB320" s="122"/>
      <c r="AC320" s="122"/>
      <c r="AD320" s="119"/>
      <c r="AE320" s="120"/>
      <c r="AF320" s="121"/>
      <c r="AG320" s="47">
        <f>IF(D320=0,"",D320/C319)</f>
        <v>0.94827586206896552</v>
      </c>
      <c r="AH320" s="48">
        <v>55</v>
      </c>
      <c r="AI320" s="49">
        <f t="shared" si="39"/>
        <v>0.94827586206896552</v>
      </c>
      <c r="AJ320" s="49">
        <f t="shared" si="40"/>
        <v>5.1724137931034475E-2</v>
      </c>
      <c r="AK320" s="32">
        <f>AH320/AH318</f>
        <v>0.83333333333333337</v>
      </c>
      <c r="AL320" s="32">
        <f>AH320/AH318</f>
        <v>0.83333333333333337</v>
      </c>
    </row>
    <row r="321" spans="1:36" ht="15.75" customHeight="1" x14ac:dyDescent="0.25">
      <c r="A321" s="41">
        <v>1401</v>
      </c>
      <c r="B321" s="42"/>
      <c r="C321" s="42"/>
      <c r="D321" s="42"/>
      <c r="E321" s="42">
        <v>51</v>
      </c>
      <c r="F321" s="42"/>
      <c r="G321" s="42"/>
      <c r="H321" s="42"/>
      <c r="I321" s="42"/>
      <c r="J321" s="42"/>
      <c r="K321" s="131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  <c r="AA321" s="122"/>
      <c r="AB321" s="122"/>
      <c r="AC321" s="122"/>
      <c r="AD321" s="119"/>
      <c r="AE321" s="120"/>
      <c r="AF321" s="121"/>
      <c r="AG321" s="47">
        <f>IF(E321=0,"",E321/D320)</f>
        <v>0.92727272727272725</v>
      </c>
      <c r="AH321" s="48">
        <v>53</v>
      </c>
      <c r="AI321" s="49">
        <f t="shared" si="39"/>
        <v>0.96363636363636362</v>
      </c>
      <c r="AJ321" s="49">
        <f t="shared" si="40"/>
        <v>3.6363636363636376E-2</v>
      </c>
    </row>
    <row r="322" spans="1:36" ht="15.75" customHeight="1" x14ac:dyDescent="0.25">
      <c r="A322" s="41">
        <v>1402</v>
      </c>
      <c r="B322" s="42"/>
      <c r="C322" s="42"/>
      <c r="D322" s="42"/>
      <c r="E322" s="42"/>
      <c r="F322" s="42">
        <v>48</v>
      </c>
      <c r="G322" s="42"/>
      <c r="H322" s="42"/>
      <c r="I322" s="42"/>
      <c r="J322" s="42"/>
      <c r="K322" s="131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  <c r="AA322" s="122"/>
      <c r="AB322" s="122"/>
      <c r="AC322" s="122"/>
      <c r="AD322" s="119"/>
      <c r="AE322" s="120"/>
      <c r="AF322" s="121"/>
      <c r="AG322" s="47">
        <f>IF(F322=0,"",F322/E321)</f>
        <v>0.94117647058823528</v>
      </c>
      <c r="AH322" s="48">
        <v>52</v>
      </c>
      <c r="AI322" s="49">
        <f t="shared" si="39"/>
        <v>0.98113207547169812</v>
      </c>
      <c r="AJ322" s="49">
        <f t="shared" si="40"/>
        <v>1.8867924528301883E-2</v>
      </c>
    </row>
    <row r="323" spans="1:36" ht="15.75" customHeight="1" x14ac:dyDescent="0.25">
      <c r="A323" s="41">
        <v>1501</v>
      </c>
      <c r="B323" s="42"/>
      <c r="C323" s="42"/>
      <c r="D323" s="42"/>
      <c r="E323" s="42"/>
      <c r="F323" s="42"/>
      <c r="G323" s="42">
        <v>46</v>
      </c>
      <c r="H323" s="42"/>
      <c r="I323" s="42"/>
      <c r="J323" s="42"/>
      <c r="K323" s="131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  <c r="W323" s="122"/>
      <c r="X323" s="122"/>
      <c r="Y323" s="122"/>
      <c r="Z323" s="122"/>
      <c r="AA323" s="122"/>
      <c r="AB323" s="122"/>
      <c r="AC323" s="122"/>
      <c r="AD323" s="119"/>
      <c r="AE323" s="120"/>
      <c r="AF323" s="121"/>
      <c r="AG323" s="47">
        <f>IF(G323=0,"",G323/F322)</f>
        <v>0.95833333333333337</v>
      </c>
      <c r="AH323" s="48">
        <v>51</v>
      </c>
      <c r="AI323" s="49">
        <f t="shared" si="39"/>
        <v>0.98076923076923073</v>
      </c>
      <c r="AJ323" s="49">
        <f t="shared" si="40"/>
        <v>1.9230769230769273E-2</v>
      </c>
    </row>
    <row r="324" spans="1:36" ht="15.75" customHeight="1" x14ac:dyDescent="0.25">
      <c r="A324" s="41">
        <v>1502</v>
      </c>
      <c r="B324" s="42"/>
      <c r="C324" s="42"/>
      <c r="D324" s="42"/>
      <c r="E324" s="42"/>
      <c r="F324" s="42"/>
      <c r="G324" s="42"/>
      <c r="H324" s="42">
        <v>46</v>
      </c>
      <c r="I324" s="42"/>
      <c r="J324" s="42"/>
      <c r="K324" s="131"/>
      <c r="L324" s="122"/>
      <c r="M324" s="122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  <c r="AA324" s="122"/>
      <c r="AB324" s="122"/>
      <c r="AC324" s="122"/>
      <c r="AD324" s="119"/>
      <c r="AE324" s="120"/>
      <c r="AF324" s="121"/>
      <c r="AG324" s="47">
        <f>IF(H324=0,"",H324/G323)</f>
        <v>1</v>
      </c>
      <c r="AH324" s="48">
        <v>50</v>
      </c>
      <c r="AI324" s="49">
        <f t="shared" si="39"/>
        <v>0.98039215686274506</v>
      </c>
      <c r="AJ324" s="49">
        <f t="shared" si="40"/>
        <v>1.9607843137254943E-2</v>
      </c>
    </row>
    <row r="325" spans="1:36" ht="15.75" customHeight="1" x14ac:dyDescent="0.25">
      <c r="A325" s="41">
        <v>1601</v>
      </c>
      <c r="B325" s="42"/>
      <c r="C325" s="42"/>
      <c r="D325" s="42"/>
      <c r="E325" s="42"/>
      <c r="F325" s="42"/>
      <c r="G325" s="42"/>
      <c r="H325" s="42"/>
      <c r="I325" s="42">
        <v>45</v>
      </c>
      <c r="J325" s="42"/>
      <c r="K325" s="131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  <c r="W325" s="122"/>
      <c r="X325" s="122"/>
      <c r="Y325" s="122"/>
      <c r="Z325" s="122"/>
      <c r="AA325" s="122"/>
      <c r="AB325" s="122"/>
      <c r="AC325" s="122"/>
      <c r="AD325" s="119"/>
      <c r="AE325" s="120"/>
      <c r="AF325" s="121"/>
      <c r="AG325" s="47">
        <f>IF(I325=0,"",I325/H324)</f>
        <v>0.97826086956521741</v>
      </c>
      <c r="AH325" s="48">
        <v>49</v>
      </c>
      <c r="AI325" s="49">
        <f t="shared" si="39"/>
        <v>0.98</v>
      </c>
      <c r="AJ325" s="49">
        <f t="shared" si="40"/>
        <v>2.0000000000000018E-2</v>
      </c>
    </row>
    <row r="326" spans="1:36" ht="15.75" customHeight="1" x14ac:dyDescent="0.25">
      <c r="A326" s="41">
        <v>1602</v>
      </c>
      <c r="B326" s="42"/>
      <c r="C326" s="42"/>
      <c r="D326" s="42"/>
      <c r="E326" s="42"/>
      <c r="F326" s="42"/>
      <c r="G326" s="42"/>
      <c r="H326" s="42"/>
      <c r="I326" s="42"/>
      <c r="J326" s="42">
        <v>45</v>
      </c>
      <c r="K326" s="131">
        <v>45</v>
      </c>
      <c r="L326" s="122"/>
      <c r="M326" s="122"/>
      <c r="N326" s="122"/>
      <c r="O326" s="122"/>
      <c r="P326" s="122"/>
      <c r="Q326" s="122"/>
      <c r="R326" s="122"/>
      <c r="S326" s="122"/>
      <c r="T326" s="122"/>
      <c r="U326" s="122"/>
      <c r="V326" s="122"/>
      <c r="W326" s="122"/>
      <c r="X326" s="122"/>
      <c r="Y326" s="122"/>
      <c r="Z326" s="122"/>
      <c r="AA326" s="122"/>
      <c r="AB326" s="122"/>
      <c r="AC326" s="122"/>
      <c r="AD326" s="119"/>
      <c r="AE326" s="120"/>
      <c r="AF326" s="121"/>
      <c r="AG326" s="50">
        <f>IF(J326=0,"",J326/I325)</f>
        <v>1</v>
      </c>
      <c r="AH326" s="48">
        <v>49</v>
      </c>
      <c r="AI326" s="51">
        <f t="shared" si="39"/>
        <v>1</v>
      </c>
      <c r="AJ326" s="51">
        <f t="shared" si="40"/>
        <v>0</v>
      </c>
    </row>
    <row r="327" spans="1:36" ht="15.75" customHeight="1" x14ac:dyDescent="0.25">
      <c r="A327" s="41">
        <v>1701</v>
      </c>
      <c r="B327" s="42"/>
      <c r="C327" s="42"/>
      <c r="D327" s="42"/>
      <c r="E327" s="42"/>
      <c r="F327" s="42"/>
      <c r="G327" s="42"/>
      <c r="H327" s="42"/>
      <c r="I327" s="42"/>
      <c r="J327" s="42">
        <v>2</v>
      </c>
      <c r="K327" s="131">
        <v>1</v>
      </c>
      <c r="L327" s="122"/>
      <c r="M327" s="122"/>
      <c r="N327" s="122"/>
      <c r="O327" s="122"/>
      <c r="P327" s="122"/>
      <c r="Q327" s="122"/>
      <c r="R327" s="122"/>
      <c r="S327" s="122"/>
      <c r="T327" s="122"/>
      <c r="U327" s="122"/>
      <c r="V327" s="122"/>
      <c r="W327" s="122"/>
      <c r="X327" s="122"/>
      <c r="Y327" s="122"/>
      <c r="Z327" s="122"/>
      <c r="AA327" s="122"/>
      <c r="AB327" s="122"/>
      <c r="AC327" s="122"/>
      <c r="AD327" s="119"/>
      <c r="AE327" s="120"/>
      <c r="AF327" s="122"/>
      <c r="AG327" s="164"/>
      <c r="AH327" s="48">
        <v>3</v>
      </c>
      <c r="AI327" s="165"/>
      <c r="AJ327" s="166"/>
    </row>
    <row r="328" spans="1:36" ht="15.75" customHeight="1" x14ac:dyDescent="0.25">
      <c r="A328" s="41">
        <v>1702</v>
      </c>
      <c r="B328" s="42"/>
      <c r="C328" s="42"/>
      <c r="D328" s="42"/>
      <c r="E328" s="42"/>
      <c r="F328" s="42"/>
      <c r="G328" s="42"/>
      <c r="H328" s="42"/>
      <c r="I328" s="42"/>
      <c r="J328" s="42">
        <v>2</v>
      </c>
      <c r="K328" s="131">
        <v>1</v>
      </c>
      <c r="L328" s="122"/>
      <c r="M328" s="122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  <c r="AA328" s="122"/>
      <c r="AB328" s="122"/>
      <c r="AC328" s="122"/>
      <c r="AD328" s="119"/>
      <c r="AE328" s="120"/>
      <c r="AF328" s="122"/>
      <c r="AG328" s="126"/>
      <c r="AH328" s="124">
        <v>3</v>
      </c>
      <c r="AI328" s="127"/>
      <c r="AJ328" s="126"/>
    </row>
    <row r="329" spans="1:36" ht="15.75" customHeight="1" x14ac:dyDescent="0.25">
      <c r="A329" s="41">
        <v>1801</v>
      </c>
      <c r="B329" s="42"/>
      <c r="C329" s="42"/>
      <c r="D329" s="42"/>
      <c r="E329" s="42"/>
      <c r="F329" s="42"/>
      <c r="G329" s="42"/>
      <c r="H329" s="42"/>
      <c r="I329" s="42"/>
      <c r="J329" s="42">
        <v>2</v>
      </c>
      <c r="K329" s="131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  <c r="W329" s="122"/>
      <c r="X329" s="122"/>
      <c r="Y329" s="122"/>
      <c r="Z329" s="122"/>
      <c r="AA329" s="122"/>
      <c r="AB329" s="122"/>
      <c r="AC329" s="122"/>
      <c r="AD329" s="119"/>
      <c r="AE329" s="120"/>
      <c r="AF329" s="122"/>
      <c r="AG329" s="126"/>
      <c r="AH329" s="124">
        <v>2</v>
      </c>
      <c r="AI329" s="127"/>
      <c r="AJ329" s="126"/>
    </row>
    <row r="330" spans="1:36" ht="15.75" customHeight="1" x14ac:dyDescent="0.25">
      <c r="A330" s="41">
        <v>1802</v>
      </c>
      <c r="B330" s="42"/>
      <c r="C330" s="42"/>
      <c r="D330" s="42"/>
      <c r="E330" s="42"/>
      <c r="F330" s="42"/>
      <c r="G330" s="42"/>
      <c r="H330" s="42"/>
      <c r="I330" s="42"/>
      <c r="J330" s="42">
        <v>2</v>
      </c>
      <c r="K330" s="131">
        <v>1</v>
      </c>
      <c r="L330" s="122"/>
      <c r="M330" s="122"/>
      <c r="N330" s="122"/>
      <c r="O330" s="122"/>
      <c r="P330" s="122"/>
      <c r="Q330" s="122"/>
      <c r="R330" s="122"/>
      <c r="S330" s="122"/>
      <c r="T330" s="122"/>
      <c r="U330" s="122"/>
      <c r="V330" s="122"/>
      <c r="W330" s="122"/>
      <c r="X330" s="122"/>
      <c r="Y330" s="122"/>
      <c r="Z330" s="122"/>
      <c r="AA330" s="122"/>
      <c r="AB330" s="122"/>
      <c r="AC330" s="122"/>
      <c r="AD330" s="119"/>
      <c r="AE330" s="120"/>
      <c r="AF330" s="122"/>
      <c r="AG330" s="126"/>
      <c r="AH330" s="124">
        <v>1</v>
      </c>
      <c r="AI330" s="127"/>
      <c r="AJ330" s="126"/>
    </row>
    <row r="331" spans="1:36" ht="15.75" customHeight="1" x14ac:dyDescent="0.25">
      <c r="A331" s="41">
        <v>1901</v>
      </c>
      <c r="B331" s="42"/>
      <c r="C331" s="42"/>
      <c r="D331" s="42"/>
      <c r="E331" s="42"/>
      <c r="F331" s="42"/>
      <c r="G331" s="42"/>
      <c r="H331" s="42"/>
      <c r="I331" s="42"/>
      <c r="J331" s="42">
        <v>1</v>
      </c>
      <c r="K331" s="131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  <c r="W331" s="122"/>
      <c r="X331" s="122"/>
      <c r="Y331" s="122"/>
      <c r="Z331" s="122"/>
      <c r="AA331" s="122"/>
      <c r="AB331" s="122"/>
      <c r="AC331" s="122"/>
      <c r="AD331" s="119"/>
      <c r="AE331" s="120"/>
      <c r="AF331" s="122"/>
      <c r="AG331" s="120"/>
      <c r="AH331" s="122"/>
      <c r="AI331" s="158"/>
      <c r="AJ331" s="126"/>
    </row>
    <row r="332" spans="1:36" ht="15.75" customHeight="1" x14ac:dyDescent="0.25">
      <c r="A332" s="41">
        <v>1902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131"/>
      <c r="L332" s="122"/>
      <c r="M332" s="122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  <c r="AA332" s="122"/>
      <c r="AB332" s="122"/>
      <c r="AC332" s="122"/>
      <c r="AD332" s="119"/>
      <c r="AE332" s="120"/>
      <c r="AF332" s="122"/>
      <c r="AG332" s="52" t="s">
        <v>35</v>
      </c>
      <c r="AH332" s="53">
        <v>44</v>
      </c>
      <c r="AI332" s="54">
        <f>K335</f>
        <v>48</v>
      </c>
      <c r="AJ332" s="55" t="s">
        <v>20</v>
      </c>
    </row>
    <row r="333" spans="1:36" ht="15.75" customHeight="1" x14ac:dyDescent="0.25">
      <c r="A333" s="41">
        <v>2001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131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  <c r="W333" s="122"/>
      <c r="X333" s="122"/>
      <c r="Y333" s="122"/>
      <c r="Z333" s="122"/>
      <c r="AA333" s="122"/>
      <c r="AB333" s="122"/>
      <c r="AC333" s="122"/>
      <c r="AD333" s="119"/>
      <c r="AE333" s="120"/>
      <c r="AF333" s="122"/>
      <c r="AG333" s="56" t="s">
        <v>36</v>
      </c>
      <c r="AH333" s="57">
        <f>IF(AH332/B318=0,"",AH332/B318)</f>
        <v>0.66666666666666663</v>
      </c>
      <c r="AI333" s="58">
        <f>IF(AH332/AI332=0,"",AH332/AI332)</f>
        <v>0.91666666666666663</v>
      </c>
      <c r="AJ333" s="59" t="s">
        <v>37</v>
      </c>
    </row>
    <row r="334" spans="1:36" ht="15.75" customHeight="1" x14ac:dyDescent="0.25">
      <c r="A334" s="41">
        <v>2002</v>
      </c>
      <c r="B334" s="186"/>
      <c r="C334" s="186"/>
      <c r="D334" s="186"/>
      <c r="E334" s="186"/>
      <c r="F334" s="186"/>
      <c r="G334" s="186"/>
      <c r="H334" s="186"/>
      <c r="I334" s="186"/>
      <c r="J334" s="186"/>
      <c r="K334" s="131"/>
      <c r="L334" s="122"/>
      <c r="M334" s="122"/>
      <c r="N334" s="122"/>
      <c r="O334" s="122"/>
      <c r="P334" s="122"/>
      <c r="Q334" s="122"/>
      <c r="R334" s="122"/>
      <c r="S334" s="122"/>
      <c r="T334" s="122"/>
      <c r="U334" s="122"/>
      <c r="V334" s="122"/>
      <c r="W334" s="122"/>
      <c r="X334" s="122"/>
      <c r="Y334" s="122"/>
      <c r="Z334" s="122"/>
      <c r="AA334" s="122"/>
      <c r="AB334" s="122"/>
      <c r="AC334" s="122"/>
      <c r="AD334" s="128"/>
      <c r="AE334" s="129"/>
      <c r="AF334" s="130"/>
      <c r="AG334" s="61"/>
      <c r="AH334" s="62"/>
      <c r="AI334" s="62"/>
      <c r="AJ334" s="63"/>
    </row>
    <row r="335" spans="1:36" ht="18" customHeight="1" x14ac:dyDescent="0.25">
      <c r="A335" s="22"/>
      <c r="B335" s="253" t="s">
        <v>80</v>
      </c>
      <c r="C335" s="253"/>
      <c r="D335" s="253"/>
      <c r="E335" s="253"/>
      <c r="F335" s="253"/>
      <c r="G335" s="253"/>
      <c r="H335" s="253"/>
      <c r="I335" s="253"/>
      <c r="J335" s="253"/>
      <c r="K335" s="185">
        <f>SUM(K326:K331)</f>
        <v>48</v>
      </c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65">
        <f>IF(K326=0,"",K326/B318)</f>
        <v>0.68181818181818177</v>
      </c>
      <c r="AE335" s="65">
        <f>IF(K335=0,"",K335/B318)</f>
        <v>0.72727272727272729</v>
      </c>
      <c r="AF335" s="65">
        <f>IF(K327=0,"",AE335-AD335)</f>
        <v>4.5454545454545525E-2</v>
      </c>
      <c r="AG335" s="1"/>
      <c r="AH335" s="27"/>
      <c r="AI335" s="30"/>
      <c r="AJ335" s="1"/>
    </row>
    <row r="336" spans="1:36" ht="12.75" customHeight="1" x14ac:dyDescent="0.2">
      <c r="AD336" s="1"/>
      <c r="AE336" s="1"/>
      <c r="AG336" s="1"/>
    </row>
    <row r="337" spans="1:38" ht="12.75" customHeight="1" x14ac:dyDescent="0.2">
      <c r="AD337" s="1"/>
      <c r="AE337" s="1"/>
      <c r="AG337" s="1"/>
    </row>
    <row r="338" spans="1:38" ht="26.25" customHeight="1" x14ac:dyDescent="0.4">
      <c r="B338" s="235" t="s">
        <v>69</v>
      </c>
      <c r="C338" s="236"/>
      <c r="D338" s="236"/>
      <c r="E338" s="236"/>
      <c r="F338" s="236"/>
      <c r="G338" s="236"/>
      <c r="H338" s="236"/>
      <c r="I338" s="236"/>
      <c r="J338" s="236"/>
      <c r="K338" s="173" t="s">
        <v>63</v>
      </c>
      <c r="L338" s="27"/>
      <c r="M338" s="1"/>
      <c r="N338" s="1"/>
      <c r="O338" s="27"/>
      <c r="P338" s="1"/>
      <c r="Q338" s="27"/>
      <c r="R338" s="27"/>
      <c r="S338" s="27"/>
      <c r="AD338" s="1"/>
      <c r="AE338" s="1"/>
      <c r="AG338" s="1"/>
    </row>
    <row r="339" spans="1:38" ht="20.25" customHeight="1" x14ac:dyDescent="0.2">
      <c r="A339" s="245" t="s">
        <v>19</v>
      </c>
      <c r="B339" s="246" t="s">
        <v>70</v>
      </c>
      <c r="C339" s="247"/>
      <c r="D339" s="247"/>
      <c r="E339" s="247"/>
      <c r="F339" s="247"/>
      <c r="G339" s="247"/>
      <c r="H339" s="247"/>
      <c r="I339" s="247"/>
      <c r="J339" s="248"/>
      <c r="K339" s="249" t="s">
        <v>20</v>
      </c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43" t="s">
        <v>11</v>
      </c>
      <c r="AE339" s="243" t="s">
        <v>12</v>
      </c>
      <c r="AF339" s="242" t="s">
        <v>13</v>
      </c>
      <c r="AG339" s="243" t="s">
        <v>14</v>
      </c>
      <c r="AH339" s="244" t="s">
        <v>15</v>
      </c>
      <c r="AI339" s="244" t="s">
        <v>16</v>
      </c>
      <c r="AJ339" s="243" t="s">
        <v>17</v>
      </c>
    </row>
    <row r="340" spans="1:38" ht="15.75" customHeight="1" x14ac:dyDescent="0.25">
      <c r="A340" s="238"/>
      <c r="B340" s="41" t="s">
        <v>71</v>
      </c>
      <c r="C340" s="41" t="s">
        <v>72</v>
      </c>
      <c r="D340" s="41" t="s">
        <v>73</v>
      </c>
      <c r="E340" s="41" t="s">
        <v>74</v>
      </c>
      <c r="F340" s="41" t="s">
        <v>75</v>
      </c>
      <c r="G340" s="41" t="s">
        <v>76</v>
      </c>
      <c r="H340" s="41" t="s">
        <v>77</v>
      </c>
      <c r="I340" s="41" t="s">
        <v>78</v>
      </c>
      <c r="J340" s="41" t="s">
        <v>79</v>
      </c>
      <c r="K340" s="250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38"/>
      <c r="AE340" s="238"/>
      <c r="AF340" s="238"/>
      <c r="AG340" s="238"/>
      <c r="AH340" s="238"/>
      <c r="AI340" s="238"/>
      <c r="AJ340" s="238"/>
    </row>
    <row r="341" spans="1:38" ht="15.75" customHeight="1" x14ac:dyDescent="0.25">
      <c r="A341" s="41">
        <v>1301</v>
      </c>
      <c r="B341" s="42">
        <v>11</v>
      </c>
      <c r="C341" s="42"/>
      <c r="D341" s="42"/>
      <c r="E341" s="42"/>
      <c r="F341" s="42"/>
      <c r="G341" s="42"/>
      <c r="H341" s="42"/>
      <c r="I341" s="42"/>
      <c r="J341" s="42"/>
      <c r="K341" s="131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  <c r="W341" s="122"/>
      <c r="X341" s="122"/>
      <c r="Y341" s="122"/>
      <c r="Z341" s="122"/>
      <c r="AA341" s="122"/>
      <c r="AB341" s="122"/>
      <c r="AC341" s="122"/>
      <c r="AD341" s="114"/>
      <c r="AE341" s="115"/>
      <c r="AF341" s="116"/>
      <c r="AG341" s="43"/>
      <c r="AH341" s="44">
        <f>B341</f>
        <v>11</v>
      </c>
      <c r="AI341" s="45"/>
      <c r="AJ341" s="43"/>
    </row>
    <row r="342" spans="1:38" ht="15.75" customHeight="1" x14ac:dyDescent="0.25">
      <c r="A342" s="41">
        <v>1302</v>
      </c>
      <c r="B342" s="42"/>
      <c r="C342" s="42">
        <v>9</v>
      </c>
      <c r="D342" s="42"/>
      <c r="E342" s="42"/>
      <c r="F342" s="42"/>
      <c r="G342" s="42"/>
      <c r="H342" s="42"/>
      <c r="I342" s="42"/>
      <c r="J342" s="42"/>
      <c r="K342" s="131"/>
      <c r="L342" s="122"/>
      <c r="M342" s="122"/>
      <c r="N342" s="122"/>
      <c r="O342" s="122"/>
      <c r="P342" s="122"/>
      <c r="Q342" s="122"/>
      <c r="R342" s="122"/>
      <c r="S342" s="122"/>
      <c r="T342" s="122"/>
      <c r="U342" s="122"/>
      <c r="V342" s="122"/>
      <c r="W342" s="122"/>
      <c r="X342" s="122"/>
      <c r="Y342" s="122"/>
      <c r="Z342" s="122"/>
      <c r="AA342" s="122"/>
      <c r="AB342" s="122"/>
      <c r="AC342" s="122"/>
      <c r="AD342" s="119"/>
      <c r="AE342" s="120"/>
      <c r="AF342" s="121"/>
      <c r="AG342" s="47">
        <f>IF(C342=0,"",C342/B341)</f>
        <v>0.81818181818181823</v>
      </c>
      <c r="AH342" s="48">
        <v>9</v>
      </c>
      <c r="AI342" s="49">
        <f t="shared" ref="AI342:AI349" si="41">IF(AH342=0,"",AH342/AH341)</f>
        <v>0.81818181818181823</v>
      </c>
      <c r="AJ342" s="49">
        <f t="shared" ref="AJ342:AJ349" si="42">IF(AH342=0,"",100%-AI342)</f>
        <v>0.18181818181818177</v>
      </c>
    </row>
    <row r="343" spans="1:38" ht="15.75" customHeight="1" x14ac:dyDescent="0.25">
      <c r="A343" s="41">
        <v>1401</v>
      </c>
      <c r="B343" s="42"/>
      <c r="C343" s="42"/>
      <c r="D343" s="42">
        <v>8</v>
      </c>
      <c r="E343" s="42"/>
      <c r="F343" s="42"/>
      <c r="G343" s="42"/>
      <c r="H343" s="42"/>
      <c r="I343" s="42"/>
      <c r="J343" s="42"/>
      <c r="K343" s="131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  <c r="AA343" s="122"/>
      <c r="AB343" s="122"/>
      <c r="AC343" s="122"/>
      <c r="AD343" s="119"/>
      <c r="AE343" s="120"/>
      <c r="AF343" s="121"/>
      <c r="AG343" s="47">
        <f>IF(D343=0,"",D343/C342)</f>
        <v>0.88888888888888884</v>
      </c>
      <c r="AH343" s="48">
        <v>8</v>
      </c>
      <c r="AI343" s="49">
        <f t="shared" si="41"/>
        <v>0.88888888888888884</v>
      </c>
      <c r="AJ343" s="49">
        <f t="shared" si="42"/>
        <v>0.11111111111111116</v>
      </c>
      <c r="AK343" s="32">
        <f>AH343/AH341</f>
        <v>0.72727272727272729</v>
      </c>
      <c r="AL343" s="32">
        <f>AH343/AH341</f>
        <v>0.72727272727272729</v>
      </c>
    </row>
    <row r="344" spans="1:38" ht="15.75" customHeight="1" x14ac:dyDescent="0.25">
      <c r="A344" s="41">
        <v>1402</v>
      </c>
      <c r="B344" s="42"/>
      <c r="C344" s="42"/>
      <c r="D344" s="42"/>
      <c r="E344" s="42">
        <v>7</v>
      </c>
      <c r="F344" s="42"/>
      <c r="G344" s="42"/>
      <c r="H344" s="42"/>
      <c r="I344" s="42"/>
      <c r="J344" s="42"/>
      <c r="K344" s="131"/>
      <c r="L344" s="122"/>
      <c r="M344" s="122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2"/>
      <c r="Y344" s="122"/>
      <c r="Z344" s="122"/>
      <c r="AA344" s="122"/>
      <c r="AB344" s="122"/>
      <c r="AC344" s="122"/>
      <c r="AD344" s="119"/>
      <c r="AE344" s="120"/>
      <c r="AF344" s="121"/>
      <c r="AG344" s="47">
        <f>IF(E344=0,"",E344/D343)</f>
        <v>0.875</v>
      </c>
      <c r="AH344" s="48">
        <v>7</v>
      </c>
      <c r="AI344" s="49">
        <f t="shared" si="41"/>
        <v>0.875</v>
      </c>
      <c r="AJ344" s="49">
        <f t="shared" si="42"/>
        <v>0.125</v>
      </c>
    </row>
    <row r="345" spans="1:38" ht="15.75" customHeight="1" x14ac:dyDescent="0.25">
      <c r="A345" s="41">
        <v>1501</v>
      </c>
      <c r="B345" s="42"/>
      <c r="C345" s="42"/>
      <c r="D345" s="42"/>
      <c r="E345" s="42"/>
      <c r="F345" s="42">
        <v>7</v>
      </c>
      <c r="G345" s="42"/>
      <c r="H345" s="42"/>
      <c r="I345" s="42"/>
      <c r="J345" s="42"/>
      <c r="K345" s="131"/>
      <c r="L345" s="122"/>
      <c r="M345" s="122"/>
      <c r="N345" s="122"/>
      <c r="O345" s="122"/>
      <c r="P345" s="122"/>
      <c r="Q345" s="122"/>
      <c r="R345" s="122"/>
      <c r="S345" s="122"/>
      <c r="T345" s="122"/>
      <c r="U345" s="122"/>
      <c r="V345" s="122"/>
      <c r="W345" s="122"/>
      <c r="X345" s="122"/>
      <c r="Y345" s="122"/>
      <c r="Z345" s="122"/>
      <c r="AA345" s="122"/>
      <c r="AB345" s="122"/>
      <c r="AC345" s="122"/>
      <c r="AD345" s="119"/>
      <c r="AE345" s="120"/>
      <c r="AF345" s="121"/>
      <c r="AG345" s="47">
        <f>IF(F345=0,"",F345/E344)</f>
        <v>1</v>
      </c>
      <c r="AH345" s="48">
        <v>7</v>
      </c>
      <c r="AI345" s="49">
        <f t="shared" si="41"/>
        <v>1</v>
      </c>
      <c r="AJ345" s="49">
        <f t="shared" si="42"/>
        <v>0</v>
      </c>
    </row>
    <row r="346" spans="1:38" ht="15.75" customHeight="1" x14ac:dyDescent="0.25">
      <c r="A346" s="41">
        <v>1502</v>
      </c>
      <c r="B346" s="42"/>
      <c r="C346" s="42"/>
      <c r="D346" s="42"/>
      <c r="E346" s="42"/>
      <c r="F346" s="42"/>
      <c r="G346" s="42">
        <v>6</v>
      </c>
      <c r="H346" s="42"/>
      <c r="I346" s="42"/>
      <c r="J346" s="42"/>
      <c r="K346" s="131"/>
      <c r="L346" s="122"/>
      <c r="M346" s="122"/>
      <c r="N346" s="122"/>
      <c r="O346" s="122"/>
      <c r="P346" s="122"/>
      <c r="Q346" s="122"/>
      <c r="R346" s="122"/>
      <c r="S346" s="122"/>
      <c r="T346" s="122"/>
      <c r="U346" s="122"/>
      <c r="V346" s="122"/>
      <c r="W346" s="122"/>
      <c r="X346" s="122"/>
      <c r="Y346" s="122"/>
      <c r="Z346" s="122"/>
      <c r="AA346" s="122"/>
      <c r="AB346" s="122"/>
      <c r="AC346" s="122"/>
      <c r="AD346" s="119"/>
      <c r="AE346" s="120"/>
      <c r="AF346" s="121"/>
      <c r="AG346" s="47">
        <f>IF(G346=0,"",G346/F345)</f>
        <v>0.8571428571428571</v>
      </c>
      <c r="AH346" s="48">
        <v>7</v>
      </c>
      <c r="AI346" s="49">
        <f t="shared" si="41"/>
        <v>1</v>
      </c>
      <c r="AJ346" s="49">
        <f t="shared" si="42"/>
        <v>0</v>
      </c>
    </row>
    <row r="347" spans="1:38" ht="15.75" customHeight="1" x14ac:dyDescent="0.25">
      <c r="A347" s="41">
        <v>1601</v>
      </c>
      <c r="B347" s="42"/>
      <c r="C347" s="42"/>
      <c r="D347" s="42"/>
      <c r="E347" s="42"/>
      <c r="F347" s="42"/>
      <c r="G347" s="42"/>
      <c r="H347" s="42">
        <v>6</v>
      </c>
      <c r="I347" s="42"/>
      <c r="J347" s="42"/>
      <c r="K347" s="131"/>
      <c r="L347" s="122"/>
      <c r="M347" s="122"/>
      <c r="N347" s="122"/>
      <c r="O347" s="122"/>
      <c r="P347" s="122"/>
      <c r="Q347" s="122"/>
      <c r="R347" s="122"/>
      <c r="S347" s="122"/>
      <c r="T347" s="122"/>
      <c r="U347" s="122"/>
      <c r="V347" s="122"/>
      <c r="W347" s="122"/>
      <c r="X347" s="122"/>
      <c r="Y347" s="122"/>
      <c r="Z347" s="122"/>
      <c r="AA347" s="122"/>
      <c r="AB347" s="122"/>
      <c r="AC347" s="122"/>
      <c r="AD347" s="119"/>
      <c r="AE347" s="120"/>
      <c r="AF347" s="121"/>
      <c r="AG347" s="47">
        <f>IF(H347=0,"",H347/G346)</f>
        <v>1</v>
      </c>
      <c r="AH347" s="48">
        <v>7</v>
      </c>
      <c r="AI347" s="49">
        <f t="shared" si="41"/>
        <v>1</v>
      </c>
      <c r="AJ347" s="49">
        <f t="shared" si="42"/>
        <v>0</v>
      </c>
    </row>
    <row r="348" spans="1:38" ht="15.75" customHeight="1" x14ac:dyDescent="0.25">
      <c r="A348" s="41">
        <v>1602</v>
      </c>
      <c r="B348" s="42"/>
      <c r="C348" s="42"/>
      <c r="D348" s="42"/>
      <c r="E348" s="42"/>
      <c r="F348" s="42"/>
      <c r="G348" s="42"/>
      <c r="H348" s="42"/>
      <c r="I348" s="42">
        <v>6</v>
      </c>
      <c r="J348" s="42"/>
      <c r="K348" s="131"/>
      <c r="L348" s="122"/>
      <c r="M348" s="122"/>
      <c r="N348" s="122"/>
      <c r="O348" s="122"/>
      <c r="P348" s="122"/>
      <c r="Q348" s="122"/>
      <c r="R348" s="122"/>
      <c r="S348" s="122"/>
      <c r="T348" s="122"/>
      <c r="U348" s="122"/>
      <c r="V348" s="122"/>
      <c r="W348" s="122"/>
      <c r="X348" s="122"/>
      <c r="Y348" s="122"/>
      <c r="Z348" s="122"/>
      <c r="AA348" s="122"/>
      <c r="AB348" s="122"/>
      <c r="AC348" s="122"/>
      <c r="AD348" s="119"/>
      <c r="AE348" s="120"/>
      <c r="AF348" s="121"/>
      <c r="AG348" s="47">
        <f>IF(I348=0,"",I348/H347)</f>
        <v>1</v>
      </c>
      <c r="AH348" s="48">
        <v>7</v>
      </c>
      <c r="AI348" s="49">
        <f t="shared" si="41"/>
        <v>1</v>
      </c>
      <c r="AJ348" s="49">
        <f t="shared" si="42"/>
        <v>0</v>
      </c>
    </row>
    <row r="349" spans="1:38" ht="15.75" customHeight="1" x14ac:dyDescent="0.25">
      <c r="A349" s="41">
        <v>1701</v>
      </c>
      <c r="B349" s="42"/>
      <c r="C349" s="42"/>
      <c r="D349" s="42"/>
      <c r="E349" s="42"/>
      <c r="F349" s="42"/>
      <c r="G349" s="42"/>
      <c r="H349" s="42"/>
      <c r="I349" s="42"/>
      <c r="J349" s="42">
        <v>6</v>
      </c>
      <c r="K349" s="131">
        <v>6</v>
      </c>
      <c r="L349" s="122"/>
      <c r="M349" s="122"/>
      <c r="N349" s="122"/>
      <c r="O349" s="122"/>
      <c r="P349" s="122"/>
      <c r="Q349" s="122"/>
      <c r="R349" s="122"/>
      <c r="S349" s="122"/>
      <c r="T349" s="122"/>
      <c r="U349" s="122"/>
      <c r="V349" s="122"/>
      <c r="W349" s="122"/>
      <c r="X349" s="122"/>
      <c r="Y349" s="122"/>
      <c r="Z349" s="122"/>
      <c r="AA349" s="122"/>
      <c r="AB349" s="122"/>
      <c r="AC349" s="122"/>
      <c r="AD349" s="119"/>
      <c r="AE349" s="120"/>
      <c r="AF349" s="121"/>
      <c r="AG349" s="50">
        <f>IF(J349=0,"",J349/I348)</f>
        <v>1</v>
      </c>
      <c r="AH349" s="48">
        <v>7</v>
      </c>
      <c r="AI349" s="51">
        <f t="shared" si="41"/>
        <v>1</v>
      </c>
      <c r="AJ349" s="51">
        <f t="shared" si="42"/>
        <v>0</v>
      </c>
    </row>
    <row r="350" spans="1:38" ht="15.75" customHeight="1" x14ac:dyDescent="0.25">
      <c r="A350" s="41">
        <v>1702</v>
      </c>
      <c r="B350" s="42"/>
      <c r="C350" s="42"/>
      <c r="D350" s="42"/>
      <c r="E350" s="42"/>
      <c r="F350" s="42"/>
      <c r="G350" s="42"/>
      <c r="H350" s="42"/>
      <c r="I350" s="42"/>
      <c r="J350" s="42">
        <v>1</v>
      </c>
      <c r="K350" s="131">
        <v>1</v>
      </c>
      <c r="L350" s="122"/>
      <c r="M350" s="122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2"/>
      <c r="Y350" s="122"/>
      <c r="Z350" s="122"/>
      <c r="AA350" s="122"/>
      <c r="AB350" s="122"/>
      <c r="AC350" s="122"/>
      <c r="AD350" s="119"/>
      <c r="AE350" s="120"/>
      <c r="AF350" s="122"/>
      <c r="AG350" s="161"/>
      <c r="AH350" s="48">
        <v>1</v>
      </c>
      <c r="AI350" s="162"/>
      <c r="AJ350" s="163"/>
    </row>
    <row r="351" spans="1:38" ht="15.75" customHeight="1" x14ac:dyDescent="0.25">
      <c r="A351" s="41">
        <v>1801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131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  <c r="AA351" s="122"/>
      <c r="AB351" s="122"/>
      <c r="AC351" s="122"/>
      <c r="AD351" s="119"/>
      <c r="AE351" s="120"/>
      <c r="AF351" s="122"/>
      <c r="AG351" s="126"/>
      <c r="AH351" s="124"/>
      <c r="AI351" s="127"/>
      <c r="AJ351" s="126"/>
    </row>
    <row r="352" spans="1:38" ht="15.75" customHeight="1" x14ac:dyDescent="0.25">
      <c r="A352" s="41">
        <v>1802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131"/>
      <c r="L352" s="122"/>
      <c r="M352" s="122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2"/>
      <c r="Y352" s="122"/>
      <c r="Z352" s="122"/>
      <c r="AA352" s="122"/>
      <c r="AB352" s="122"/>
      <c r="AC352" s="122"/>
      <c r="AD352" s="119"/>
      <c r="AE352" s="120"/>
      <c r="AF352" s="122"/>
      <c r="AG352" s="126"/>
      <c r="AH352" s="124"/>
      <c r="AI352" s="127"/>
      <c r="AJ352" s="126"/>
    </row>
    <row r="353" spans="1:38" ht="15.75" customHeight="1" x14ac:dyDescent="0.25">
      <c r="A353" s="41">
        <v>1901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131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2"/>
      <c r="Y353" s="122"/>
      <c r="Z353" s="122"/>
      <c r="AA353" s="122"/>
      <c r="AB353" s="122"/>
      <c r="AC353" s="122"/>
      <c r="AD353" s="119"/>
      <c r="AE353" s="120"/>
      <c r="AF353" s="122"/>
      <c r="AG353" s="126"/>
      <c r="AH353" s="124"/>
      <c r="AI353" s="127"/>
      <c r="AJ353" s="126"/>
    </row>
    <row r="354" spans="1:38" ht="15.75" customHeight="1" x14ac:dyDescent="0.25">
      <c r="A354" s="41">
        <v>1902</v>
      </c>
      <c r="B354" s="42"/>
      <c r="C354" s="42"/>
      <c r="D354" s="42"/>
      <c r="E354" s="42"/>
      <c r="F354" s="42"/>
      <c r="G354" s="42"/>
      <c r="H354" s="42"/>
      <c r="I354" s="42"/>
      <c r="J354" s="42"/>
      <c r="K354" s="131"/>
      <c r="L354" s="122"/>
      <c r="M354" s="122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2"/>
      <c r="Y354" s="122"/>
      <c r="Z354" s="122"/>
      <c r="AA354" s="122"/>
      <c r="AB354" s="122"/>
      <c r="AC354" s="122"/>
      <c r="AD354" s="119"/>
      <c r="AE354" s="120"/>
      <c r="AF354" s="122"/>
      <c r="AG354" s="120"/>
      <c r="AH354" s="122"/>
      <c r="AI354" s="158"/>
      <c r="AJ354" s="126"/>
    </row>
    <row r="355" spans="1:38" ht="15.75" customHeight="1" x14ac:dyDescent="0.25">
      <c r="A355" s="41">
        <v>2001</v>
      </c>
      <c r="B355" s="42"/>
      <c r="C355" s="42"/>
      <c r="D355" s="42"/>
      <c r="E355" s="42"/>
      <c r="F355" s="42"/>
      <c r="G355" s="42"/>
      <c r="H355" s="42"/>
      <c r="I355" s="42"/>
      <c r="J355" s="42"/>
      <c r="K355" s="131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2"/>
      <c r="Y355" s="122"/>
      <c r="Z355" s="122"/>
      <c r="AA355" s="122"/>
      <c r="AB355" s="122"/>
      <c r="AC355" s="122"/>
      <c r="AD355" s="119"/>
      <c r="AE355" s="120"/>
      <c r="AF355" s="122"/>
      <c r="AG355" s="52" t="s">
        <v>35</v>
      </c>
      <c r="AH355" s="53">
        <v>7</v>
      </c>
      <c r="AI355" s="54">
        <f>IF(SUM(K348:K351)=0,"",SUM(K348:K351))</f>
        <v>7</v>
      </c>
      <c r="AJ355" s="55" t="s">
        <v>20</v>
      </c>
    </row>
    <row r="356" spans="1:38" ht="15.75" customHeight="1" x14ac:dyDescent="0.25">
      <c r="A356" s="41">
        <v>2002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131"/>
      <c r="L356" s="122"/>
      <c r="M356" s="122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2"/>
      <c r="Y356" s="122"/>
      <c r="Z356" s="122"/>
      <c r="AA356" s="122"/>
      <c r="AB356" s="122"/>
      <c r="AC356" s="122"/>
      <c r="AD356" s="119"/>
      <c r="AE356" s="120"/>
      <c r="AF356" s="122"/>
      <c r="AG356" s="56" t="s">
        <v>36</v>
      </c>
      <c r="AH356" s="57">
        <f>IF(AH355/B341=0,"",AH355/B341)</f>
        <v>0.63636363636363635</v>
      </c>
      <c r="AI356" s="58">
        <f>IF(AH355/AI355=0,"",AH355/AI355)</f>
        <v>1</v>
      </c>
      <c r="AJ356" s="59" t="s">
        <v>37</v>
      </c>
    </row>
    <row r="357" spans="1:38" ht="15.75" customHeight="1" x14ac:dyDescent="0.25">
      <c r="A357" s="41">
        <v>2101</v>
      </c>
      <c r="B357" s="186"/>
      <c r="C357" s="186"/>
      <c r="D357" s="186"/>
      <c r="E357" s="186"/>
      <c r="F357" s="186"/>
      <c r="G357" s="186"/>
      <c r="H357" s="186"/>
      <c r="I357" s="186"/>
      <c r="J357" s="186"/>
      <c r="K357" s="131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  <c r="AA357" s="122"/>
      <c r="AB357" s="122"/>
      <c r="AC357" s="122"/>
      <c r="AD357" s="128"/>
      <c r="AE357" s="129"/>
      <c r="AF357" s="130"/>
      <c r="AG357" s="61"/>
      <c r="AH357" s="62"/>
      <c r="AI357" s="62"/>
      <c r="AJ357" s="63"/>
    </row>
    <row r="358" spans="1:38" ht="18" customHeight="1" x14ac:dyDescent="0.25">
      <c r="A358" s="22"/>
      <c r="B358" s="253" t="s">
        <v>80</v>
      </c>
      <c r="C358" s="253"/>
      <c r="D358" s="253"/>
      <c r="E358" s="253"/>
      <c r="F358" s="253"/>
      <c r="G358" s="253"/>
      <c r="H358" s="253"/>
      <c r="I358" s="253"/>
      <c r="J358" s="253"/>
      <c r="K358" s="185">
        <f>SUM(K349:K354)</f>
        <v>7</v>
      </c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65">
        <f>IF(K349=0,"",K349/B341)</f>
        <v>0.54545454545454541</v>
      </c>
      <c r="AE358" s="65">
        <f>IF(K358=0,"",K358/B341)</f>
        <v>0.63636363636363635</v>
      </c>
      <c r="AF358" s="65">
        <f>IF(K350=0,"",AE358-AD358)</f>
        <v>9.0909090909090939E-2</v>
      </c>
      <c r="AG358" s="1"/>
      <c r="AH358" s="27"/>
      <c r="AI358" s="30"/>
      <c r="AJ358" s="1"/>
    </row>
    <row r="359" spans="1:38" ht="12.75" customHeight="1" x14ac:dyDescent="0.2">
      <c r="AD359" s="1"/>
      <c r="AE359" s="1"/>
      <c r="AG359" s="1"/>
    </row>
    <row r="360" spans="1:38" ht="12.75" customHeight="1" x14ac:dyDescent="0.2">
      <c r="AD360" s="1"/>
      <c r="AE360" s="1"/>
      <c r="AG360" s="1"/>
    </row>
    <row r="361" spans="1:38" ht="26.25" customHeight="1" x14ac:dyDescent="0.4">
      <c r="B361" s="235" t="s">
        <v>69</v>
      </c>
      <c r="C361" s="236"/>
      <c r="D361" s="236"/>
      <c r="E361" s="236"/>
      <c r="F361" s="236"/>
      <c r="G361" s="236"/>
      <c r="H361" s="236"/>
      <c r="I361" s="236"/>
      <c r="J361" s="236"/>
      <c r="K361" s="173" t="s">
        <v>64</v>
      </c>
      <c r="L361" s="27"/>
      <c r="M361" s="1"/>
      <c r="N361" s="1"/>
      <c r="O361" s="27"/>
      <c r="P361" s="1"/>
      <c r="Q361" s="27"/>
      <c r="R361" s="27"/>
      <c r="S361" s="27"/>
      <c r="AD361" s="1"/>
      <c r="AE361" s="1"/>
      <c r="AG361" s="1"/>
    </row>
    <row r="362" spans="1:38" ht="20.25" customHeight="1" x14ac:dyDescent="0.2">
      <c r="A362" s="245" t="s">
        <v>19</v>
      </c>
      <c r="B362" s="246" t="s">
        <v>70</v>
      </c>
      <c r="C362" s="247"/>
      <c r="D362" s="247"/>
      <c r="E362" s="247"/>
      <c r="F362" s="247"/>
      <c r="G362" s="247"/>
      <c r="H362" s="247"/>
      <c r="I362" s="247"/>
      <c r="J362" s="248"/>
      <c r="K362" s="249" t="s">
        <v>20</v>
      </c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43" t="s">
        <v>11</v>
      </c>
      <c r="AE362" s="243" t="s">
        <v>12</v>
      </c>
      <c r="AF362" s="242" t="s">
        <v>13</v>
      </c>
      <c r="AG362" s="243" t="s">
        <v>14</v>
      </c>
      <c r="AH362" s="244" t="s">
        <v>15</v>
      </c>
      <c r="AI362" s="244" t="s">
        <v>16</v>
      </c>
      <c r="AJ362" s="243" t="s">
        <v>17</v>
      </c>
    </row>
    <row r="363" spans="1:38" ht="15.75" customHeight="1" x14ac:dyDescent="0.25">
      <c r="A363" s="238"/>
      <c r="B363" s="41" t="s">
        <v>71</v>
      </c>
      <c r="C363" s="41" t="s">
        <v>72</v>
      </c>
      <c r="D363" s="41" t="s">
        <v>73</v>
      </c>
      <c r="E363" s="41" t="s">
        <v>74</v>
      </c>
      <c r="F363" s="41" t="s">
        <v>75</v>
      </c>
      <c r="G363" s="41" t="s">
        <v>76</v>
      </c>
      <c r="H363" s="41" t="s">
        <v>77</v>
      </c>
      <c r="I363" s="41" t="s">
        <v>78</v>
      </c>
      <c r="J363" s="41" t="s">
        <v>79</v>
      </c>
      <c r="K363" s="250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38"/>
      <c r="AE363" s="238"/>
      <c r="AF363" s="238"/>
      <c r="AG363" s="238"/>
      <c r="AH363" s="238"/>
      <c r="AI363" s="238"/>
      <c r="AJ363" s="238"/>
    </row>
    <row r="364" spans="1:38" ht="15.75" customHeight="1" x14ac:dyDescent="0.25">
      <c r="A364" s="41">
        <v>1302</v>
      </c>
      <c r="B364" s="42">
        <v>42</v>
      </c>
      <c r="C364" s="42"/>
      <c r="D364" s="42"/>
      <c r="E364" s="42"/>
      <c r="F364" s="42"/>
      <c r="G364" s="42"/>
      <c r="H364" s="42"/>
      <c r="I364" s="42"/>
      <c r="J364" s="42"/>
      <c r="K364" s="131"/>
      <c r="L364" s="122"/>
      <c r="M364" s="122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  <c r="AA364" s="122"/>
      <c r="AB364" s="122"/>
      <c r="AC364" s="122"/>
      <c r="AD364" s="114"/>
      <c r="AE364" s="115"/>
      <c r="AF364" s="116"/>
      <c r="AG364" s="43"/>
      <c r="AH364" s="44">
        <f>B364</f>
        <v>42</v>
      </c>
      <c r="AI364" s="45"/>
      <c r="AJ364" s="43"/>
    </row>
    <row r="365" spans="1:38" ht="15.75" customHeight="1" x14ac:dyDescent="0.25">
      <c r="A365" s="41">
        <v>1401</v>
      </c>
      <c r="B365" s="42"/>
      <c r="C365" s="42">
        <v>34</v>
      </c>
      <c r="D365" s="42"/>
      <c r="E365" s="42"/>
      <c r="F365" s="42"/>
      <c r="G365" s="42"/>
      <c r="H365" s="42"/>
      <c r="I365" s="42"/>
      <c r="J365" s="42"/>
      <c r="K365" s="131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  <c r="AA365" s="122"/>
      <c r="AB365" s="122"/>
      <c r="AC365" s="122"/>
      <c r="AD365" s="119"/>
      <c r="AE365" s="120"/>
      <c r="AF365" s="121"/>
      <c r="AG365" s="47">
        <f>IF(C365=0,"",C365/B364)</f>
        <v>0.80952380952380953</v>
      </c>
      <c r="AH365" s="48">
        <v>35</v>
      </c>
      <c r="AI365" s="49">
        <f t="shared" ref="AI365:AI372" si="43">IF(AH365=0,"",AH365/AH364)</f>
        <v>0.83333333333333337</v>
      </c>
      <c r="AJ365" s="49">
        <f t="shared" ref="AJ365:AJ372" si="44">IF(AH365=0,"",100%-AI365)</f>
        <v>0.16666666666666663</v>
      </c>
    </row>
    <row r="366" spans="1:38" ht="15.75" customHeight="1" x14ac:dyDescent="0.25">
      <c r="A366" s="41">
        <v>1402</v>
      </c>
      <c r="B366" s="42"/>
      <c r="C366" s="42"/>
      <c r="D366" s="42">
        <v>29</v>
      </c>
      <c r="E366" s="42"/>
      <c r="F366" s="42"/>
      <c r="G366" s="42"/>
      <c r="H366" s="42"/>
      <c r="I366" s="42"/>
      <c r="J366" s="42"/>
      <c r="K366" s="131"/>
      <c r="L366" s="122"/>
      <c r="M366" s="122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  <c r="AA366" s="122"/>
      <c r="AB366" s="122"/>
      <c r="AC366" s="122"/>
      <c r="AD366" s="119"/>
      <c r="AE366" s="120"/>
      <c r="AF366" s="121"/>
      <c r="AG366" s="47">
        <f>IF(D366=0,"",D366/C365)</f>
        <v>0.8529411764705882</v>
      </c>
      <c r="AH366" s="48">
        <v>31</v>
      </c>
      <c r="AI366" s="49">
        <f t="shared" si="43"/>
        <v>0.88571428571428568</v>
      </c>
      <c r="AJ366" s="49">
        <f t="shared" si="44"/>
        <v>0.11428571428571432</v>
      </c>
      <c r="AK366" s="32">
        <f>AH366/AH364</f>
        <v>0.73809523809523814</v>
      </c>
      <c r="AL366" s="32"/>
    </row>
    <row r="367" spans="1:38" ht="15.75" customHeight="1" x14ac:dyDescent="0.25">
      <c r="A367" s="41">
        <v>1501</v>
      </c>
      <c r="B367" s="42"/>
      <c r="C367" s="42"/>
      <c r="D367" s="42"/>
      <c r="E367" s="42">
        <v>25</v>
      </c>
      <c r="F367" s="42"/>
      <c r="G367" s="42"/>
      <c r="H367" s="42"/>
      <c r="I367" s="42"/>
      <c r="J367" s="42"/>
      <c r="K367" s="131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  <c r="AA367" s="122"/>
      <c r="AB367" s="122"/>
      <c r="AC367" s="122"/>
      <c r="AD367" s="119"/>
      <c r="AE367" s="120"/>
      <c r="AF367" s="121"/>
      <c r="AG367" s="47">
        <f>IF(E367=0,"",E367/D366)</f>
        <v>0.86206896551724133</v>
      </c>
      <c r="AH367" s="48">
        <v>30</v>
      </c>
      <c r="AI367" s="49">
        <f t="shared" si="43"/>
        <v>0.967741935483871</v>
      </c>
      <c r="AJ367" s="49">
        <f t="shared" si="44"/>
        <v>3.2258064516129004E-2</v>
      </c>
    </row>
    <row r="368" spans="1:38" ht="15.75" customHeight="1" x14ac:dyDescent="0.25">
      <c r="A368" s="41">
        <v>1502</v>
      </c>
      <c r="B368" s="42"/>
      <c r="C368" s="42"/>
      <c r="D368" s="42"/>
      <c r="E368" s="42"/>
      <c r="F368" s="42">
        <v>23</v>
      </c>
      <c r="G368" s="42"/>
      <c r="H368" s="42"/>
      <c r="I368" s="42"/>
      <c r="J368" s="42"/>
      <c r="K368" s="131"/>
      <c r="L368" s="122"/>
      <c r="M368" s="122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  <c r="AA368" s="122"/>
      <c r="AB368" s="122"/>
      <c r="AC368" s="122"/>
      <c r="AD368" s="119"/>
      <c r="AE368" s="120"/>
      <c r="AF368" s="121"/>
      <c r="AG368" s="47">
        <f>IF(F368=0,"",F368/E367)</f>
        <v>0.92</v>
      </c>
      <c r="AH368" s="48">
        <v>28</v>
      </c>
      <c r="AI368" s="49">
        <f t="shared" si="43"/>
        <v>0.93333333333333335</v>
      </c>
      <c r="AJ368" s="49">
        <f t="shared" si="44"/>
        <v>6.6666666666666652E-2</v>
      </c>
    </row>
    <row r="369" spans="1:36" ht="15.75" customHeight="1" x14ac:dyDescent="0.25">
      <c r="A369" s="41">
        <v>1601</v>
      </c>
      <c r="B369" s="42"/>
      <c r="C369" s="42"/>
      <c r="D369" s="42"/>
      <c r="E369" s="42"/>
      <c r="F369" s="42"/>
      <c r="G369" s="42">
        <v>20</v>
      </c>
      <c r="H369" s="42"/>
      <c r="I369" s="42"/>
      <c r="J369" s="42"/>
      <c r="K369" s="131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2"/>
      <c r="Y369" s="122"/>
      <c r="Z369" s="122"/>
      <c r="AA369" s="122"/>
      <c r="AB369" s="122"/>
      <c r="AC369" s="122"/>
      <c r="AD369" s="119"/>
      <c r="AE369" s="120"/>
      <c r="AF369" s="121"/>
      <c r="AG369" s="47">
        <f>IF(G369=0,"",G369/F368)</f>
        <v>0.86956521739130432</v>
      </c>
      <c r="AH369" s="48">
        <v>26</v>
      </c>
      <c r="AI369" s="49">
        <f t="shared" si="43"/>
        <v>0.9285714285714286</v>
      </c>
      <c r="AJ369" s="49">
        <f t="shared" si="44"/>
        <v>7.1428571428571397E-2</v>
      </c>
    </row>
    <row r="370" spans="1:36" ht="15.75" customHeight="1" x14ac:dyDescent="0.25">
      <c r="A370" s="41">
        <v>1602</v>
      </c>
      <c r="B370" s="42"/>
      <c r="C370" s="42"/>
      <c r="D370" s="42"/>
      <c r="E370" s="42"/>
      <c r="F370" s="42"/>
      <c r="G370" s="42"/>
      <c r="H370" s="42">
        <v>20</v>
      </c>
      <c r="I370" s="42"/>
      <c r="J370" s="42"/>
      <c r="K370" s="131"/>
      <c r="L370" s="122"/>
      <c r="M370" s="122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2"/>
      <c r="Y370" s="122"/>
      <c r="Z370" s="122"/>
      <c r="AA370" s="122"/>
      <c r="AB370" s="122"/>
      <c r="AC370" s="122"/>
      <c r="AD370" s="119"/>
      <c r="AE370" s="120"/>
      <c r="AF370" s="121"/>
      <c r="AG370" s="47">
        <f>IF(H370=0,"",H370/G369)</f>
        <v>1</v>
      </c>
      <c r="AH370" s="48">
        <v>26</v>
      </c>
      <c r="AI370" s="49">
        <f t="shared" si="43"/>
        <v>1</v>
      </c>
      <c r="AJ370" s="49">
        <f t="shared" si="44"/>
        <v>0</v>
      </c>
    </row>
    <row r="371" spans="1:36" ht="15.75" customHeight="1" x14ac:dyDescent="0.25">
      <c r="A371" s="41">
        <v>1701</v>
      </c>
      <c r="B371" s="42"/>
      <c r="C371" s="42"/>
      <c r="D371" s="42"/>
      <c r="E371" s="42"/>
      <c r="F371" s="42"/>
      <c r="G371" s="42"/>
      <c r="H371" s="42"/>
      <c r="I371" s="42">
        <v>20</v>
      </c>
      <c r="J371" s="42"/>
      <c r="K371" s="131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  <c r="AA371" s="122"/>
      <c r="AB371" s="122"/>
      <c r="AC371" s="122"/>
      <c r="AD371" s="119"/>
      <c r="AE371" s="120"/>
      <c r="AF371" s="121"/>
      <c r="AG371" s="47">
        <f>IF(I371=0,"",I371/H370)</f>
        <v>1</v>
      </c>
      <c r="AH371" s="48">
        <v>26</v>
      </c>
      <c r="AI371" s="49">
        <f t="shared" si="43"/>
        <v>1</v>
      </c>
      <c r="AJ371" s="49">
        <f t="shared" si="44"/>
        <v>0</v>
      </c>
    </row>
    <row r="372" spans="1:36" ht="15.75" customHeight="1" x14ac:dyDescent="0.25">
      <c r="A372" s="41">
        <v>1702</v>
      </c>
      <c r="B372" s="42"/>
      <c r="C372" s="42"/>
      <c r="D372" s="42"/>
      <c r="E372" s="42"/>
      <c r="F372" s="42"/>
      <c r="G372" s="42"/>
      <c r="H372" s="42"/>
      <c r="I372" s="42"/>
      <c r="J372" s="42">
        <v>20</v>
      </c>
      <c r="K372" s="131">
        <v>20</v>
      </c>
      <c r="L372" s="122"/>
      <c r="M372" s="122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2"/>
      <c r="Y372" s="122"/>
      <c r="Z372" s="122"/>
      <c r="AA372" s="122"/>
      <c r="AB372" s="122"/>
      <c r="AC372" s="122"/>
      <c r="AD372" s="119"/>
      <c r="AE372" s="120"/>
      <c r="AF372" s="121"/>
      <c r="AG372" s="50">
        <f>IF(J372=0,"",J372/I371)</f>
        <v>1</v>
      </c>
      <c r="AH372" s="48">
        <v>26</v>
      </c>
      <c r="AI372" s="51">
        <f t="shared" si="43"/>
        <v>1</v>
      </c>
      <c r="AJ372" s="51">
        <f t="shared" si="44"/>
        <v>0</v>
      </c>
    </row>
    <row r="373" spans="1:36" ht="15.75" customHeight="1" x14ac:dyDescent="0.25">
      <c r="A373" s="41">
        <v>1801</v>
      </c>
      <c r="B373" s="42"/>
      <c r="C373" s="42"/>
      <c r="D373" s="42"/>
      <c r="E373" s="42"/>
      <c r="F373" s="42"/>
      <c r="G373" s="42"/>
      <c r="H373" s="42"/>
      <c r="I373" s="42"/>
      <c r="J373" s="42">
        <v>6</v>
      </c>
      <c r="K373" s="131">
        <v>6</v>
      </c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2"/>
      <c r="Y373" s="122"/>
      <c r="Z373" s="122"/>
      <c r="AA373" s="122"/>
      <c r="AB373" s="122"/>
      <c r="AC373" s="122"/>
      <c r="AD373" s="119"/>
      <c r="AE373" s="120"/>
      <c r="AF373" s="122"/>
      <c r="AG373" s="164"/>
      <c r="AH373" s="48">
        <v>6</v>
      </c>
      <c r="AI373" s="165"/>
      <c r="AJ373" s="166"/>
    </row>
    <row r="374" spans="1:36" ht="15.75" customHeight="1" x14ac:dyDescent="0.25">
      <c r="A374" s="41">
        <v>1802</v>
      </c>
      <c r="B374" s="42"/>
      <c r="C374" s="42"/>
      <c r="D374" s="42"/>
      <c r="E374" s="42"/>
      <c r="F374" s="42"/>
      <c r="G374" s="42"/>
      <c r="H374" s="42"/>
      <c r="I374" s="42"/>
      <c r="J374" s="42"/>
      <c r="K374" s="131"/>
      <c r="L374" s="122"/>
      <c r="M374" s="122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  <c r="AA374" s="122"/>
      <c r="AB374" s="122"/>
      <c r="AC374" s="122"/>
      <c r="AD374" s="119"/>
      <c r="AE374" s="120"/>
      <c r="AF374" s="122"/>
      <c r="AG374" s="126"/>
      <c r="AH374" s="124"/>
      <c r="AI374" s="127"/>
      <c r="AJ374" s="126"/>
    </row>
    <row r="375" spans="1:36" ht="15.75" customHeight="1" x14ac:dyDescent="0.25">
      <c r="A375" s="41">
        <v>1901</v>
      </c>
      <c r="B375" s="42"/>
      <c r="C375" s="42"/>
      <c r="D375" s="42"/>
      <c r="E375" s="42"/>
      <c r="F375" s="42"/>
      <c r="G375" s="42"/>
      <c r="H375" s="42"/>
      <c r="I375" s="42"/>
      <c r="J375" s="42"/>
      <c r="K375" s="131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  <c r="AA375" s="122"/>
      <c r="AB375" s="122"/>
      <c r="AC375" s="122"/>
      <c r="AD375" s="119"/>
      <c r="AE375" s="120"/>
      <c r="AF375" s="122"/>
      <c r="AG375" s="126"/>
      <c r="AH375" s="124"/>
      <c r="AI375" s="127"/>
      <c r="AJ375" s="126"/>
    </row>
    <row r="376" spans="1:36" ht="15.75" customHeight="1" x14ac:dyDescent="0.25">
      <c r="A376" s="41">
        <v>1902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131"/>
      <c r="L376" s="122"/>
      <c r="M376" s="122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  <c r="AA376" s="122"/>
      <c r="AB376" s="122"/>
      <c r="AC376" s="122"/>
      <c r="AD376" s="119"/>
      <c r="AE376" s="120"/>
      <c r="AF376" s="122"/>
      <c r="AG376" s="126"/>
      <c r="AH376" s="124"/>
      <c r="AI376" s="127"/>
      <c r="AJ376" s="126"/>
    </row>
    <row r="377" spans="1:36" ht="15.75" customHeight="1" x14ac:dyDescent="0.25">
      <c r="A377" s="41">
        <v>2001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131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  <c r="AA377" s="122"/>
      <c r="AB377" s="122"/>
      <c r="AC377" s="122"/>
      <c r="AD377" s="119"/>
      <c r="AE377" s="120"/>
      <c r="AF377" s="122"/>
      <c r="AG377" s="120"/>
      <c r="AH377" s="122"/>
      <c r="AI377" s="158"/>
      <c r="AJ377" s="126"/>
    </row>
    <row r="378" spans="1:36" ht="15.75" customHeight="1" x14ac:dyDescent="0.25">
      <c r="A378" s="41">
        <v>2002</v>
      </c>
      <c r="B378" s="42"/>
      <c r="C378" s="42"/>
      <c r="D378" s="42"/>
      <c r="E378" s="42"/>
      <c r="F378" s="42"/>
      <c r="G378" s="42"/>
      <c r="H378" s="42"/>
      <c r="I378" s="42"/>
      <c r="J378" s="42"/>
      <c r="K378" s="131"/>
      <c r="L378" s="122"/>
      <c r="M378" s="122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  <c r="AA378" s="122"/>
      <c r="AB378" s="122"/>
      <c r="AC378" s="122"/>
      <c r="AD378" s="119"/>
      <c r="AE378" s="120"/>
      <c r="AF378" s="122"/>
      <c r="AG378" s="52" t="s">
        <v>35</v>
      </c>
      <c r="AH378" s="53">
        <v>8</v>
      </c>
      <c r="AI378" s="54">
        <f>IF(SUM(K371:K374)=0,"",SUM(K371:K374))</f>
        <v>26</v>
      </c>
      <c r="AJ378" s="55" t="s">
        <v>20</v>
      </c>
    </row>
    <row r="379" spans="1:36" ht="15.75" customHeight="1" x14ac:dyDescent="0.25">
      <c r="A379" s="41">
        <v>2101</v>
      </c>
      <c r="B379" s="42"/>
      <c r="C379" s="42"/>
      <c r="D379" s="42"/>
      <c r="E379" s="42"/>
      <c r="F379" s="42"/>
      <c r="G379" s="42"/>
      <c r="H379" s="42"/>
      <c r="I379" s="42"/>
      <c r="J379" s="42"/>
      <c r="K379" s="131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  <c r="AA379" s="122"/>
      <c r="AB379" s="122"/>
      <c r="AC379" s="122"/>
      <c r="AD379" s="119"/>
      <c r="AE379" s="120"/>
      <c r="AF379" s="122"/>
      <c r="AG379" s="56" t="s">
        <v>36</v>
      </c>
      <c r="AH379" s="57">
        <f>AH378/B364</f>
        <v>0.19047619047619047</v>
      </c>
      <c r="AI379" s="58">
        <f>IF(AH378/AI378=0,"",AH378/AI378)</f>
        <v>0.30769230769230771</v>
      </c>
      <c r="AJ379" s="59" t="s">
        <v>37</v>
      </c>
    </row>
    <row r="380" spans="1:36" ht="15.75" customHeight="1" x14ac:dyDescent="0.25">
      <c r="A380" s="41">
        <v>2102</v>
      </c>
      <c r="B380" s="186"/>
      <c r="C380" s="186"/>
      <c r="D380" s="186"/>
      <c r="E380" s="186"/>
      <c r="F380" s="186"/>
      <c r="G380" s="186"/>
      <c r="H380" s="186"/>
      <c r="I380" s="186"/>
      <c r="J380" s="186"/>
      <c r="K380" s="131"/>
      <c r="L380" s="122"/>
      <c r="M380" s="122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  <c r="AA380" s="122"/>
      <c r="AB380" s="122"/>
      <c r="AC380" s="122"/>
      <c r="AD380" s="128"/>
      <c r="AE380" s="129"/>
      <c r="AF380" s="130"/>
      <c r="AG380" s="61"/>
      <c r="AH380" s="62"/>
      <c r="AI380" s="62"/>
      <c r="AJ380" s="63"/>
    </row>
    <row r="381" spans="1:36" ht="18" customHeight="1" x14ac:dyDescent="0.25">
      <c r="A381" s="22"/>
      <c r="B381" s="253" t="s">
        <v>80</v>
      </c>
      <c r="C381" s="253"/>
      <c r="D381" s="253"/>
      <c r="E381" s="253"/>
      <c r="F381" s="253"/>
      <c r="G381" s="253"/>
      <c r="H381" s="253"/>
      <c r="I381" s="253"/>
      <c r="J381" s="253"/>
      <c r="K381" s="185">
        <f>SUM(K372:K377)</f>
        <v>26</v>
      </c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65">
        <f>IF(K372=0,"",K372/B364)</f>
        <v>0.47619047619047616</v>
      </c>
      <c r="AE381" s="65">
        <f>IF(K381=0,"",K381/B364)</f>
        <v>0.61904761904761907</v>
      </c>
      <c r="AF381" s="65">
        <f>IF(K373=0,"0",AE381-AD381)</f>
        <v>0.1428571428571429</v>
      </c>
      <c r="AG381" s="1"/>
      <c r="AH381" s="27"/>
      <c r="AI381" s="30"/>
      <c r="AJ381" s="1"/>
    </row>
    <row r="382" spans="1:36" ht="12.75" customHeight="1" x14ac:dyDescent="0.2">
      <c r="AD382" s="1"/>
      <c r="AE382" s="1"/>
      <c r="AG382" s="1"/>
    </row>
    <row r="383" spans="1:36" ht="12.75" customHeight="1" x14ac:dyDescent="0.2">
      <c r="AD383" s="1"/>
      <c r="AE383" s="1"/>
      <c r="AG383" s="1"/>
    </row>
    <row r="384" spans="1:36" ht="26.25" customHeight="1" x14ac:dyDescent="0.4">
      <c r="B384" s="235" t="s">
        <v>69</v>
      </c>
      <c r="C384" s="236"/>
      <c r="D384" s="236"/>
      <c r="E384" s="236"/>
      <c r="F384" s="236"/>
      <c r="G384" s="236"/>
      <c r="H384" s="236"/>
      <c r="I384" s="236"/>
      <c r="J384" s="236"/>
      <c r="K384" s="173" t="s">
        <v>65</v>
      </c>
      <c r="AD384" s="1"/>
      <c r="AE384" s="1"/>
      <c r="AF384" s="27"/>
      <c r="AG384" s="1"/>
      <c r="AH384" s="27"/>
      <c r="AI384" s="27"/>
      <c r="AJ384" s="27"/>
    </row>
    <row r="385" spans="1:37" ht="20.25" customHeight="1" x14ac:dyDescent="0.2">
      <c r="A385" s="245" t="s">
        <v>19</v>
      </c>
      <c r="B385" s="246" t="s">
        <v>70</v>
      </c>
      <c r="C385" s="247"/>
      <c r="D385" s="247"/>
      <c r="E385" s="247"/>
      <c r="F385" s="247"/>
      <c r="G385" s="247"/>
      <c r="H385" s="247"/>
      <c r="I385" s="247"/>
      <c r="J385" s="248"/>
      <c r="K385" s="249" t="s">
        <v>20</v>
      </c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43" t="s">
        <v>11</v>
      </c>
      <c r="AE385" s="243" t="s">
        <v>12</v>
      </c>
      <c r="AF385" s="242" t="s">
        <v>13</v>
      </c>
      <c r="AG385" s="243" t="s">
        <v>14</v>
      </c>
      <c r="AH385" s="244" t="s">
        <v>15</v>
      </c>
      <c r="AI385" s="244" t="s">
        <v>16</v>
      </c>
      <c r="AJ385" s="243" t="s">
        <v>17</v>
      </c>
    </row>
    <row r="386" spans="1:37" ht="15.75" customHeight="1" x14ac:dyDescent="0.25">
      <c r="A386" s="238"/>
      <c r="B386" s="41" t="s">
        <v>71</v>
      </c>
      <c r="C386" s="41" t="s">
        <v>72</v>
      </c>
      <c r="D386" s="41" t="s">
        <v>73</v>
      </c>
      <c r="E386" s="41" t="s">
        <v>74</v>
      </c>
      <c r="F386" s="41" t="s">
        <v>75</v>
      </c>
      <c r="G386" s="41" t="s">
        <v>76</v>
      </c>
      <c r="H386" s="41" t="s">
        <v>77</v>
      </c>
      <c r="I386" s="41" t="s">
        <v>78</v>
      </c>
      <c r="J386" s="41" t="s">
        <v>79</v>
      </c>
      <c r="K386" s="250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38"/>
      <c r="AE386" s="238"/>
      <c r="AF386" s="238"/>
      <c r="AG386" s="238"/>
      <c r="AH386" s="238"/>
      <c r="AI386" s="238"/>
      <c r="AJ386" s="238"/>
    </row>
    <row r="387" spans="1:37" ht="15.75" customHeight="1" x14ac:dyDescent="0.25">
      <c r="A387" s="41">
        <v>1401</v>
      </c>
      <c r="B387" s="42">
        <v>4</v>
      </c>
      <c r="C387" s="42"/>
      <c r="D387" s="42"/>
      <c r="E387" s="42"/>
      <c r="F387" s="42"/>
      <c r="G387" s="42"/>
      <c r="H387" s="42"/>
      <c r="I387" s="42"/>
      <c r="J387" s="42"/>
      <c r="K387" s="131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  <c r="AA387" s="122"/>
      <c r="AB387" s="122"/>
      <c r="AC387" s="122"/>
      <c r="AD387" s="114"/>
      <c r="AE387" s="115"/>
      <c r="AF387" s="116"/>
      <c r="AG387" s="43"/>
      <c r="AH387" s="44">
        <f>B387</f>
        <v>4</v>
      </c>
      <c r="AI387" s="45"/>
      <c r="AJ387" s="43"/>
    </row>
    <row r="388" spans="1:37" ht="15.75" customHeight="1" x14ac:dyDescent="0.25">
      <c r="A388" s="41">
        <v>1402</v>
      </c>
      <c r="B388" s="42"/>
      <c r="C388" s="42">
        <v>4</v>
      </c>
      <c r="D388" s="42"/>
      <c r="E388" s="42"/>
      <c r="F388" s="42"/>
      <c r="G388" s="42"/>
      <c r="H388" s="42"/>
      <c r="I388" s="42"/>
      <c r="J388" s="42"/>
      <c r="K388" s="131"/>
      <c r="L388" s="122"/>
      <c r="M388" s="122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  <c r="AA388" s="122"/>
      <c r="AB388" s="122"/>
      <c r="AC388" s="122"/>
      <c r="AD388" s="119"/>
      <c r="AE388" s="120"/>
      <c r="AF388" s="121"/>
      <c r="AG388" s="47">
        <f>IF(C388=0,"",C388/B387)</f>
        <v>1</v>
      </c>
      <c r="AH388" s="48">
        <v>4</v>
      </c>
      <c r="AI388" s="49">
        <f t="shared" ref="AI388:AI395" si="45">IF(AH388=0,"",AH388/AH387)</f>
        <v>1</v>
      </c>
      <c r="AJ388" s="49">
        <f t="shared" ref="AJ388:AJ395" si="46">IF(AH388=0,"",100%-AI388)</f>
        <v>0</v>
      </c>
    </row>
    <row r="389" spans="1:37" ht="15.75" customHeight="1" x14ac:dyDescent="0.25">
      <c r="A389" s="41">
        <v>1501</v>
      </c>
      <c r="B389" s="42"/>
      <c r="C389" s="42"/>
      <c r="D389" s="42">
        <v>4</v>
      </c>
      <c r="E389" s="42"/>
      <c r="F389" s="42"/>
      <c r="G389" s="42"/>
      <c r="H389" s="42"/>
      <c r="I389" s="42"/>
      <c r="J389" s="42"/>
      <c r="K389" s="131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  <c r="AA389" s="122"/>
      <c r="AB389" s="122"/>
      <c r="AC389" s="122"/>
      <c r="AD389" s="119"/>
      <c r="AE389" s="120"/>
      <c r="AF389" s="121"/>
      <c r="AG389" s="47">
        <f>IF(D389=0,"",D389/C388)</f>
        <v>1</v>
      </c>
      <c r="AH389" s="48">
        <v>4</v>
      </c>
      <c r="AI389" s="49">
        <f t="shared" si="45"/>
        <v>1</v>
      </c>
      <c r="AJ389" s="49">
        <f t="shared" si="46"/>
        <v>0</v>
      </c>
      <c r="AK389" s="32">
        <f>AH389/AH387</f>
        <v>1</v>
      </c>
    </row>
    <row r="390" spans="1:37" ht="15.75" customHeight="1" x14ac:dyDescent="0.25">
      <c r="A390" s="41">
        <v>1502</v>
      </c>
      <c r="B390" s="42"/>
      <c r="C390" s="42"/>
      <c r="D390" s="42"/>
      <c r="E390" s="42">
        <v>4</v>
      </c>
      <c r="F390" s="42"/>
      <c r="G390" s="42"/>
      <c r="H390" s="42"/>
      <c r="I390" s="42"/>
      <c r="J390" s="42"/>
      <c r="K390" s="131"/>
      <c r="L390" s="122"/>
      <c r="M390" s="122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  <c r="AA390" s="122"/>
      <c r="AB390" s="122"/>
      <c r="AC390" s="122"/>
      <c r="AD390" s="119"/>
      <c r="AE390" s="120"/>
      <c r="AF390" s="121"/>
      <c r="AG390" s="47">
        <f>IF(E390=0,"",E390/D389)</f>
        <v>1</v>
      </c>
      <c r="AH390" s="48">
        <v>4</v>
      </c>
      <c r="AI390" s="49">
        <f t="shared" si="45"/>
        <v>1</v>
      </c>
      <c r="AJ390" s="49">
        <f t="shared" si="46"/>
        <v>0</v>
      </c>
    </row>
    <row r="391" spans="1:37" ht="15.75" customHeight="1" x14ac:dyDescent="0.25">
      <c r="A391" s="41">
        <v>1601</v>
      </c>
      <c r="B391" s="42"/>
      <c r="C391" s="42"/>
      <c r="D391" s="42"/>
      <c r="E391" s="42"/>
      <c r="F391" s="42">
        <v>4</v>
      </c>
      <c r="G391" s="42"/>
      <c r="H391" s="42"/>
      <c r="I391" s="42"/>
      <c r="J391" s="42"/>
      <c r="K391" s="131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  <c r="W391" s="122"/>
      <c r="X391" s="122"/>
      <c r="Y391" s="122"/>
      <c r="Z391" s="122"/>
      <c r="AA391" s="122"/>
      <c r="AB391" s="122"/>
      <c r="AC391" s="122"/>
      <c r="AD391" s="119"/>
      <c r="AE391" s="120"/>
      <c r="AF391" s="121"/>
      <c r="AG391" s="47">
        <f>IF(F391=0,"",F391/E390)</f>
        <v>1</v>
      </c>
      <c r="AH391" s="48">
        <v>4</v>
      </c>
      <c r="AI391" s="49">
        <f t="shared" si="45"/>
        <v>1</v>
      </c>
      <c r="AJ391" s="49">
        <f t="shared" si="46"/>
        <v>0</v>
      </c>
    </row>
    <row r="392" spans="1:37" ht="15.75" customHeight="1" x14ac:dyDescent="0.25">
      <c r="A392" s="41">
        <v>1602</v>
      </c>
      <c r="B392" s="42"/>
      <c r="C392" s="42"/>
      <c r="D392" s="42"/>
      <c r="E392" s="42"/>
      <c r="F392" s="42"/>
      <c r="G392" s="42">
        <v>4</v>
      </c>
      <c r="H392" s="42"/>
      <c r="I392" s="42"/>
      <c r="J392" s="42"/>
      <c r="K392" s="131"/>
      <c r="L392" s="122"/>
      <c r="M392" s="122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  <c r="AA392" s="122"/>
      <c r="AB392" s="122"/>
      <c r="AC392" s="122"/>
      <c r="AD392" s="119"/>
      <c r="AE392" s="120"/>
      <c r="AF392" s="121"/>
      <c r="AG392" s="47">
        <f>IF(G392=0,"",G392/F391)</f>
        <v>1</v>
      </c>
      <c r="AH392" s="48">
        <v>4</v>
      </c>
      <c r="AI392" s="49">
        <f t="shared" si="45"/>
        <v>1</v>
      </c>
      <c r="AJ392" s="49">
        <f t="shared" si="46"/>
        <v>0</v>
      </c>
    </row>
    <row r="393" spans="1:37" ht="15.75" customHeight="1" x14ac:dyDescent="0.25">
      <c r="A393" s="41">
        <v>1701</v>
      </c>
      <c r="B393" s="42"/>
      <c r="C393" s="42"/>
      <c r="D393" s="42"/>
      <c r="E393" s="42"/>
      <c r="F393" s="42"/>
      <c r="G393" s="42"/>
      <c r="H393" s="42">
        <v>4</v>
      </c>
      <c r="I393" s="42"/>
      <c r="J393" s="42"/>
      <c r="K393" s="131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  <c r="AA393" s="122"/>
      <c r="AB393" s="122"/>
      <c r="AC393" s="122"/>
      <c r="AD393" s="119"/>
      <c r="AE393" s="120"/>
      <c r="AF393" s="121"/>
      <c r="AG393" s="47">
        <f>IF(H393=0,"",H393/G392)</f>
        <v>1</v>
      </c>
      <c r="AH393" s="48">
        <v>4</v>
      </c>
      <c r="AI393" s="49">
        <f t="shared" si="45"/>
        <v>1</v>
      </c>
      <c r="AJ393" s="49">
        <f t="shared" si="46"/>
        <v>0</v>
      </c>
    </row>
    <row r="394" spans="1:37" ht="15.75" customHeight="1" x14ac:dyDescent="0.25">
      <c r="A394" s="41">
        <v>1702</v>
      </c>
      <c r="B394" s="42"/>
      <c r="C394" s="42"/>
      <c r="D394" s="42"/>
      <c r="E394" s="42"/>
      <c r="F394" s="42"/>
      <c r="G394" s="42"/>
      <c r="H394" s="42"/>
      <c r="I394" s="42">
        <v>4</v>
      </c>
      <c r="J394" s="42"/>
      <c r="K394" s="131"/>
      <c r="L394" s="122"/>
      <c r="M394" s="122"/>
      <c r="N394" s="122"/>
      <c r="O394" s="122"/>
      <c r="P394" s="122"/>
      <c r="Q394" s="122"/>
      <c r="R394" s="122"/>
      <c r="S394" s="122"/>
      <c r="T394" s="122"/>
      <c r="U394" s="122"/>
      <c r="V394" s="122"/>
      <c r="W394" s="122"/>
      <c r="X394" s="122"/>
      <c r="Y394" s="122"/>
      <c r="Z394" s="122"/>
      <c r="AA394" s="122"/>
      <c r="AB394" s="122"/>
      <c r="AC394" s="122"/>
      <c r="AD394" s="119"/>
      <c r="AE394" s="120"/>
      <c r="AF394" s="121"/>
      <c r="AG394" s="47">
        <f>IF(I394=0,"",I394/H393)</f>
        <v>1</v>
      </c>
      <c r="AH394" s="48">
        <v>4</v>
      </c>
      <c r="AI394" s="49">
        <f t="shared" si="45"/>
        <v>1</v>
      </c>
      <c r="AJ394" s="49">
        <f t="shared" si="46"/>
        <v>0</v>
      </c>
    </row>
    <row r="395" spans="1:37" ht="15.75" customHeight="1" x14ac:dyDescent="0.25">
      <c r="A395" s="41">
        <v>1801</v>
      </c>
      <c r="B395" s="42"/>
      <c r="C395" s="42"/>
      <c r="D395" s="42"/>
      <c r="E395" s="42"/>
      <c r="F395" s="42"/>
      <c r="G395" s="42"/>
      <c r="H395" s="42"/>
      <c r="I395" s="42"/>
      <c r="J395" s="42">
        <v>4</v>
      </c>
      <c r="K395" s="131">
        <v>4</v>
      </c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  <c r="W395" s="122"/>
      <c r="X395" s="122"/>
      <c r="Y395" s="122"/>
      <c r="Z395" s="122"/>
      <c r="AA395" s="122"/>
      <c r="AB395" s="122"/>
      <c r="AC395" s="122"/>
      <c r="AD395" s="119"/>
      <c r="AE395" s="120"/>
      <c r="AF395" s="121"/>
      <c r="AG395" s="50">
        <f>IF(J395=0,"",J395/I394)</f>
        <v>1</v>
      </c>
      <c r="AH395" s="48">
        <v>4</v>
      </c>
      <c r="AI395" s="51">
        <f t="shared" si="45"/>
        <v>1</v>
      </c>
      <c r="AJ395" s="51">
        <f t="shared" si="46"/>
        <v>0</v>
      </c>
    </row>
    <row r="396" spans="1:37" ht="15.75" customHeight="1" x14ac:dyDescent="0.25">
      <c r="A396" s="41">
        <v>1802</v>
      </c>
      <c r="B396" s="42"/>
      <c r="C396" s="42"/>
      <c r="D396" s="42"/>
      <c r="E396" s="42"/>
      <c r="F396" s="42"/>
      <c r="G396" s="42"/>
      <c r="H396" s="42"/>
      <c r="I396" s="42"/>
      <c r="J396" s="42"/>
      <c r="K396" s="131"/>
      <c r="L396" s="122"/>
      <c r="M396" s="122"/>
      <c r="N396" s="122"/>
      <c r="O396" s="122"/>
      <c r="P396" s="122"/>
      <c r="Q396" s="122"/>
      <c r="R396" s="122"/>
      <c r="S396" s="122"/>
      <c r="T396" s="122"/>
      <c r="U396" s="122"/>
      <c r="V396" s="122"/>
      <c r="W396" s="122"/>
      <c r="X396" s="122"/>
      <c r="Y396" s="122"/>
      <c r="Z396" s="122"/>
      <c r="AA396" s="122"/>
      <c r="AB396" s="122"/>
      <c r="AC396" s="122"/>
      <c r="AD396" s="119"/>
      <c r="AE396" s="120"/>
      <c r="AF396" s="122"/>
      <c r="AG396" s="161"/>
      <c r="AH396" s="48"/>
      <c r="AI396" s="162"/>
      <c r="AJ396" s="163"/>
    </row>
    <row r="397" spans="1:37" ht="15.75" customHeight="1" x14ac:dyDescent="0.25">
      <c r="A397" s="41">
        <v>1901</v>
      </c>
      <c r="B397" s="42"/>
      <c r="C397" s="42"/>
      <c r="D397" s="42"/>
      <c r="E397" s="42"/>
      <c r="F397" s="42"/>
      <c r="G397" s="42"/>
      <c r="H397" s="42"/>
      <c r="I397" s="42"/>
      <c r="J397" s="42"/>
      <c r="K397" s="131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  <c r="AA397" s="122"/>
      <c r="AB397" s="122"/>
      <c r="AC397" s="122"/>
      <c r="AD397" s="119"/>
      <c r="AE397" s="120"/>
      <c r="AF397" s="122"/>
      <c r="AG397" s="126"/>
      <c r="AH397" s="124"/>
      <c r="AI397" s="127"/>
      <c r="AJ397" s="126"/>
    </row>
    <row r="398" spans="1:37" ht="15.75" customHeight="1" x14ac:dyDescent="0.25">
      <c r="A398" s="41">
        <v>1902</v>
      </c>
      <c r="B398" s="42"/>
      <c r="C398" s="42"/>
      <c r="D398" s="42"/>
      <c r="E398" s="42"/>
      <c r="F398" s="42"/>
      <c r="G398" s="42"/>
      <c r="H398" s="42"/>
      <c r="I398" s="42"/>
      <c r="J398" s="42"/>
      <c r="K398" s="131"/>
      <c r="L398" s="122"/>
      <c r="M398" s="122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  <c r="AA398" s="122"/>
      <c r="AB398" s="122"/>
      <c r="AC398" s="122"/>
      <c r="AD398" s="119"/>
      <c r="AE398" s="120"/>
      <c r="AF398" s="122"/>
      <c r="AG398" s="126"/>
      <c r="AH398" s="124"/>
      <c r="AI398" s="127"/>
      <c r="AJ398" s="126"/>
    </row>
    <row r="399" spans="1:37" ht="15.75" customHeight="1" x14ac:dyDescent="0.25">
      <c r="A399" s="41">
        <v>2001</v>
      </c>
      <c r="B399" s="42"/>
      <c r="C399" s="42"/>
      <c r="D399" s="42"/>
      <c r="E399" s="42"/>
      <c r="F399" s="42"/>
      <c r="G399" s="42"/>
      <c r="H399" s="42"/>
      <c r="I399" s="42"/>
      <c r="J399" s="42"/>
      <c r="K399" s="131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  <c r="AA399" s="122"/>
      <c r="AB399" s="122"/>
      <c r="AC399" s="122"/>
      <c r="AD399" s="119"/>
      <c r="AE399" s="120"/>
      <c r="AF399" s="122"/>
      <c r="AG399" s="126"/>
      <c r="AH399" s="124"/>
      <c r="AI399" s="127"/>
      <c r="AJ399" s="126"/>
    </row>
    <row r="400" spans="1:37" ht="15.75" customHeight="1" x14ac:dyDescent="0.25">
      <c r="A400" s="41">
        <v>2002</v>
      </c>
      <c r="B400" s="42"/>
      <c r="C400" s="42"/>
      <c r="D400" s="42"/>
      <c r="E400" s="42"/>
      <c r="F400" s="42"/>
      <c r="G400" s="42"/>
      <c r="H400" s="42"/>
      <c r="I400" s="42"/>
      <c r="J400" s="42"/>
      <c r="K400" s="131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  <c r="AA400" s="122"/>
      <c r="AB400" s="122"/>
      <c r="AC400" s="122"/>
      <c r="AD400" s="119"/>
      <c r="AE400" s="120"/>
      <c r="AF400" s="122"/>
      <c r="AG400" s="120"/>
      <c r="AH400" s="122"/>
      <c r="AI400" s="158"/>
      <c r="AJ400" s="126"/>
    </row>
    <row r="401" spans="1:37" ht="15.75" customHeight="1" x14ac:dyDescent="0.25">
      <c r="A401" s="41">
        <v>2101</v>
      </c>
      <c r="B401" s="42"/>
      <c r="C401" s="42"/>
      <c r="D401" s="42"/>
      <c r="E401" s="42"/>
      <c r="F401" s="42"/>
      <c r="G401" s="42"/>
      <c r="H401" s="42"/>
      <c r="I401" s="42"/>
      <c r="J401" s="42"/>
      <c r="K401" s="131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  <c r="AA401" s="122"/>
      <c r="AB401" s="122"/>
      <c r="AC401" s="122"/>
      <c r="AD401" s="119"/>
      <c r="AE401" s="120"/>
      <c r="AF401" s="122"/>
      <c r="AG401" s="52" t="s">
        <v>35</v>
      </c>
      <c r="AH401" s="53"/>
      <c r="AI401" s="54">
        <f>K404</f>
        <v>4</v>
      </c>
      <c r="AJ401" s="55" t="s">
        <v>20</v>
      </c>
    </row>
    <row r="402" spans="1:37" ht="15.75" customHeight="1" x14ac:dyDescent="0.25">
      <c r="A402" s="41">
        <v>2102</v>
      </c>
      <c r="B402" s="42"/>
      <c r="C402" s="42"/>
      <c r="D402" s="42"/>
      <c r="E402" s="42"/>
      <c r="F402" s="42"/>
      <c r="G402" s="42"/>
      <c r="H402" s="42"/>
      <c r="I402" s="42"/>
      <c r="J402" s="42"/>
      <c r="K402" s="131"/>
      <c r="L402" s="122"/>
      <c r="M402" s="122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  <c r="AA402" s="122"/>
      <c r="AB402" s="122"/>
      <c r="AC402" s="122"/>
      <c r="AD402" s="119"/>
      <c r="AE402" s="120"/>
      <c r="AF402" s="122"/>
      <c r="AG402" s="56" t="s">
        <v>36</v>
      </c>
      <c r="AH402" s="57" t="str">
        <f>IF(AH401/AI401=0,"",AH401/AI401)</f>
        <v/>
      </c>
      <c r="AI402" s="58" t="str">
        <f>IF(AH401/AI401=0,"",AH401/AI401)</f>
        <v/>
      </c>
      <c r="AJ402" s="59" t="s">
        <v>37</v>
      </c>
    </row>
    <row r="403" spans="1:37" ht="15.75" customHeight="1" x14ac:dyDescent="0.25">
      <c r="A403" s="41">
        <v>2201</v>
      </c>
      <c r="B403" s="186"/>
      <c r="C403" s="186"/>
      <c r="D403" s="186"/>
      <c r="E403" s="186"/>
      <c r="F403" s="186"/>
      <c r="G403" s="186"/>
      <c r="H403" s="186"/>
      <c r="I403" s="186"/>
      <c r="J403" s="186"/>
      <c r="K403" s="131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  <c r="AA403" s="122"/>
      <c r="AB403" s="122"/>
      <c r="AC403" s="122"/>
      <c r="AD403" s="128"/>
      <c r="AE403" s="129"/>
      <c r="AF403" s="130"/>
      <c r="AG403" s="61"/>
      <c r="AH403" s="62"/>
      <c r="AI403" s="62"/>
      <c r="AJ403" s="63"/>
    </row>
    <row r="404" spans="1:37" ht="18" customHeight="1" x14ac:dyDescent="0.25">
      <c r="A404" s="22"/>
      <c r="B404" s="253" t="s">
        <v>80</v>
      </c>
      <c r="C404" s="253"/>
      <c r="D404" s="253"/>
      <c r="E404" s="253"/>
      <c r="F404" s="253"/>
      <c r="G404" s="253"/>
      <c r="H404" s="253"/>
      <c r="I404" s="253"/>
      <c r="J404" s="253"/>
      <c r="K404" s="185">
        <f>SUM(K387:K400)</f>
        <v>4</v>
      </c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65">
        <f>IF(K395=0,"",K395/B387)</f>
        <v>1</v>
      </c>
      <c r="AE404" s="65">
        <f>IF(K404=0,"",K404/B387)</f>
        <v>1</v>
      </c>
      <c r="AF404" s="65">
        <f>AE404-AD404</f>
        <v>0</v>
      </c>
      <c r="AG404" s="1"/>
      <c r="AH404" s="27"/>
      <c r="AI404" s="30"/>
      <c r="AJ404" s="1"/>
    </row>
    <row r="405" spans="1:37" ht="12.75" customHeight="1" x14ac:dyDescent="0.2">
      <c r="AD405" s="1"/>
      <c r="AE405" s="1"/>
      <c r="AG405" s="1"/>
    </row>
    <row r="406" spans="1:37" ht="12.75" customHeight="1" x14ac:dyDescent="0.2">
      <c r="AD406" s="1"/>
      <c r="AE406" s="1"/>
      <c r="AG406" s="1"/>
    </row>
    <row r="407" spans="1:37" ht="26.25" customHeight="1" x14ac:dyDescent="0.4">
      <c r="B407" s="235" t="s">
        <v>69</v>
      </c>
      <c r="C407" s="236"/>
      <c r="D407" s="236"/>
      <c r="E407" s="236"/>
      <c r="F407" s="236"/>
      <c r="G407" s="236"/>
      <c r="H407" s="236"/>
      <c r="I407" s="236"/>
      <c r="J407" s="236"/>
      <c r="K407" s="173" t="s">
        <v>66</v>
      </c>
      <c r="AD407" s="1"/>
      <c r="AE407" s="1"/>
      <c r="AF407" s="27"/>
      <c r="AG407" s="1"/>
      <c r="AH407" s="27"/>
      <c r="AI407" s="27"/>
      <c r="AJ407" s="27"/>
    </row>
    <row r="408" spans="1:37" ht="20.25" customHeight="1" x14ac:dyDescent="0.2">
      <c r="A408" s="245" t="s">
        <v>19</v>
      </c>
      <c r="B408" s="246" t="s">
        <v>70</v>
      </c>
      <c r="C408" s="247"/>
      <c r="D408" s="247"/>
      <c r="E408" s="247"/>
      <c r="F408" s="247"/>
      <c r="G408" s="247"/>
      <c r="H408" s="247"/>
      <c r="I408" s="247"/>
      <c r="J408" s="248"/>
      <c r="K408" s="249" t="s">
        <v>20</v>
      </c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43" t="s">
        <v>11</v>
      </c>
      <c r="AE408" s="243" t="s">
        <v>12</v>
      </c>
      <c r="AF408" s="242" t="s">
        <v>13</v>
      </c>
      <c r="AG408" s="243" t="s">
        <v>14</v>
      </c>
      <c r="AH408" s="244" t="s">
        <v>15</v>
      </c>
      <c r="AI408" s="244" t="s">
        <v>16</v>
      </c>
      <c r="AJ408" s="243" t="s">
        <v>17</v>
      </c>
    </row>
    <row r="409" spans="1:37" ht="15.75" customHeight="1" x14ac:dyDescent="0.25">
      <c r="A409" s="238"/>
      <c r="B409" s="41" t="s">
        <v>71</v>
      </c>
      <c r="C409" s="41" t="s">
        <v>72</v>
      </c>
      <c r="D409" s="41" t="s">
        <v>73</v>
      </c>
      <c r="E409" s="41" t="s">
        <v>74</v>
      </c>
      <c r="F409" s="41" t="s">
        <v>75</v>
      </c>
      <c r="G409" s="41" t="s">
        <v>76</v>
      </c>
      <c r="H409" s="41" t="s">
        <v>77</v>
      </c>
      <c r="I409" s="41" t="s">
        <v>78</v>
      </c>
      <c r="J409" s="41" t="s">
        <v>79</v>
      </c>
      <c r="K409" s="250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38"/>
      <c r="AE409" s="238"/>
      <c r="AF409" s="238"/>
      <c r="AG409" s="238"/>
      <c r="AH409" s="238"/>
      <c r="AI409" s="238"/>
      <c r="AJ409" s="238"/>
    </row>
    <row r="410" spans="1:37" ht="15.75" customHeight="1" x14ac:dyDescent="0.25">
      <c r="A410" s="41">
        <v>1402</v>
      </c>
      <c r="B410" s="42">
        <v>38</v>
      </c>
      <c r="C410" s="42"/>
      <c r="D410" s="42"/>
      <c r="E410" s="42"/>
      <c r="F410" s="42"/>
      <c r="G410" s="42"/>
      <c r="H410" s="42"/>
      <c r="I410" s="42"/>
      <c r="J410" s="42"/>
      <c r="K410" s="131"/>
      <c r="L410" s="122"/>
      <c r="M410" s="122"/>
      <c r="N410" s="122"/>
      <c r="O410" s="122"/>
      <c r="P410" s="122"/>
      <c r="Q410" s="122"/>
      <c r="R410" s="122"/>
      <c r="S410" s="122"/>
      <c r="T410" s="122"/>
      <c r="U410" s="122"/>
      <c r="V410" s="122"/>
      <c r="W410" s="122"/>
      <c r="X410" s="122"/>
      <c r="Y410" s="122"/>
      <c r="Z410" s="122"/>
      <c r="AA410" s="122"/>
      <c r="AB410" s="122"/>
      <c r="AC410" s="122"/>
      <c r="AD410" s="114"/>
      <c r="AE410" s="115"/>
      <c r="AF410" s="116"/>
      <c r="AG410" s="43"/>
      <c r="AH410" s="44">
        <f>B410</f>
        <v>38</v>
      </c>
      <c r="AI410" s="45"/>
      <c r="AJ410" s="43"/>
    </row>
    <row r="411" spans="1:37" ht="15.75" customHeight="1" x14ac:dyDescent="0.25">
      <c r="A411" s="41">
        <v>1501</v>
      </c>
      <c r="B411" s="42"/>
      <c r="C411" s="42">
        <v>32</v>
      </c>
      <c r="D411" s="42"/>
      <c r="E411" s="42"/>
      <c r="F411" s="42"/>
      <c r="G411" s="42"/>
      <c r="H411" s="42"/>
      <c r="I411" s="42"/>
      <c r="J411" s="42"/>
      <c r="K411" s="131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  <c r="W411" s="122"/>
      <c r="X411" s="122"/>
      <c r="Y411" s="122"/>
      <c r="Z411" s="122"/>
      <c r="AA411" s="122"/>
      <c r="AB411" s="122"/>
      <c r="AC411" s="122"/>
      <c r="AD411" s="119"/>
      <c r="AE411" s="120"/>
      <c r="AF411" s="121"/>
      <c r="AG411" s="47">
        <f>IF(C411=0,"",C411/B410)</f>
        <v>0.84210526315789469</v>
      </c>
      <c r="AH411" s="48">
        <v>32</v>
      </c>
      <c r="AI411" s="49">
        <f t="shared" ref="AI411:AI418" si="47">IF(AH411=0,"",AH411/AH410)</f>
        <v>0.84210526315789469</v>
      </c>
      <c r="AJ411" s="49">
        <f t="shared" ref="AJ411:AJ418" si="48">IF(AH411=0,"",100%-AI411)</f>
        <v>0.15789473684210531</v>
      </c>
    </row>
    <row r="412" spans="1:37" ht="15.75" customHeight="1" x14ac:dyDescent="0.25">
      <c r="A412" s="41">
        <v>1502</v>
      </c>
      <c r="B412" s="42"/>
      <c r="C412" s="42"/>
      <c r="D412" s="42">
        <v>30</v>
      </c>
      <c r="E412" s="42"/>
      <c r="F412" s="42"/>
      <c r="G412" s="42"/>
      <c r="H412" s="42"/>
      <c r="I412" s="42"/>
      <c r="J412" s="42"/>
      <c r="K412" s="131"/>
      <c r="L412" s="122"/>
      <c r="M412" s="122"/>
      <c r="N412" s="122"/>
      <c r="O412" s="122"/>
      <c r="P412" s="122"/>
      <c r="Q412" s="122"/>
      <c r="R412" s="122"/>
      <c r="S412" s="122"/>
      <c r="T412" s="122"/>
      <c r="U412" s="122"/>
      <c r="V412" s="122"/>
      <c r="W412" s="122"/>
      <c r="X412" s="122"/>
      <c r="Y412" s="122"/>
      <c r="Z412" s="122"/>
      <c r="AA412" s="122"/>
      <c r="AB412" s="122"/>
      <c r="AC412" s="122"/>
      <c r="AD412" s="119"/>
      <c r="AE412" s="120"/>
      <c r="AF412" s="121"/>
      <c r="AG412" s="47">
        <f>IF(D412=0,"",D412/C411)</f>
        <v>0.9375</v>
      </c>
      <c r="AH412" s="48">
        <v>31</v>
      </c>
      <c r="AI412" s="49">
        <f t="shared" si="47"/>
        <v>0.96875</v>
      </c>
      <c r="AJ412" s="49">
        <f t="shared" si="48"/>
        <v>3.125E-2</v>
      </c>
      <c r="AK412" s="32">
        <f>AH412/AH410</f>
        <v>0.81578947368421051</v>
      </c>
    </row>
    <row r="413" spans="1:37" ht="15.75" customHeight="1" x14ac:dyDescent="0.25">
      <c r="A413" s="41">
        <v>1601</v>
      </c>
      <c r="B413" s="42"/>
      <c r="C413" s="42"/>
      <c r="D413" s="42"/>
      <c r="E413" s="42">
        <v>30</v>
      </c>
      <c r="F413" s="42"/>
      <c r="G413" s="42"/>
      <c r="H413" s="42"/>
      <c r="I413" s="42"/>
      <c r="J413" s="42"/>
      <c r="K413" s="131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  <c r="W413" s="122"/>
      <c r="X413" s="122"/>
      <c r="Y413" s="122"/>
      <c r="Z413" s="122"/>
      <c r="AA413" s="122"/>
      <c r="AB413" s="122"/>
      <c r="AC413" s="122"/>
      <c r="AD413" s="119"/>
      <c r="AE413" s="120"/>
      <c r="AF413" s="121"/>
      <c r="AG413" s="47">
        <f>IF(E413=0,"",E413/D412)</f>
        <v>1</v>
      </c>
      <c r="AH413" s="48">
        <v>31</v>
      </c>
      <c r="AI413" s="49">
        <f t="shared" si="47"/>
        <v>1</v>
      </c>
      <c r="AJ413" s="49">
        <f t="shared" si="48"/>
        <v>0</v>
      </c>
    </row>
    <row r="414" spans="1:37" ht="15.75" customHeight="1" x14ac:dyDescent="0.25">
      <c r="A414" s="41">
        <v>1602</v>
      </c>
      <c r="B414" s="42"/>
      <c r="C414" s="42"/>
      <c r="D414" s="42"/>
      <c r="E414" s="42"/>
      <c r="F414" s="42">
        <v>29</v>
      </c>
      <c r="G414" s="42"/>
      <c r="H414" s="42"/>
      <c r="I414" s="42"/>
      <c r="J414" s="42"/>
      <c r="K414" s="131"/>
      <c r="L414" s="122"/>
      <c r="M414" s="122"/>
      <c r="N414" s="122"/>
      <c r="O414" s="122"/>
      <c r="P414" s="122"/>
      <c r="Q414" s="122"/>
      <c r="R414" s="122"/>
      <c r="S414" s="122"/>
      <c r="T414" s="122"/>
      <c r="U414" s="122"/>
      <c r="V414" s="122"/>
      <c r="W414" s="122"/>
      <c r="X414" s="122"/>
      <c r="Y414" s="122"/>
      <c r="Z414" s="122"/>
      <c r="AA414" s="122"/>
      <c r="AB414" s="122"/>
      <c r="AC414" s="122"/>
      <c r="AD414" s="119"/>
      <c r="AE414" s="120"/>
      <c r="AF414" s="121"/>
      <c r="AG414" s="47">
        <f>IF(F414=0,"",F414/E413)</f>
        <v>0.96666666666666667</v>
      </c>
      <c r="AH414" s="48">
        <v>31</v>
      </c>
      <c r="AI414" s="49">
        <f t="shared" si="47"/>
        <v>1</v>
      </c>
      <c r="AJ414" s="49">
        <f t="shared" si="48"/>
        <v>0</v>
      </c>
    </row>
    <row r="415" spans="1:37" ht="15.75" customHeight="1" x14ac:dyDescent="0.25">
      <c r="A415" s="41">
        <v>1701</v>
      </c>
      <c r="B415" s="42"/>
      <c r="C415" s="42"/>
      <c r="D415" s="42"/>
      <c r="E415" s="42"/>
      <c r="F415" s="42"/>
      <c r="G415" s="42">
        <v>28</v>
      </c>
      <c r="H415" s="42"/>
      <c r="I415" s="42"/>
      <c r="J415" s="42"/>
      <c r="K415" s="131"/>
      <c r="L415" s="122"/>
      <c r="M415" s="122"/>
      <c r="N415" s="122"/>
      <c r="O415" s="122"/>
      <c r="P415" s="122"/>
      <c r="Q415" s="122"/>
      <c r="R415" s="122"/>
      <c r="S415" s="122"/>
      <c r="T415" s="122"/>
      <c r="U415" s="122"/>
      <c r="V415" s="122"/>
      <c r="W415" s="122"/>
      <c r="X415" s="122"/>
      <c r="Y415" s="122"/>
      <c r="Z415" s="122"/>
      <c r="AA415" s="122"/>
      <c r="AB415" s="122"/>
      <c r="AC415" s="122"/>
      <c r="AD415" s="119"/>
      <c r="AE415" s="120"/>
      <c r="AF415" s="121"/>
      <c r="AG415" s="47">
        <f>IF(G415=0,"",G415/F414)</f>
        <v>0.96551724137931039</v>
      </c>
      <c r="AH415" s="48">
        <v>31</v>
      </c>
      <c r="AI415" s="49">
        <f t="shared" si="47"/>
        <v>1</v>
      </c>
      <c r="AJ415" s="49">
        <f t="shared" si="48"/>
        <v>0</v>
      </c>
    </row>
    <row r="416" spans="1:37" ht="15.75" customHeight="1" x14ac:dyDescent="0.25">
      <c r="A416" s="41">
        <v>1702</v>
      </c>
      <c r="B416" s="42"/>
      <c r="C416" s="42"/>
      <c r="D416" s="42"/>
      <c r="E416" s="42"/>
      <c r="F416" s="42"/>
      <c r="G416" s="42"/>
      <c r="H416" s="42">
        <v>28</v>
      </c>
      <c r="I416" s="42"/>
      <c r="J416" s="42"/>
      <c r="K416" s="131"/>
      <c r="L416" s="122"/>
      <c r="M416" s="122"/>
      <c r="N416" s="122"/>
      <c r="O416" s="122"/>
      <c r="P416" s="122"/>
      <c r="Q416" s="122"/>
      <c r="R416" s="122"/>
      <c r="S416" s="122"/>
      <c r="T416" s="122"/>
      <c r="U416" s="122"/>
      <c r="V416" s="122"/>
      <c r="W416" s="122"/>
      <c r="X416" s="122"/>
      <c r="Y416" s="122"/>
      <c r="Z416" s="122"/>
      <c r="AA416" s="122"/>
      <c r="AB416" s="122"/>
      <c r="AC416" s="122"/>
      <c r="AD416" s="119"/>
      <c r="AE416" s="120"/>
      <c r="AF416" s="121"/>
      <c r="AG416" s="47">
        <f>IF(H416=0,"",H416/G415)</f>
        <v>1</v>
      </c>
      <c r="AH416" s="48">
        <v>31</v>
      </c>
      <c r="AI416" s="49">
        <f t="shared" si="47"/>
        <v>1</v>
      </c>
      <c r="AJ416" s="49">
        <f t="shared" si="48"/>
        <v>0</v>
      </c>
    </row>
    <row r="417" spans="1:36" ht="15.75" customHeight="1" x14ac:dyDescent="0.25">
      <c r="A417" s="41">
        <v>1801</v>
      </c>
      <c r="B417" s="42"/>
      <c r="C417" s="42"/>
      <c r="D417" s="42"/>
      <c r="E417" s="42"/>
      <c r="F417" s="42"/>
      <c r="G417" s="42"/>
      <c r="H417" s="42"/>
      <c r="I417" s="42">
        <v>28</v>
      </c>
      <c r="J417" s="42"/>
      <c r="K417" s="131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  <c r="W417" s="122"/>
      <c r="X417" s="122"/>
      <c r="Y417" s="122"/>
      <c r="Z417" s="122"/>
      <c r="AA417" s="122"/>
      <c r="AB417" s="122"/>
      <c r="AC417" s="122"/>
      <c r="AD417" s="119"/>
      <c r="AE417" s="120"/>
      <c r="AF417" s="121"/>
      <c r="AG417" s="47">
        <f>IF(I417=0,"",I417/H416)</f>
        <v>1</v>
      </c>
      <c r="AH417" s="48">
        <v>31</v>
      </c>
      <c r="AI417" s="49">
        <f t="shared" si="47"/>
        <v>1</v>
      </c>
      <c r="AJ417" s="49">
        <f t="shared" si="48"/>
        <v>0</v>
      </c>
    </row>
    <row r="418" spans="1:36" ht="15.75" customHeight="1" x14ac:dyDescent="0.25">
      <c r="A418" s="41">
        <v>1802</v>
      </c>
      <c r="B418" s="42"/>
      <c r="C418" s="42"/>
      <c r="D418" s="42"/>
      <c r="E418" s="42"/>
      <c r="F418" s="42"/>
      <c r="G418" s="42"/>
      <c r="H418" s="42"/>
      <c r="I418" s="42"/>
      <c r="J418" s="42">
        <v>28</v>
      </c>
      <c r="K418" s="131">
        <v>25</v>
      </c>
      <c r="L418" s="122"/>
      <c r="M418" s="122"/>
      <c r="N418" s="122"/>
      <c r="O418" s="122"/>
      <c r="P418" s="122"/>
      <c r="Q418" s="122"/>
      <c r="R418" s="122"/>
      <c r="S418" s="122"/>
      <c r="T418" s="122"/>
      <c r="U418" s="122"/>
      <c r="V418" s="122"/>
      <c r="W418" s="122"/>
      <c r="X418" s="122"/>
      <c r="Y418" s="122"/>
      <c r="Z418" s="122"/>
      <c r="AA418" s="122"/>
      <c r="AB418" s="122"/>
      <c r="AC418" s="122"/>
      <c r="AD418" s="119"/>
      <c r="AE418" s="120"/>
      <c r="AF418" s="121"/>
      <c r="AG418" s="50">
        <f>IF(J418=0,"",J418/I417)</f>
        <v>1</v>
      </c>
      <c r="AH418" s="48">
        <v>31</v>
      </c>
      <c r="AI418" s="51">
        <f t="shared" si="47"/>
        <v>1</v>
      </c>
      <c r="AJ418" s="51">
        <f t="shared" si="48"/>
        <v>0</v>
      </c>
    </row>
    <row r="419" spans="1:36" ht="15.75" customHeight="1" x14ac:dyDescent="0.25">
      <c r="A419" s="41">
        <v>1901</v>
      </c>
      <c r="B419" s="42"/>
      <c r="C419" s="42"/>
      <c r="D419" s="42"/>
      <c r="E419" s="42"/>
      <c r="F419" s="42"/>
      <c r="G419" s="42"/>
      <c r="H419" s="42"/>
      <c r="I419" s="42"/>
      <c r="J419" s="42">
        <v>1</v>
      </c>
      <c r="K419" s="131"/>
      <c r="L419" s="122"/>
      <c r="M419" s="122"/>
      <c r="N419" s="122"/>
      <c r="O419" s="122"/>
      <c r="P419" s="122"/>
      <c r="Q419" s="122"/>
      <c r="R419" s="122"/>
      <c r="S419" s="122"/>
      <c r="T419" s="122"/>
      <c r="U419" s="122"/>
      <c r="V419" s="122"/>
      <c r="W419" s="122"/>
      <c r="X419" s="122"/>
      <c r="Y419" s="122"/>
      <c r="Z419" s="122"/>
      <c r="AA419" s="122"/>
      <c r="AB419" s="122"/>
      <c r="AC419" s="122"/>
      <c r="AD419" s="119"/>
      <c r="AE419" s="120"/>
      <c r="AF419" s="122"/>
      <c r="AG419" s="161"/>
      <c r="AH419" s="48">
        <v>2</v>
      </c>
      <c r="AI419" s="162"/>
      <c r="AJ419" s="163"/>
    </row>
    <row r="420" spans="1:36" ht="15.75" customHeight="1" x14ac:dyDescent="0.25">
      <c r="A420" s="41">
        <v>1902</v>
      </c>
      <c r="B420" s="42"/>
      <c r="C420" s="42"/>
      <c r="D420" s="42"/>
      <c r="E420" s="42"/>
      <c r="F420" s="42"/>
      <c r="G420" s="42"/>
      <c r="H420" s="42"/>
      <c r="I420" s="42"/>
      <c r="J420" s="42">
        <v>1</v>
      </c>
      <c r="K420" s="131">
        <v>1</v>
      </c>
      <c r="L420" s="122"/>
      <c r="M420" s="122"/>
      <c r="N420" s="122"/>
      <c r="O420" s="122"/>
      <c r="P420" s="122"/>
      <c r="Q420" s="122"/>
      <c r="R420" s="122"/>
      <c r="S420" s="122"/>
      <c r="T420" s="122"/>
      <c r="U420" s="122"/>
      <c r="V420" s="122"/>
      <c r="W420" s="122"/>
      <c r="X420" s="122"/>
      <c r="Y420" s="122"/>
      <c r="Z420" s="122"/>
      <c r="AA420" s="122"/>
      <c r="AB420" s="122"/>
      <c r="AC420" s="122"/>
      <c r="AD420" s="119"/>
      <c r="AE420" s="120"/>
      <c r="AF420" s="122"/>
      <c r="AG420" s="126"/>
      <c r="AH420" s="124">
        <v>2</v>
      </c>
      <c r="AI420" s="127"/>
      <c r="AJ420" s="126"/>
    </row>
    <row r="421" spans="1:36" ht="15.75" customHeight="1" x14ac:dyDescent="0.25">
      <c r="A421" s="41">
        <v>2001</v>
      </c>
      <c r="B421" s="42"/>
      <c r="C421" s="42"/>
      <c r="D421" s="42"/>
      <c r="E421" s="42"/>
      <c r="F421" s="42"/>
      <c r="G421" s="42"/>
      <c r="H421" s="42"/>
      <c r="I421" s="42"/>
      <c r="J421" s="42">
        <v>1</v>
      </c>
      <c r="K421" s="131">
        <v>1</v>
      </c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  <c r="W421" s="122"/>
      <c r="X421" s="122"/>
      <c r="Y421" s="122"/>
      <c r="Z421" s="122"/>
      <c r="AA421" s="122"/>
      <c r="AB421" s="122"/>
      <c r="AC421" s="122"/>
      <c r="AD421" s="119"/>
      <c r="AE421" s="120"/>
      <c r="AF421" s="122"/>
      <c r="AG421" s="126"/>
      <c r="AH421" s="124">
        <v>1</v>
      </c>
      <c r="AI421" s="127"/>
      <c r="AJ421" s="126"/>
    </row>
    <row r="422" spans="1:36" ht="15.75" customHeight="1" x14ac:dyDescent="0.25">
      <c r="A422" s="41">
        <v>2002</v>
      </c>
      <c r="B422" s="42"/>
      <c r="C422" s="42"/>
      <c r="D422" s="42"/>
      <c r="E422" s="42"/>
      <c r="F422" s="42"/>
      <c r="G422" s="42"/>
      <c r="H422" s="42"/>
      <c r="I422" s="42"/>
      <c r="J422" s="42"/>
      <c r="K422" s="131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19"/>
      <c r="AE422" s="120"/>
      <c r="AF422" s="122"/>
      <c r="AG422" s="126"/>
      <c r="AH422" s="124"/>
      <c r="AI422" s="127"/>
      <c r="AJ422" s="126"/>
    </row>
    <row r="423" spans="1:36" ht="15.75" customHeight="1" x14ac:dyDescent="0.25">
      <c r="A423" s="41">
        <v>2101</v>
      </c>
      <c r="B423" s="42"/>
      <c r="C423" s="42"/>
      <c r="D423" s="42"/>
      <c r="E423" s="42"/>
      <c r="F423" s="42"/>
      <c r="G423" s="42"/>
      <c r="H423" s="42"/>
      <c r="I423" s="42"/>
      <c r="J423" s="42"/>
      <c r="K423" s="131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  <c r="W423" s="122"/>
      <c r="X423" s="122"/>
      <c r="Y423" s="122"/>
      <c r="Z423" s="122"/>
      <c r="AA423" s="122"/>
      <c r="AB423" s="122"/>
      <c r="AC423" s="122"/>
      <c r="AD423" s="119"/>
      <c r="AE423" s="120"/>
      <c r="AF423" s="122"/>
      <c r="AG423" s="120"/>
      <c r="AH423" s="122"/>
      <c r="AI423" s="158"/>
      <c r="AJ423" s="126"/>
    </row>
    <row r="424" spans="1:36" ht="15.75" customHeight="1" x14ac:dyDescent="0.25">
      <c r="A424" s="41">
        <v>2102</v>
      </c>
      <c r="B424" s="42"/>
      <c r="C424" s="42"/>
      <c r="D424" s="42"/>
      <c r="E424" s="42"/>
      <c r="F424" s="42"/>
      <c r="G424" s="42"/>
      <c r="H424" s="42"/>
      <c r="I424" s="42"/>
      <c r="J424" s="42"/>
      <c r="K424" s="131"/>
      <c r="L424" s="122"/>
      <c r="M424" s="122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  <c r="AA424" s="122"/>
      <c r="AB424" s="122"/>
      <c r="AC424" s="122"/>
      <c r="AD424" s="119"/>
      <c r="AE424" s="120"/>
      <c r="AF424" s="122"/>
      <c r="AG424" s="52" t="s">
        <v>35</v>
      </c>
      <c r="AH424" s="53">
        <v>13</v>
      </c>
      <c r="AI424" s="54">
        <f>K427</f>
        <v>27</v>
      </c>
      <c r="AJ424" s="55" t="s">
        <v>20</v>
      </c>
    </row>
    <row r="425" spans="1:36" ht="15.75" customHeight="1" x14ac:dyDescent="0.25">
      <c r="A425" s="41">
        <v>2201</v>
      </c>
      <c r="B425" s="42"/>
      <c r="C425" s="42"/>
      <c r="D425" s="42"/>
      <c r="E425" s="42"/>
      <c r="F425" s="42"/>
      <c r="G425" s="42"/>
      <c r="H425" s="42"/>
      <c r="I425" s="42"/>
      <c r="J425" s="42"/>
      <c r="K425" s="131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  <c r="AA425" s="122"/>
      <c r="AB425" s="122"/>
      <c r="AC425" s="122"/>
      <c r="AD425" s="119"/>
      <c r="AE425" s="120"/>
      <c r="AF425" s="122"/>
      <c r="AG425" s="56" t="s">
        <v>36</v>
      </c>
      <c r="AH425" s="57">
        <f>AH424/B410</f>
        <v>0.34210526315789475</v>
      </c>
      <c r="AI425" s="58">
        <f>IF(AH424/AI424=0,"",AH424/AI424)</f>
        <v>0.48148148148148145</v>
      </c>
      <c r="AJ425" s="59" t="s">
        <v>37</v>
      </c>
    </row>
    <row r="426" spans="1:36" ht="15.75" customHeight="1" x14ac:dyDescent="0.25">
      <c r="A426" s="41">
        <v>2202</v>
      </c>
      <c r="B426" s="186"/>
      <c r="C426" s="186"/>
      <c r="D426" s="186"/>
      <c r="E426" s="186"/>
      <c r="F426" s="186"/>
      <c r="G426" s="186"/>
      <c r="H426" s="186"/>
      <c r="I426" s="186"/>
      <c r="J426" s="186"/>
      <c r="K426" s="131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  <c r="AA426" s="122"/>
      <c r="AB426" s="122"/>
      <c r="AC426" s="122"/>
      <c r="AD426" s="128"/>
      <c r="AE426" s="129"/>
      <c r="AF426" s="130"/>
      <c r="AG426" s="61"/>
      <c r="AH426" s="62"/>
      <c r="AI426" s="62"/>
      <c r="AJ426" s="63"/>
    </row>
    <row r="427" spans="1:36" ht="18" customHeight="1" x14ac:dyDescent="0.25">
      <c r="A427" s="22"/>
      <c r="B427" s="253" t="s">
        <v>80</v>
      </c>
      <c r="C427" s="253"/>
      <c r="D427" s="253"/>
      <c r="E427" s="253"/>
      <c r="F427" s="253"/>
      <c r="G427" s="253"/>
      <c r="H427" s="253"/>
      <c r="I427" s="253"/>
      <c r="J427" s="253"/>
      <c r="K427" s="185">
        <f>SUM(K410:K423)</f>
        <v>27</v>
      </c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65">
        <f>IF(K418=0,"",K418/B410)</f>
        <v>0.65789473684210531</v>
      </c>
      <c r="AE427" s="65">
        <f>IF(K427=0,"",K427/B410)</f>
        <v>0.71052631578947367</v>
      </c>
      <c r="AF427" s="65">
        <f>AE427-AD427</f>
        <v>5.2631578947368363E-2</v>
      </c>
      <c r="AG427" s="1"/>
      <c r="AH427" s="27"/>
      <c r="AI427" s="30"/>
      <c r="AJ427" s="1"/>
    </row>
    <row r="428" spans="1:36" ht="12.75" customHeight="1" x14ac:dyDescent="0.2">
      <c r="AD428" s="1"/>
      <c r="AE428" s="1"/>
      <c r="AG428" s="1"/>
    </row>
    <row r="429" spans="1:36" ht="12.75" customHeight="1" x14ac:dyDescent="0.2">
      <c r="AD429" s="1"/>
      <c r="AE429" s="1"/>
      <c r="AG429" s="1"/>
    </row>
    <row r="430" spans="1:36" ht="26.25" customHeight="1" x14ac:dyDescent="0.4">
      <c r="B430" s="235" t="s">
        <v>69</v>
      </c>
      <c r="C430" s="236"/>
      <c r="D430" s="236"/>
      <c r="E430" s="236"/>
      <c r="F430" s="236"/>
      <c r="G430" s="236"/>
      <c r="H430" s="236"/>
      <c r="I430" s="236"/>
      <c r="J430" s="236"/>
      <c r="K430" s="173" t="s">
        <v>81</v>
      </c>
      <c r="AD430" s="1"/>
      <c r="AE430" s="1"/>
      <c r="AF430" s="27"/>
      <c r="AG430" s="1"/>
      <c r="AH430" s="27"/>
      <c r="AI430" s="27"/>
      <c r="AJ430" s="27"/>
    </row>
    <row r="431" spans="1:36" ht="20.25" customHeight="1" x14ac:dyDescent="0.2">
      <c r="A431" s="245" t="s">
        <v>19</v>
      </c>
      <c r="B431" s="246" t="s">
        <v>70</v>
      </c>
      <c r="C431" s="247"/>
      <c r="D431" s="247"/>
      <c r="E431" s="247"/>
      <c r="F431" s="247"/>
      <c r="G431" s="247"/>
      <c r="H431" s="247"/>
      <c r="I431" s="247"/>
      <c r="J431" s="248"/>
      <c r="K431" s="249" t="s">
        <v>20</v>
      </c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43" t="s">
        <v>11</v>
      </c>
      <c r="AE431" s="243" t="s">
        <v>12</v>
      </c>
      <c r="AF431" s="242" t="s">
        <v>13</v>
      </c>
      <c r="AG431" s="243" t="s">
        <v>14</v>
      </c>
      <c r="AH431" s="244" t="s">
        <v>15</v>
      </c>
      <c r="AI431" s="244" t="s">
        <v>16</v>
      </c>
      <c r="AJ431" s="243" t="s">
        <v>17</v>
      </c>
    </row>
    <row r="432" spans="1:36" ht="15.75" customHeight="1" x14ac:dyDescent="0.25">
      <c r="A432" s="238"/>
      <c r="B432" s="41" t="s">
        <v>71</v>
      </c>
      <c r="C432" s="41" t="s">
        <v>72</v>
      </c>
      <c r="D432" s="41" t="s">
        <v>73</v>
      </c>
      <c r="E432" s="41" t="s">
        <v>74</v>
      </c>
      <c r="F432" s="41" t="s">
        <v>75</v>
      </c>
      <c r="G432" s="41" t="s">
        <v>76</v>
      </c>
      <c r="H432" s="41" t="s">
        <v>77</v>
      </c>
      <c r="I432" s="41" t="s">
        <v>78</v>
      </c>
      <c r="J432" s="41" t="s">
        <v>79</v>
      </c>
      <c r="K432" s="250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38"/>
      <c r="AE432" s="238"/>
      <c r="AF432" s="238"/>
      <c r="AG432" s="238"/>
      <c r="AH432" s="238"/>
      <c r="AI432" s="238"/>
      <c r="AJ432" s="238"/>
    </row>
    <row r="433" spans="1:37" ht="15.75" customHeight="1" x14ac:dyDescent="0.25">
      <c r="A433" s="41">
        <v>1501</v>
      </c>
      <c r="B433" s="42">
        <v>16</v>
      </c>
      <c r="C433" s="42"/>
      <c r="D433" s="42"/>
      <c r="E433" s="42"/>
      <c r="F433" s="42"/>
      <c r="G433" s="42"/>
      <c r="H433" s="42"/>
      <c r="I433" s="42"/>
      <c r="J433" s="42"/>
      <c r="K433" s="131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  <c r="W433" s="122"/>
      <c r="X433" s="122"/>
      <c r="Y433" s="122"/>
      <c r="Z433" s="122"/>
      <c r="AA433" s="122"/>
      <c r="AB433" s="122"/>
      <c r="AC433" s="122"/>
      <c r="AD433" s="114"/>
      <c r="AE433" s="115"/>
      <c r="AF433" s="116"/>
      <c r="AG433" s="43"/>
      <c r="AH433" s="44">
        <f>B433</f>
        <v>16</v>
      </c>
      <c r="AI433" s="45"/>
      <c r="AJ433" s="43"/>
    </row>
    <row r="434" spans="1:37" ht="15.75" customHeight="1" x14ac:dyDescent="0.25">
      <c r="A434" s="41">
        <v>1502</v>
      </c>
      <c r="B434" s="42"/>
      <c r="C434" s="42">
        <v>10</v>
      </c>
      <c r="D434" s="42"/>
      <c r="E434" s="42"/>
      <c r="F434" s="42"/>
      <c r="G434" s="42"/>
      <c r="H434" s="42"/>
      <c r="I434" s="42"/>
      <c r="J434" s="42"/>
      <c r="K434" s="131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  <c r="AA434" s="122"/>
      <c r="AB434" s="122"/>
      <c r="AC434" s="122"/>
      <c r="AD434" s="119"/>
      <c r="AE434" s="120"/>
      <c r="AF434" s="121"/>
      <c r="AG434" s="47">
        <f>IF(C434=0,"",C434/B433)</f>
        <v>0.625</v>
      </c>
      <c r="AH434" s="48">
        <v>10</v>
      </c>
      <c r="AI434" s="49">
        <f t="shared" ref="AI434:AI441" si="49">IF(AH434=0,"",AH434/AH433)</f>
        <v>0.625</v>
      </c>
      <c r="AJ434" s="49">
        <f t="shared" ref="AJ434:AJ441" si="50">IF(AH434=0,"",100%-AI434)</f>
        <v>0.375</v>
      </c>
    </row>
    <row r="435" spans="1:37" ht="15.75" customHeight="1" x14ac:dyDescent="0.25">
      <c r="A435" s="41">
        <v>1601</v>
      </c>
      <c r="B435" s="42"/>
      <c r="C435" s="42"/>
      <c r="D435" s="42">
        <v>9</v>
      </c>
      <c r="E435" s="42"/>
      <c r="F435" s="42"/>
      <c r="G435" s="42"/>
      <c r="H435" s="42"/>
      <c r="I435" s="42"/>
      <c r="J435" s="42"/>
      <c r="K435" s="131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  <c r="AA435" s="122"/>
      <c r="AB435" s="122"/>
      <c r="AC435" s="122"/>
      <c r="AD435" s="119"/>
      <c r="AE435" s="120"/>
      <c r="AF435" s="121"/>
      <c r="AG435" s="47">
        <f>IF(D435=0,"",D435/C434)</f>
        <v>0.9</v>
      </c>
      <c r="AH435" s="48">
        <v>9</v>
      </c>
      <c r="AI435" s="49">
        <f t="shared" si="49"/>
        <v>0.9</v>
      </c>
      <c r="AJ435" s="49">
        <f t="shared" si="50"/>
        <v>9.9999999999999978E-2</v>
      </c>
      <c r="AK435" s="32">
        <f>AH435/AH433</f>
        <v>0.5625</v>
      </c>
    </row>
    <row r="436" spans="1:37" ht="15.75" customHeight="1" x14ac:dyDescent="0.25">
      <c r="A436" s="41">
        <v>1602</v>
      </c>
      <c r="B436" s="42"/>
      <c r="C436" s="42"/>
      <c r="D436" s="42"/>
      <c r="E436" s="42">
        <v>7</v>
      </c>
      <c r="F436" s="42"/>
      <c r="G436" s="42"/>
      <c r="H436" s="42"/>
      <c r="I436" s="42"/>
      <c r="J436" s="42"/>
      <c r="K436" s="131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  <c r="AA436" s="122"/>
      <c r="AB436" s="122"/>
      <c r="AC436" s="122"/>
      <c r="AD436" s="119"/>
      <c r="AE436" s="120"/>
      <c r="AF436" s="121"/>
      <c r="AG436" s="47">
        <f>IF(E436=0,"",E436/D435)</f>
        <v>0.77777777777777779</v>
      </c>
      <c r="AH436" s="48">
        <v>9</v>
      </c>
      <c r="AI436" s="49">
        <f t="shared" si="49"/>
        <v>1</v>
      </c>
      <c r="AJ436" s="49">
        <f t="shared" si="50"/>
        <v>0</v>
      </c>
    </row>
    <row r="437" spans="1:37" ht="15.75" customHeight="1" x14ac:dyDescent="0.25">
      <c r="A437" s="41">
        <v>1701</v>
      </c>
      <c r="B437" s="42"/>
      <c r="C437" s="42"/>
      <c r="D437" s="42"/>
      <c r="E437" s="42"/>
      <c r="F437" s="42">
        <v>7</v>
      </c>
      <c r="G437" s="42"/>
      <c r="H437" s="42"/>
      <c r="I437" s="42"/>
      <c r="J437" s="42"/>
      <c r="K437" s="131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  <c r="W437" s="122"/>
      <c r="X437" s="122"/>
      <c r="Y437" s="122"/>
      <c r="Z437" s="122"/>
      <c r="AA437" s="122"/>
      <c r="AB437" s="122"/>
      <c r="AC437" s="122"/>
      <c r="AD437" s="119"/>
      <c r="AE437" s="120"/>
      <c r="AF437" s="121"/>
      <c r="AG437" s="47">
        <f>IF(F437=0,"",F437/E436)</f>
        <v>1</v>
      </c>
      <c r="AH437" s="48">
        <v>9</v>
      </c>
      <c r="AI437" s="49">
        <f t="shared" si="49"/>
        <v>1</v>
      </c>
      <c r="AJ437" s="49">
        <f t="shared" si="50"/>
        <v>0</v>
      </c>
    </row>
    <row r="438" spans="1:37" ht="15.75" customHeight="1" x14ac:dyDescent="0.25">
      <c r="A438" s="41">
        <v>1702</v>
      </c>
      <c r="B438" s="42"/>
      <c r="C438" s="42"/>
      <c r="D438" s="42"/>
      <c r="E438" s="42"/>
      <c r="F438" s="42"/>
      <c r="G438" s="42">
        <v>7</v>
      </c>
      <c r="H438" s="42"/>
      <c r="I438" s="42"/>
      <c r="J438" s="42"/>
      <c r="K438" s="131"/>
      <c r="L438" s="122"/>
      <c r="M438" s="122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  <c r="AA438" s="122"/>
      <c r="AB438" s="122"/>
      <c r="AC438" s="122"/>
      <c r="AD438" s="119"/>
      <c r="AE438" s="120"/>
      <c r="AF438" s="121"/>
      <c r="AG438" s="47">
        <f>IF(G438=0,"",G438/F437)</f>
        <v>1</v>
      </c>
      <c r="AH438" s="48">
        <v>9</v>
      </c>
      <c r="AI438" s="49">
        <f t="shared" si="49"/>
        <v>1</v>
      </c>
      <c r="AJ438" s="49">
        <f t="shared" si="50"/>
        <v>0</v>
      </c>
    </row>
    <row r="439" spans="1:37" ht="15.75" customHeight="1" x14ac:dyDescent="0.25">
      <c r="A439" s="41">
        <v>1801</v>
      </c>
      <c r="B439" s="42"/>
      <c r="C439" s="42"/>
      <c r="D439" s="42"/>
      <c r="E439" s="42"/>
      <c r="F439" s="42"/>
      <c r="G439" s="42"/>
      <c r="H439" s="42">
        <v>7</v>
      </c>
      <c r="I439" s="42"/>
      <c r="J439" s="42"/>
      <c r="K439" s="131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  <c r="W439" s="122"/>
      <c r="X439" s="122"/>
      <c r="Y439" s="122"/>
      <c r="Z439" s="122"/>
      <c r="AA439" s="122"/>
      <c r="AB439" s="122"/>
      <c r="AC439" s="122"/>
      <c r="AD439" s="119"/>
      <c r="AE439" s="120"/>
      <c r="AF439" s="121"/>
      <c r="AG439" s="47">
        <f>IF(H439=0,"",H439/G438)</f>
        <v>1</v>
      </c>
      <c r="AH439" s="48">
        <v>9</v>
      </c>
      <c r="AI439" s="49">
        <f t="shared" si="49"/>
        <v>1</v>
      </c>
      <c r="AJ439" s="49">
        <f t="shared" si="50"/>
        <v>0</v>
      </c>
    </row>
    <row r="440" spans="1:37" ht="15.75" customHeight="1" x14ac:dyDescent="0.25">
      <c r="A440" s="41">
        <v>1802</v>
      </c>
      <c r="B440" s="42"/>
      <c r="C440" s="42"/>
      <c r="D440" s="42"/>
      <c r="E440" s="42"/>
      <c r="F440" s="42"/>
      <c r="G440" s="42"/>
      <c r="H440" s="42"/>
      <c r="I440" s="42">
        <v>7</v>
      </c>
      <c r="J440" s="42"/>
      <c r="K440" s="131"/>
      <c r="L440" s="122"/>
      <c r="M440" s="122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  <c r="AA440" s="122"/>
      <c r="AB440" s="122"/>
      <c r="AC440" s="122"/>
      <c r="AD440" s="119"/>
      <c r="AE440" s="120"/>
      <c r="AF440" s="121"/>
      <c r="AG440" s="47">
        <f>IF(I440=0,"",I440/H439)</f>
        <v>1</v>
      </c>
      <c r="AH440" s="48">
        <v>9</v>
      </c>
      <c r="AI440" s="49">
        <f t="shared" si="49"/>
        <v>1</v>
      </c>
      <c r="AJ440" s="49">
        <f t="shared" si="50"/>
        <v>0</v>
      </c>
    </row>
    <row r="441" spans="1:37" ht="15.75" customHeight="1" x14ac:dyDescent="0.25">
      <c r="A441" s="41">
        <v>1901</v>
      </c>
      <c r="B441" s="42"/>
      <c r="C441" s="42"/>
      <c r="D441" s="42"/>
      <c r="E441" s="42"/>
      <c r="F441" s="42"/>
      <c r="G441" s="42"/>
      <c r="H441" s="42"/>
      <c r="I441" s="42"/>
      <c r="J441" s="42">
        <v>5</v>
      </c>
      <c r="K441" s="131">
        <v>5</v>
      </c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  <c r="W441" s="122"/>
      <c r="X441" s="122"/>
      <c r="Y441" s="122"/>
      <c r="Z441" s="122"/>
      <c r="AA441" s="122"/>
      <c r="AB441" s="122"/>
      <c r="AC441" s="122"/>
      <c r="AD441" s="119"/>
      <c r="AE441" s="120"/>
      <c r="AF441" s="121"/>
      <c r="AG441" s="50">
        <f>IF(J441=0,"",J441/I440)</f>
        <v>0.7142857142857143</v>
      </c>
      <c r="AH441" s="48">
        <v>7</v>
      </c>
      <c r="AI441" s="51">
        <f t="shared" si="49"/>
        <v>0.77777777777777779</v>
      </c>
      <c r="AJ441" s="51">
        <f t="shared" si="50"/>
        <v>0.22222222222222221</v>
      </c>
    </row>
    <row r="442" spans="1:37" ht="15.75" customHeight="1" x14ac:dyDescent="0.25">
      <c r="A442" s="41">
        <v>1902</v>
      </c>
      <c r="B442" s="42"/>
      <c r="C442" s="42"/>
      <c r="D442" s="42"/>
      <c r="E442" s="42"/>
      <c r="F442" s="42"/>
      <c r="G442" s="42"/>
      <c r="H442" s="42"/>
      <c r="I442" s="42"/>
      <c r="J442" s="42">
        <v>2</v>
      </c>
      <c r="K442" s="131">
        <v>2</v>
      </c>
      <c r="L442" s="122"/>
      <c r="M442" s="122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  <c r="AA442" s="122"/>
      <c r="AB442" s="122"/>
      <c r="AC442" s="122"/>
      <c r="AD442" s="119"/>
      <c r="AE442" s="120"/>
      <c r="AF442" s="122"/>
      <c r="AG442" s="161"/>
      <c r="AH442" s="48">
        <v>2</v>
      </c>
      <c r="AI442" s="162"/>
      <c r="AJ442" s="163"/>
    </row>
    <row r="443" spans="1:37" ht="15.75" customHeight="1" x14ac:dyDescent="0.25">
      <c r="A443" s="41">
        <v>2001</v>
      </c>
      <c r="B443" s="42"/>
      <c r="C443" s="42"/>
      <c r="D443" s="42"/>
      <c r="E443" s="42"/>
      <c r="F443" s="42"/>
      <c r="G443" s="42"/>
      <c r="H443" s="42"/>
      <c r="I443" s="42"/>
      <c r="J443" s="42"/>
      <c r="K443" s="131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  <c r="AA443" s="122"/>
      <c r="AB443" s="122"/>
      <c r="AC443" s="122"/>
      <c r="AD443" s="119"/>
      <c r="AE443" s="120"/>
      <c r="AF443" s="122"/>
      <c r="AG443" s="126"/>
      <c r="AH443" s="124"/>
      <c r="AI443" s="127"/>
      <c r="AJ443" s="126"/>
    </row>
    <row r="444" spans="1:37" ht="15.75" customHeight="1" x14ac:dyDescent="0.25">
      <c r="A444" s="41">
        <v>2002</v>
      </c>
      <c r="B444" s="42"/>
      <c r="C444" s="42"/>
      <c r="D444" s="42"/>
      <c r="E444" s="42"/>
      <c r="F444" s="42"/>
      <c r="G444" s="42"/>
      <c r="H444" s="42"/>
      <c r="I444" s="42"/>
      <c r="J444" s="42"/>
      <c r="K444" s="131"/>
      <c r="L444" s="122"/>
      <c r="M444" s="122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  <c r="AA444" s="122"/>
      <c r="AB444" s="122"/>
      <c r="AC444" s="122"/>
      <c r="AD444" s="119"/>
      <c r="AE444" s="120"/>
      <c r="AF444" s="122"/>
      <c r="AG444" s="126"/>
      <c r="AH444" s="124"/>
      <c r="AI444" s="127"/>
      <c r="AJ444" s="126"/>
    </row>
    <row r="445" spans="1:37" ht="15.75" customHeight="1" x14ac:dyDescent="0.25">
      <c r="A445" s="41">
        <v>2101</v>
      </c>
      <c r="B445" s="42"/>
      <c r="C445" s="42"/>
      <c r="D445" s="42"/>
      <c r="E445" s="42"/>
      <c r="F445" s="42"/>
      <c r="G445" s="42"/>
      <c r="H445" s="42"/>
      <c r="I445" s="42"/>
      <c r="J445" s="42"/>
      <c r="K445" s="131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  <c r="AA445" s="122"/>
      <c r="AB445" s="122"/>
      <c r="AC445" s="122"/>
      <c r="AD445" s="119"/>
      <c r="AE445" s="120"/>
      <c r="AF445" s="122"/>
      <c r="AG445" s="126"/>
      <c r="AH445" s="124"/>
      <c r="AI445" s="127"/>
      <c r="AJ445" s="126"/>
    </row>
    <row r="446" spans="1:37" ht="15.75" customHeight="1" x14ac:dyDescent="0.25">
      <c r="A446" s="41">
        <v>2102</v>
      </c>
      <c r="B446" s="42"/>
      <c r="C446" s="42"/>
      <c r="D446" s="42"/>
      <c r="E446" s="42"/>
      <c r="F446" s="42"/>
      <c r="G446" s="42"/>
      <c r="H446" s="42"/>
      <c r="I446" s="42"/>
      <c r="J446" s="42"/>
      <c r="K446" s="131"/>
      <c r="L446" s="122"/>
      <c r="M446" s="122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  <c r="AA446" s="122"/>
      <c r="AB446" s="122"/>
      <c r="AC446" s="122"/>
      <c r="AD446" s="119"/>
      <c r="AE446" s="120"/>
      <c r="AF446" s="122"/>
      <c r="AG446" s="120"/>
      <c r="AH446" s="122"/>
      <c r="AI446" s="158"/>
      <c r="AJ446" s="126"/>
    </row>
    <row r="447" spans="1:37" ht="15.75" customHeight="1" x14ac:dyDescent="0.25">
      <c r="A447" s="41">
        <v>2201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131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  <c r="AA447" s="122"/>
      <c r="AB447" s="122"/>
      <c r="AC447" s="122"/>
      <c r="AD447" s="119"/>
      <c r="AE447" s="120"/>
      <c r="AF447" s="122"/>
      <c r="AG447" s="52" t="s">
        <v>35</v>
      </c>
      <c r="AH447" s="53">
        <v>1</v>
      </c>
      <c r="AI447" s="54">
        <f>K450</f>
        <v>7</v>
      </c>
      <c r="AJ447" s="55" t="s">
        <v>20</v>
      </c>
    </row>
    <row r="448" spans="1:37" ht="15.75" customHeight="1" x14ac:dyDescent="0.25">
      <c r="A448" s="41">
        <v>2202</v>
      </c>
      <c r="B448" s="42"/>
      <c r="C448" s="42"/>
      <c r="D448" s="42"/>
      <c r="E448" s="42"/>
      <c r="F448" s="42"/>
      <c r="G448" s="42"/>
      <c r="H448" s="42"/>
      <c r="I448" s="42"/>
      <c r="J448" s="42"/>
      <c r="K448" s="131"/>
      <c r="L448" s="122"/>
      <c r="M448" s="122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  <c r="AA448" s="122"/>
      <c r="AB448" s="122"/>
      <c r="AC448" s="122"/>
      <c r="AD448" s="119"/>
      <c r="AE448" s="120"/>
      <c r="AF448" s="122"/>
      <c r="AG448" s="56" t="s">
        <v>36</v>
      </c>
      <c r="AH448" s="57">
        <f>AH447/B433</f>
        <v>6.25E-2</v>
      </c>
      <c r="AI448" s="58">
        <f>IF(AH447/AI447=0,"",AH447/AI447)</f>
        <v>0.14285714285714285</v>
      </c>
      <c r="AJ448" s="59" t="s">
        <v>37</v>
      </c>
    </row>
    <row r="449" spans="1:37" ht="15.75" x14ac:dyDescent="0.25">
      <c r="A449" s="41">
        <v>2301</v>
      </c>
      <c r="B449" s="186"/>
      <c r="C449" s="186"/>
      <c r="D449" s="186"/>
      <c r="E449" s="186"/>
      <c r="F449" s="186"/>
      <c r="G449" s="186"/>
      <c r="H449" s="186"/>
      <c r="I449" s="186"/>
      <c r="J449" s="186"/>
      <c r="K449" s="131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  <c r="AA449" s="122"/>
      <c r="AB449" s="122"/>
      <c r="AC449" s="122"/>
      <c r="AD449" s="128"/>
      <c r="AE449" s="129"/>
      <c r="AF449" s="130"/>
      <c r="AG449" s="61"/>
      <c r="AH449" s="62"/>
      <c r="AI449" s="62"/>
      <c r="AJ449" s="63"/>
    </row>
    <row r="450" spans="1:37" ht="18" customHeight="1" x14ac:dyDescent="0.25">
      <c r="A450" s="22"/>
      <c r="B450" s="253" t="s">
        <v>80</v>
      </c>
      <c r="C450" s="253"/>
      <c r="D450" s="253"/>
      <c r="E450" s="253"/>
      <c r="F450" s="253"/>
      <c r="G450" s="253"/>
      <c r="H450" s="253"/>
      <c r="I450" s="253"/>
      <c r="J450" s="253"/>
      <c r="K450" s="185">
        <f>SUM(K433:K446)</f>
        <v>7</v>
      </c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65">
        <f>IF(K441=0,"",K441/B433)</f>
        <v>0.3125</v>
      </c>
      <c r="AE450" s="65">
        <f>IF(K450=0,"",K450/B433)</f>
        <v>0.4375</v>
      </c>
      <c r="AF450" s="65">
        <f>AE450-AD450</f>
        <v>0.125</v>
      </c>
      <c r="AG450" s="1"/>
      <c r="AH450" s="27"/>
      <c r="AI450" s="30"/>
      <c r="AJ450" s="1"/>
    </row>
    <row r="451" spans="1:37" ht="12.75" customHeight="1" x14ac:dyDescent="0.2">
      <c r="AD451" s="1"/>
      <c r="AE451" s="1"/>
      <c r="AG451" s="1"/>
    </row>
    <row r="452" spans="1:37" ht="12.75" customHeight="1" x14ac:dyDescent="0.2">
      <c r="AD452" s="1"/>
      <c r="AE452" s="1"/>
      <c r="AG452" s="1"/>
    </row>
    <row r="453" spans="1:37" ht="26.25" customHeight="1" x14ac:dyDescent="0.4">
      <c r="B453" s="235" t="s">
        <v>69</v>
      </c>
      <c r="C453" s="236"/>
      <c r="D453" s="236"/>
      <c r="E453" s="236"/>
      <c r="F453" s="236"/>
      <c r="G453" s="236"/>
      <c r="H453" s="236"/>
      <c r="I453" s="236"/>
      <c r="J453" s="236"/>
      <c r="K453" s="173" t="s">
        <v>82</v>
      </c>
      <c r="AD453" s="1"/>
      <c r="AE453" s="1"/>
      <c r="AF453" s="27"/>
      <c r="AG453" s="1"/>
      <c r="AH453" s="27"/>
      <c r="AI453" s="27"/>
      <c r="AJ453" s="27"/>
    </row>
    <row r="454" spans="1:37" ht="20.25" customHeight="1" x14ac:dyDescent="0.2">
      <c r="A454" s="245" t="s">
        <v>19</v>
      </c>
      <c r="B454" s="246" t="s">
        <v>70</v>
      </c>
      <c r="C454" s="247"/>
      <c r="D454" s="247"/>
      <c r="E454" s="247"/>
      <c r="F454" s="247"/>
      <c r="G454" s="247"/>
      <c r="H454" s="247"/>
      <c r="I454" s="247"/>
      <c r="J454" s="248"/>
      <c r="K454" s="249" t="s">
        <v>20</v>
      </c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43" t="s">
        <v>11</v>
      </c>
      <c r="AE454" s="243" t="s">
        <v>12</v>
      </c>
      <c r="AF454" s="242" t="s">
        <v>13</v>
      </c>
      <c r="AG454" s="243" t="s">
        <v>14</v>
      </c>
      <c r="AH454" s="244" t="s">
        <v>15</v>
      </c>
      <c r="AI454" s="244" t="s">
        <v>16</v>
      </c>
      <c r="AJ454" s="243" t="s">
        <v>17</v>
      </c>
    </row>
    <row r="455" spans="1:37" ht="15.75" customHeight="1" x14ac:dyDescent="0.25">
      <c r="A455" s="238"/>
      <c r="B455" s="41" t="s">
        <v>71</v>
      </c>
      <c r="C455" s="41" t="s">
        <v>72</v>
      </c>
      <c r="D455" s="41" t="s">
        <v>73</v>
      </c>
      <c r="E455" s="41" t="s">
        <v>74</v>
      </c>
      <c r="F455" s="41" t="s">
        <v>75</v>
      </c>
      <c r="G455" s="41" t="s">
        <v>76</v>
      </c>
      <c r="H455" s="41" t="s">
        <v>77</v>
      </c>
      <c r="I455" s="41" t="s">
        <v>78</v>
      </c>
      <c r="J455" s="41" t="s">
        <v>79</v>
      </c>
      <c r="K455" s="250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38"/>
      <c r="AE455" s="238"/>
      <c r="AF455" s="238"/>
      <c r="AG455" s="238"/>
      <c r="AH455" s="238"/>
      <c r="AI455" s="238"/>
      <c r="AJ455" s="238"/>
    </row>
    <row r="456" spans="1:37" ht="15.75" customHeight="1" x14ac:dyDescent="0.25">
      <c r="A456" s="41">
        <v>1502</v>
      </c>
      <c r="B456" s="42">
        <v>42</v>
      </c>
      <c r="C456" s="42"/>
      <c r="D456" s="42"/>
      <c r="E456" s="42"/>
      <c r="F456" s="42"/>
      <c r="G456" s="42"/>
      <c r="H456" s="42"/>
      <c r="I456" s="42"/>
      <c r="J456" s="42"/>
      <c r="K456" s="131"/>
      <c r="L456" s="122"/>
      <c r="M456" s="122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  <c r="AA456" s="122"/>
      <c r="AB456" s="122"/>
      <c r="AC456" s="122"/>
      <c r="AD456" s="114"/>
      <c r="AE456" s="115"/>
      <c r="AF456" s="116"/>
      <c r="AG456" s="43"/>
      <c r="AH456" s="44">
        <f>B456</f>
        <v>42</v>
      </c>
      <c r="AI456" s="45"/>
      <c r="AJ456" s="43"/>
    </row>
    <row r="457" spans="1:37" ht="15.75" customHeight="1" x14ac:dyDescent="0.25">
      <c r="A457" s="41">
        <v>1601</v>
      </c>
      <c r="B457" s="42"/>
      <c r="C457" s="42">
        <v>38</v>
      </c>
      <c r="D457" s="42"/>
      <c r="E457" s="42"/>
      <c r="F457" s="42"/>
      <c r="G457" s="42"/>
      <c r="H457" s="42"/>
      <c r="I457" s="42"/>
      <c r="J457" s="42"/>
      <c r="K457" s="131"/>
      <c r="L457" s="122"/>
      <c r="M457" s="122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  <c r="AA457" s="122"/>
      <c r="AB457" s="122"/>
      <c r="AC457" s="122"/>
      <c r="AD457" s="119"/>
      <c r="AE457" s="120"/>
      <c r="AF457" s="121"/>
      <c r="AG457" s="47">
        <f>IF(C457=0,"",C457/B456)</f>
        <v>0.90476190476190477</v>
      </c>
      <c r="AH457" s="48">
        <v>38</v>
      </c>
      <c r="AI457" s="49">
        <f t="shared" ref="AI457:AI464" si="51">IF(AH457=0,"",AH457/AH456)</f>
        <v>0.90476190476190477</v>
      </c>
      <c r="AJ457" s="49">
        <f t="shared" ref="AJ457:AJ464" si="52">IF(AH457=0,"",100%-AI457)</f>
        <v>9.5238095238095233E-2</v>
      </c>
    </row>
    <row r="458" spans="1:37" ht="15.75" customHeight="1" x14ac:dyDescent="0.25">
      <c r="A458" s="41">
        <v>1602</v>
      </c>
      <c r="B458" s="42"/>
      <c r="C458" s="42"/>
      <c r="D458" s="42">
        <v>36</v>
      </c>
      <c r="E458" s="42"/>
      <c r="F458" s="42"/>
      <c r="G458" s="42"/>
      <c r="H458" s="42"/>
      <c r="I458" s="42"/>
      <c r="J458" s="42"/>
      <c r="K458" s="131"/>
      <c r="L458" s="122"/>
      <c r="M458" s="122"/>
      <c r="N458" s="122"/>
      <c r="O458" s="122"/>
      <c r="P458" s="122"/>
      <c r="Q458" s="122"/>
      <c r="R458" s="122"/>
      <c r="S458" s="122"/>
      <c r="T458" s="122"/>
      <c r="U458" s="122"/>
      <c r="V458" s="122"/>
      <c r="W458" s="122"/>
      <c r="X458" s="122"/>
      <c r="Y458" s="122"/>
      <c r="Z458" s="122"/>
      <c r="AA458" s="122"/>
      <c r="AB458" s="122"/>
      <c r="AC458" s="122"/>
      <c r="AD458" s="119"/>
      <c r="AE458" s="120"/>
      <c r="AF458" s="121"/>
      <c r="AG458" s="47">
        <f>IF(D458=0,"",D458/C457)</f>
        <v>0.94736842105263153</v>
      </c>
      <c r="AH458" s="48">
        <v>36</v>
      </c>
      <c r="AI458" s="49">
        <f t="shared" si="51"/>
        <v>0.94736842105263153</v>
      </c>
      <c r="AJ458" s="49">
        <f t="shared" si="52"/>
        <v>5.2631578947368474E-2</v>
      </c>
      <c r="AK458" s="32">
        <f>AH458/AH456</f>
        <v>0.8571428571428571</v>
      </c>
    </row>
    <row r="459" spans="1:37" ht="15.75" customHeight="1" x14ac:dyDescent="0.25">
      <c r="A459" s="41">
        <v>1701</v>
      </c>
      <c r="B459" s="42"/>
      <c r="C459" s="42"/>
      <c r="D459" s="42"/>
      <c r="E459" s="42">
        <v>35</v>
      </c>
      <c r="F459" s="42"/>
      <c r="G459" s="42"/>
      <c r="H459" s="42"/>
      <c r="I459" s="42"/>
      <c r="J459" s="42"/>
      <c r="K459" s="131"/>
      <c r="L459" s="122"/>
      <c r="M459" s="122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  <c r="AA459" s="122"/>
      <c r="AB459" s="122"/>
      <c r="AC459" s="122"/>
      <c r="AD459" s="119"/>
      <c r="AE459" s="120"/>
      <c r="AF459" s="121"/>
      <c r="AG459" s="47">
        <f>IF(E459=0,"",E459/D458)</f>
        <v>0.97222222222222221</v>
      </c>
      <c r="AH459" s="48">
        <v>35</v>
      </c>
      <c r="AI459" s="49">
        <f t="shared" si="51"/>
        <v>0.97222222222222221</v>
      </c>
      <c r="AJ459" s="49">
        <f t="shared" si="52"/>
        <v>2.777777777777779E-2</v>
      </c>
    </row>
    <row r="460" spans="1:37" ht="15.75" customHeight="1" x14ac:dyDescent="0.25">
      <c r="A460" s="41">
        <v>1702</v>
      </c>
      <c r="B460" s="42"/>
      <c r="C460" s="42"/>
      <c r="D460" s="42"/>
      <c r="E460" s="42"/>
      <c r="F460" s="42">
        <v>34</v>
      </c>
      <c r="G460" s="42"/>
      <c r="H460" s="42"/>
      <c r="I460" s="42"/>
      <c r="J460" s="42"/>
      <c r="K460" s="131"/>
      <c r="L460" s="122"/>
      <c r="M460" s="122"/>
      <c r="N460" s="122"/>
      <c r="O460" s="122"/>
      <c r="P460" s="122"/>
      <c r="Q460" s="122"/>
      <c r="R460" s="122"/>
      <c r="S460" s="122"/>
      <c r="T460" s="122"/>
      <c r="U460" s="122"/>
      <c r="V460" s="122"/>
      <c r="W460" s="122"/>
      <c r="X460" s="122"/>
      <c r="Y460" s="122"/>
      <c r="Z460" s="122"/>
      <c r="AA460" s="122"/>
      <c r="AB460" s="122"/>
      <c r="AC460" s="122"/>
      <c r="AD460" s="119"/>
      <c r="AE460" s="120"/>
      <c r="AF460" s="121"/>
      <c r="AG460" s="47">
        <f>IF(F460=0,"",F460/E459)</f>
        <v>0.97142857142857142</v>
      </c>
      <c r="AH460" s="48">
        <v>35</v>
      </c>
      <c r="AI460" s="49">
        <f t="shared" si="51"/>
        <v>1</v>
      </c>
      <c r="AJ460" s="49">
        <f t="shared" si="52"/>
        <v>0</v>
      </c>
    </row>
    <row r="461" spans="1:37" ht="15.75" customHeight="1" x14ac:dyDescent="0.25">
      <c r="A461" s="41">
        <v>1801</v>
      </c>
      <c r="B461" s="42"/>
      <c r="C461" s="42"/>
      <c r="D461" s="42"/>
      <c r="E461" s="42"/>
      <c r="F461" s="42"/>
      <c r="G461" s="42">
        <v>34</v>
      </c>
      <c r="H461" s="42"/>
      <c r="I461" s="42"/>
      <c r="J461" s="42"/>
      <c r="K461" s="131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19"/>
      <c r="AE461" s="120"/>
      <c r="AF461" s="121"/>
      <c r="AG461" s="47">
        <f>IF(G461=0,"",G461/F460)</f>
        <v>1</v>
      </c>
      <c r="AH461" s="48">
        <v>35</v>
      </c>
      <c r="AI461" s="49">
        <f t="shared" si="51"/>
        <v>1</v>
      </c>
      <c r="AJ461" s="49">
        <f t="shared" si="52"/>
        <v>0</v>
      </c>
    </row>
    <row r="462" spans="1:37" ht="15.75" customHeight="1" x14ac:dyDescent="0.25">
      <c r="A462" s="41">
        <v>1802</v>
      </c>
      <c r="B462" s="42"/>
      <c r="C462" s="42"/>
      <c r="D462" s="42"/>
      <c r="E462" s="42"/>
      <c r="F462" s="42"/>
      <c r="G462" s="42"/>
      <c r="H462" s="42">
        <v>34</v>
      </c>
      <c r="I462" s="42"/>
      <c r="J462" s="42"/>
      <c r="K462" s="131"/>
      <c r="L462" s="122"/>
      <c r="M462" s="122"/>
      <c r="N462" s="122"/>
      <c r="O462" s="122"/>
      <c r="P462" s="122"/>
      <c r="Q462" s="122"/>
      <c r="R462" s="122"/>
      <c r="S462" s="122"/>
      <c r="T462" s="122"/>
      <c r="U462" s="122"/>
      <c r="V462" s="122"/>
      <c r="W462" s="122"/>
      <c r="X462" s="122"/>
      <c r="Y462" s="122"/>
      <c r="Z462" s="122"/>
      <c r="AA462" s="122"/>
      <c r="AB462" s="122"/>
      <c r="AC462" s="122"/>
      <c r="AD462" s="119"/>
      <c r="AE462" s="120"/>
      <c r="AF462" s="121"/>
      <c r="AG462" s="47">
        <f>IF(H462=0,"",H462/G461)</f>
        <v>1</v>
      </c>
      <c r="AH462" s="48">
        <v>35</v>
      </c>
      <c r="AI462" s="49">
        <f t="shared" si="51"/>
        <v>1</v>
      </c>
      <c r="AJ462" s="49">
        <f t="shared" si="52"/>
        <v>0</v>
      </c>
    </row>
    <row r="463" spans="1:37" ht="15.75" customHeight="1" x14ac:dyDescent="0.25">
      <c r="A463" s="41">
        <v>1901</v>
      </c>
      <c r="B463" s="42"/>
      <c r="C463" s="42"/>
      <c r="D463" s="42"/>
      <c r="E463" s="42"/>
      <c r="F463" s="42"/>
      <c r="G463" s="42"/>
      <c r="H463" s="42"/>
      <c r="I463" s="42">
        <v>34</v>
      </c>
      <c r="J463" s="42"/>
      <c r="K463" s="131">
        <v>1</v>
      </c>
      <c r="L463" s="122"/>
      <c r="M463" s="122"/>
      <c r="N463" s="122"/>
      <c r="O463" s="122"/>
      <c r="P463" s="122"/>
      <c r="Q463" s="122"/>
      <c r="R463" s="122"/>
      <c r="S463" s="122"/>
      <c r="T463" s="122"/>
      <c r="U463" s="122"/>
      <c r="V463" s="122"/>
      <c r="W463" s="122"/>
      <c r="X463" s="122"/>
      <c r="Y463" s="122"/>
      <c r="Z463" s="122"/>
      <c r="AA463" s="122"/>
      <c r="AB463" s="122"/>
      <c r="AC463" s="122"/>
      <c r="AD463" s="119"/>
      <c r="AE463" s="120"/>
      <c r="AF463" s="121"/>
      <c r="AG463" s="47">
        <f>IF(I463=0,"",I463/H462)</f>
        <v>1</v>
      </c>
      <c r="AH463" s="48">
        <v>34</v>
      </c>
      <c r="AI463" s="49">
        <f t="shared" si="51"/>
        <v>0.97142857142857142</v>
      </c>
      <c r="AJ463" s="49">
        <f t="shared" si="52"/>
        <v>2.8571428571428581E-2</v>
      </c>
    </row>
    <row r="464" spans="1:37" ht="15.75" customHeight="1" x14ac:dyDescent="0.25">
      <c r="A464" s="41">
        <v>1902</v>
      </c>
      <c r="B464" s="42"/>
      <c r="C464" s="42"/>
      <c r="D464" s="42"/>
      <c r="E464" s="42"/>
      <c r="F464" s="42"/>
      <c r="G464" s="42"/>
      <c r="H464" s="42"/>
      <c r="I464" s="42"/>
      <c r="J464" s="42">
        <v>33</v>
      </c>
      <c r="K464" s="131">
        <v>33</v>
      </c>
      <c r="L464" s="122"/>
      <c r="M464" s="122"/>
      <c r="N464" s="122"/>
      <c r="O464" s="122"/>
      <c r="P464" s="122"/>
      <c r="Q464" s="122"/>
      <c r="R464" s="122"/>
      <c r="S464" s="122"/>
      <c r="T464" s="122"/>
      <c r="U464" s="122"/>
      <c r="V464" s="122"/>
      <c r="W464" s="122"/>
      <c r="X464" s="122"/>
      <c r="Y464" s="122"/>
      <c r="Z464" s="122"/>
      <c r="AA464" s="122"/>
      <c r="AB464" s="122"/>
      <c r="AC464" s="122"/>
      <c r="AD464" s="119"/>
      <c r="AE464" s="120"/>
      <c r="AF464" s="121"/>
      <c r="AG464" s="50">
        <f>IF(J464=0,"",J464/I463)</f>
        <v>0.97058823529411764</v>
      </c>
      <c r="AH464" s="48">
        <v>33</v>
      </c>
      <c r="AI464" s="51">
        <f t="shared" si="51"/>
        <v>0.97058823529411764</v>
      </c>
      <c r="AJ464" s="51">
        <f t="shared" si="52"/>
        <v>2.9411764705882359E-2</v>
      </c>
    </row>
    <row r="465" spans="1:36" ht="15.75" customHeight="1" x14ac:dyDescent="0.25">
      <c r="A465" s="41">
        <v>2001</v>
      </c>
      <c r="B465" s="42"/>
      <c r="C465" s="42"/>
      <c r="D465" s="42"/>
      <c r="E465" s="42"/>
      <c r="F465" s="42"/>
      <c r="G465" s="42"/>
      <c r="H465" s="42"/>
      <c r="I465" s="42"/>
      <c r="J465" s="42"/>
      <c r="K465" s="131"/>
      <c r="L465" s="122"/>
      <c r="M465" s="122"/>
      <c r="N465" s="122"/>
      <c r="O465" s="122"/>
      <c r="P465" s="122"/>
      <c r="Q465" s="122"/>
      <c r="R465" s="122"/>
      <c r="S465" s="122"/>
      <c r="T465" s="122"/>
      <c r="U465" s="122"/>
      <c r="V465" s="122"/>
      <c r="W465" s="122"/>
      <c r="X465" s="122"/>
      <c r="Y465" s="122"/>
      <c r="Z465" s="122"/>
      <c r="AA465" s="122"/>
      <c r="AB465" s="122"/>
      <c r="AC465" s="122"/>
      <c r="AD465" s="119"/>
      <c r="AE465" s="120"/>
      <c r="AF465" s="122"/>
      <c r="AG465" s="161"/>
      <c r="AH465" s="48"/>
      <c r="AI465" s="162"/>
      <c r="AJ465" s="163"/>
    </row>
    <row r="466" spans="1:36" ht="15.75" customHeight="1" x14ac:dyDescent="0.25">
      <c r="A466" s="41">
        <v>2002</v>
      </c>
      <c r="B466" s="42"/>
      <c r="C466" s="42"/>
      <c r="D466" s="42"/>
      <c r="E466" s="42"/>
      <c r="F466" s="42"/>
      <c r="G466" s="42"/>
      <c r="H466" s="42"/>
      <c r="I466" s="42"/>
      <c r="J466" s="42"/>
      <c r="K466" s="131"/>
      <c r="L466" s="122"/>
      <c r="M466" s="122"/>
      <c r="N466" s="122"/>
      <c r="O466" s="122"/>
      <c r="P466" s="122"/>
      <c r="Q466" s="122"/>
      <c r="R466" s="122"/>
      <c r="S466" s="122"/>
      <c r="T466" s="122"/>
      <c r="U466" s="122"/>
      <c r="V466" s="122"/>
      <c r="W466" s="122"/>
      <c r="X466" s="122"/>
      <c r="Y466" s="122"/>
      <c r="Z466" s="122"/>
      <c r="AA466" s="122"/>
      <c r="AB466" s="122"/>
      <c r="AC466" s="122"/>
      <c r="AD466" s="119"/>
      <c r="AE466" s="120"/>
      <c r="AF466" s="122"/>
      <c r="AG466" s="126"/>
      <c r="AH466" s="124"/>
      <c r="AI466" s="127"/>
      <c r="AJ466" s="126"/>
    </row>
    <row r="467" spans="1:36" ht="15.75" customHeight="1" x14ac:dyDescent="0.25">
      <c r="A467" s="41">
        <v>2101</v>
      </c>
      <c r="B467" s="42"/>
      <c r="C467" s="42"/>
      <c r="D467" s="42"/>
      <c r="E467" s="42"/>
      <c r="F467" s="42"/>
      <c r="G467" s="42"/>
      <c r="H467" s="42"/>
      <c r="I467" s="42"/>
      <c r="J467" s="42"/>
      <c r="K467" s="131"/>
      <c r="L467" s="122"/>
      <c r="M467" s="122"/>
      <c r="N467" s="122"/>
      <c r="O467" s="122"/>
      <c r="P467" s="122"/>
      <c r="Q467" s="122"/>
      <c r="R467" s="122"/>
      <c r="S467" s="122"/>
      <c r="T467" s="122"/>
      <c r="U467" s="122"/>
      <c r="V467" s="122"/>
      <c r="W467" s="122"/>
      <c r="X467" s="122"/>
      <c r="Y467" s="122"/>
      <c r="Z467" s="122"/>
      <c r="AA467" s="122"/>
      <c r="AB467" s="122"/>
      <c r="AC467" s="122"/>
      <c r="AD467" s="119"/>
      <c r="AE467" s="120"/>
      <c r="AF467" s="122"/>
      <c r="AG467" s="126"/>
      <c r="AH467" s="124"/>
      <c r="AI467" s="127"/>
      <c r="AJ467" s="126"/>
    </row>
    <row r="468" spans="1:36" ht="15.75" customHeight="1" x14ac:dyDescent="0.25">
      <c r="A468" s="41">
        <v>2102</v>
      </c>
      <c r="B468" s="42"/>
      <c r="C468" s="42"/>
      <c r="D468" s="42"/>
      <c r="E468" s="42"/>
      <c r="F468" s="42"/>
      <c r="G468" s="42"/>
      <c r="H468" s="42"/>
      <c r="I468" s="42"/>
      <c r="J468" s="42"/>
      <c r="K468" s="131"/>
      <c r="L468" s="122"/>
      <c r="M468" s="122"/>
      <c r="N468" s="122"/>
      <c r="O468" s="122"/>
      <c r="P468" s="122"/>
      <c r="Q468" s="122"/>
      <c r="R468" s="122"/>
      <c r="S468" s="122"/>
      <c r="T468" s="122"/>
      <c r="U468" s="122"/>
      <c r="V468" s="122"/>
      <c r="W468" s="122"/>
      <c r="X468" s="122"/>
      <c r="Y468" s="122"/>
      <c r="Z468" s="122"/>
      <c r="AA468" s="122"/>
      <c r="AB468" s="122"/>
      <c r="AC468" s="122"/>
      <c r="AD468" s="119"/>
      <c r="AE468" s="120"/>
      <c r="AF468" s="122"/>
      <c r="AG468" s="126"/>
      <c r="AH468" s="124"/>
      <c r="AI468" s="127"/>
      <c r="AJ468" s="126"/>
    </row>
    <row r="469" spans="1:36" ht="15.75" customHeight="1" x14ac:dyDescent="0.25">
      <c r="A469" s="41">
        <v>2201</v>
      </c>
      <c r="B469" s="42"/>
      <c r="C469" s="42"/>
      <c r="D469" s="42"/>
      <c r="E469" s="42"/>
      <c r="F469" s="42"/>
      <c r="G469" s="42"/>
      <c r="H469" s="42"/>
      <c r="I469" s="42"/>
      <c r="J469" s="42"/>
      <c r="K469" s="131"/>
      <c r="L469" s="122"/>
      <c r="M469" s="122"/>
      <c r="N469" s="122"/>
      <c r="O469" s="122"/>
      <c r="P469" s="122"/>
      <c r="Q469" s="122"/>
      <c r="R469" s="122"/>
      <c r="S469" s="122"/>
      <c r="T469" s="122"/>
      <c r="U469" s="122"/>
      <c r="V469" s="122"/>
      <c r="W469" s="122"/>
      <c r="X469" s="122"/>
      <c r="Y469" s="122"/>
      <c r="Z469" s="122"/>
      <c r="AA469" s="122"/>
      <c r="AB469" s="122"/>
      <c r="AC469" s="122"/>
      <c r="AD469" s="119"/>
      <c r="AE469" s="120"/>
      <c r="AF469" s="122"/>
      <c r="AG469" s="120"/>
      <c r="AH469" s="122"/>
      <c r="AI469" s="158"/>
      <c r="AJ469" s="126"/>
    </row>
    <row r="470" spans="1:36" ht="15.75" customHeight="1" x14ac:dyDescent="0.25">
      <c r="A470" s="41">
        <v>2202</v>
      </c>
      <c r="B470" s="42"/>
      <c r="C470" s="42"/>
      <c r="D470" s="42"/>
      <c r="E470" s="42"/>
      <c r="F470" s="42"/>
      <c r="G470" s="42"/>
      <c r="H470" s="42"/>
      <c r="I470" s="42"/>
      <c r="J470" s="42"/>
      <c r="K470" s="131"/>
      <c r="L470" s="122"/>
      <c r="M470" s="122"/>
      <c r="N470" s="122"/>
      <c r="O470" s="122"/>
      <c r="P470" s="122"/>
      <c r="Q470" s="122"/>
      <c r="R470" s="122"/>
      <c r="S470" s="122"/>
      <c r="T470" s="122"/>
      <c r="U470" s="122"/>
      <c r="V470" s="122"/>
      <c r="W470" s="122"/>
      <c r="X470" s="122"/>
      <c r="Y470" s="122"/>
      <c r="Z470" s="122"/>
      <c r="AA470" s="122"/>
      <c r="AB470" s="122"/>
      <c r="AC470" s="122"/>
      <c r="AD470" s="119"/>
      <c r="AE470" s="120"/>
      <c r="AF470" s="122"/>
      <c r="AG470" s="52" t="s">
        <v>35</v>
      </c>
      <c r="AH470" s="53">
        <v>21</v>
      </c>
      <c r="AI470" s="54">
        <f>K473</f>
        <v>34</v>
      </c>
      <c r="AJ470" s="55" t="s">
        <v>20</v>
      </c>
    </row>
    <row r="471" spans="1:36" ht="15.75" customHeight="1" x14ac:dyDescent="0.25">
      <c r="A471" s="41">
        <v>2301</v>
      </c>
      <c r="B471" s="42"/>
      <c r="C471" s="42"/>
      <c r="D471" s="42"/>
      <c r="E471" s="42"/>
      <c r="F471" s="42"/>
      <c r="G471" s="42"/>
      <c r="H471" s="42"/>
      <c r="I471" s="42"/>
      <c r="J471" s="42"/>
      <c r="K471" s="131"/>
      <c r="L471" s="122"/>
      <c r="M471" s="122"/>
      <c r="N471" s="122"/>
      <c r="O471" s="122"/>
      <c r="P471" s="122"/>
      <c r="Q471" s="122"/>
      <c r="R471" s="122"/>
      <c r="S471" s="122"/>
      <c r="T471" s="122"/>
      <c r="U471" s="122"/>
      <c r="V471" s="122"/>
      <c r="W471" s="122"/>
      <c r="X471" s="122"/>
      <c r="Y471" s="122"/>
      <c r="Z471" s="122"/>
      <c r="AA471" s="122"/>
      <c r="AB471" s="122"/>
      <c r="AC471" s="122"/>
      <c r="AD471" s="119"/>
      <c r="AE471" s="120"/>
      <c r="AF471" s="122"/>
      <c r="AG471" s="56" t="s">
        <v>36</v>
      </c>
      <c r="AH471" s="57">
        <f>AH470/B456</f>
        <v>0.5</v>
      </c>
      <c r="AI471" s="58">
        <f>IF(AH470/AI470=0,"",AH470/AI470)</f>
        <v>0.61764705882352944</v>
      </c>
      <c r="AJ471" s="59" t="s">
        <v>37</v>
      </c>
    </row>
    <row r="472" spans="1:36" ht="15.75" customHeight="1" x14ac:dyDescent="0.25">
      <c r="A472" s="41">
        <v>2302</v>
      </c>
      <c r="B472" s="186"/>
      <c r="C472" s="186"/>
      <c r="D472" s="186"/>
      <c r="E472" s="186"/>
      <c r="F472" s="186"/>
      <c r="G472" s="186"/>
      <c r="H472" s="186"/>
      <c r="I472" s="186"/>
      <c r="J472" s="186"/>
      <c r="K472" s="131"/>
      <c r="L472" s="122"/>
      <c r="M472" s="122"/>
      <c r="N472" s="122"/>
      <c r="O472" s="122"/>
      <c r="P472" s="122"/>
      <c r="Q472" s="122"/>
      <c r="R472" s="122"/>
      <c r="S472" s="122"/>
      <c r="T472" s="122"/>
      <c r="U472" s="122"/>
      <c r="V472" s="122"/>
      <c r="W472" s="122"/>
      <c r="X472" s="122"/>
      <c r="Y472" s="122"/>
      <c r="Z472" s="122"/>
      <c r="AA472" s="122"/>
      <c r="AB472" s="122"/>
      <c r="AC472" s="122"/>
      <c r="AD472" s="128"/>
      <c r="AE472" s="129"/>
      <c r="AF472" s="130"/>
      <c r="AG472" s="61"/>
      <c r="AH472" s="62"/>
      <c r="AI472" s="62"/>
      <c r="AJ472" s="63"/>
    </row>
    <row r="473" spans="1:36" ht="18" customHeight="1" x14ac:dyDescent="0.25">
      <c r="A473" s="22"/>
      <c r="B473" s="253" t="s">
        <v>80</v>
      </c>
      <c r="C473" s="253"/>
      <c r="D473" s="253"/>
      <c r="E473" s="253"/>
      <c r="F473" s="253"/>
      <c r="G473" s="253"/>
      <c r="H473" s="253"/>
      <c r="I473" s="253"/>
      <c r="J473" s="253"/>
      <c r="K473" s="185">
        <f>SUM(K456:K469)</f>
        <v>34</v>
      </c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65">
        <f>(K463+K464)/B456</f>
        <v>0.80952380952380953</v>
      </c>
      <c r="AE473" s="65">
        <f>IF(K473=0,"",K473/B456)</f>
        <v>0.80952380952380953</v>
      </c>
      <c r="AF473" s="65">
        <f>AE473-AD473</f>
        <v>0</v>
      </c>
      <c r="AG473" s="1"/>
      <c r="AH473" s="27"/>
      <c r="AI473" s="30"/>
      <c r="AJ473" s="1"/>
    </row>
    <row r="474" spans="1:36" ht="12.75" customHeight="1" x14ac:dyDescent="0.2">
      <c r="AD474" s="1"/>
      <c r="AE474" s="1"/>
      <c r="AG474" s="1"/>
    </row>
    <row r="475" spans="1:36" ht="12.75" customHeight="1" x14ac:dyDescent="0.2">
      <c r="AD475" s="1"/>
      <c r="AE475" s="1"/>
      <c r="AG475" s="1"/>
    </row>
    <row r="476" spans="1:36" ht="26.25" customHeight="1" x14ac:dyDescent="0.4">
      <c r="B476" s="235" t="s">
        <v>69</v>
      </c>
      <c r="C476" s="236"/>
      <c r="D476" s="236"/>
      <c r="E476" s="236"/>
      <c r="F476" s="236"/>
      <c r="G476" s="236"/>
      <c r="H476" s="236"/>
      <c r="I476" s="236"/>
      <c r="J476" s="236"/>
      <c r="K476" s="173" t="s">
        <v>83</v>
      </c>
      <c r="AD476" s="1"/>
      <c r="AE476" s="1"/>
      <c r="AF476" s="27"/>
      <c r="AG476" s="1"/>
      <c r="AH476" s="27"/>
      <c r="AI476" s="27"/>
      <c r="AJ476" s="27"/>
    </row>
    <row r="477" spans="1:36" ht="20.25" customHeight="1" x14ac:dyDescent="0.2">
      <c r="A477" s="245" t="s">
        <v>19</v>
      </c>
      <c r="B477" s="246" t="s">
        <v>70</v>
      </c>
      <c r="C477" s="247"/>
      <c r="D477" s="247"/>
      <c r="E477" s="247"/>
      <c r="F477" s="247"/>
      <c r="G477" s="247"/>
      <c r="H477" s="247"/>
      <c r="I477" s="247"/>
      <c r="J477" s="248"/>
      <c r="K477" s="249" t="s">
        <v>20</v>
      </c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43" t="s">
        <v>11</v>
      </c>
      <c r="AE477" s="243" t="s">
        <v>12</v>
      </c>
      <c r="AF477" s="242" t="s">
        <v>13</v>
      </c>
      <c r="AG477" s="243" t="s">
        <v>14</v>
      </c>
      <c r="AH477" s="244" t="s">
        <v>15</v>
      </c>
      <c r="AI477" s="244" t="s">
        <v>16</v>
      </c>
      <c r="AJ477" s="243" t="s">
        <v>17</v>
      </c>
    </row>
    <row r="478" spans="1:36" ht="15.75" customHeight="1" x14ac:dyDescent="0.25">
      <c r="A478" s="238"/>
      <c r="B478" s="41" t="s">
        <v>71</v>
      </c>
      <c r="C478" s="41" t="s">
        <v>72</v>
      </c>
      <c r="D478" s="41" t="s">
        <v>73</v>
      </c>
      <c r="E478" s="41" t="s">
        <v>74</v>
      </c>
      <c r="F478" s="41" t="s">
        <v>75</v>
      </c>
      <c r="G478" s="41" t="s">
        <v>76</v>
      </c>
      <c r="H478" s="41" t="s">
        <v>77</v>
      </c>
      <c r="I478" s="41" t="s">
        <v>78</v>
      </c>
      <c r="J478" s="41" t="s">
        <v>79</v>
      </c>
      <c r="K478" s="250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38"/>
      <c r="AE478" s="238"/>
      <c r="AF478" s="238"/>
      <c r="AG478" s="238"/>
      <c r="AH478" s="238"/>
      <c r="AI478" s="238"/>
      <c r="AJ478" s="238"/>
    </row>
    <row r="479" spans="1:36" ht="15.75" customHeight="1" x14ac:dyDescent="0.25">
      <c r="A479" s="41">
        <v>1601</v>
      </c>
      <c r="B479" s="42">
        <v>15</v>
      </c>
      <c r="C479" s="42"/>
      <c r="D479" s="42"/>
      <c r="E479" s="42"/>
      <c r="F479" s="42"/>
      <c r="G479" s="42"/>
      <c r="H479" s="42"/>
      <c r="I479" s="42"/>
      <c r="J479" s="42"/>
      <c r="K479" s="131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114"/>
      <c r="AE479" s="115"/>
      <c r="AF479" s="116"/>
      <c r="AG479" s="43"/>
      <c r="AH479" s="44">
        <f>B479</f>
        <v>15</v>
      </c>
      <c r="AI479" s="45"/>
      <c r="AJ479" s="43"/>
    </row>
    <row r="480" spans="1:36" ht="15.75" customHeight="1" x14ac:dyDescent="0.25">
      <c r="A480" s="41">
        <v>1602</v>
      </c>
      <c r="B480" s="42"/>
      <c r="C480" s="42">
        <v>10</v>
      </c>
      <c r="D480" s="42"/>
      <c r="E480" s="42"/>
      <c r="F480" s="42"/>
      <c r="G480" s="42"/>
      <c r="H480" s="42"/>
      <c r="I480" s="42"/>
      <c r="J480" s="42"/>
      <c r="K480" s="131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119"/>
      <c r="AE480" s="120"/>
      <c r="AF480" s="121"/>
      <c r="AG480" s="47">
        <f>IF(C480=0,"",C480/B479)</f>
        <v>0.66666666666666663</v>
      </c>
      <c r="AH480" s="48">
        <v>10</v>
      </c>
      <c r="AI480" s="49">
        <f t="shared" ref="AI480:AI487" si="53">IF(AH480=0,"",AH480/AH479)</f>
        <v>0.66666666666666663</v>
      </c>
      <c r="AJ480" s="49">
        <f t="shared" ref="AJ480:AJ487" si="54">IF(AH480=0,"",100%-AI480)</f>
        <v>0.33333333333333337</v>
      </c>
    </row>
    <row r="481" spans="1:37" ht="15.75" customHeight="1" x14ac:dyDescent="0.25">
      <c r="A481" s="41">
        <v>1701</v>
      </c>
      <c r="B481" s="42"/>
      <c r="C481" s="42"/>
      <c r="D481" s="42">
        <v>9</v>
      </c>
      <c r="E481" s="42"/>
      <c r="F481" s="42"/>
      <c r="G481" s="42"/>
      <c r="H481" s="42"/>
      <c r="I481" s="42"/>
      <c r="J481" s="42"/>
      <c r="K481" s="131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119"/>
      <c r="AE481" s="120"/>
      <c r="AF481" s="121"/>
      <c r="AG481" s="47">
        <f>IF(D481=0,"",D481/C480)</f>
        <v>0.9</v>
      </c>
      <c r="AH481" s="48">
        <v>9</v>
      </c>
      <c r="AI481" s="49">
        <f t="shared" si="53"/>
        <v>0.9</v>
      </c>
      <c r="AJ481" s="49">
        <f t="shared" si="54"/>
        <v>9.9999999999999978E-2</v>
      </c>
      <c r="AK481" s="32">
        <f>AH481/AH479</f>
        <v>0.6</v>
      </c>
    </row>
    <row r="482" spans="1:37" ht="15.75" customHeight="1" x14ac:dyDescent="0.25">
      <c r="A482" s="41">
        <v>1702</v>
      </c>
      <c r="B482" s="42"/>
      <c r="C482" s="42"/>
      <c r="D482" s="42"/>
      <c r="E482" s="42">
        <v>8</v>
      </c>
      <c r="F482" s="42"/>
      <c r="G482" s="42"/>
      <c r="H482" s="42"/>
      <c r="I482" s="42"/>
      <c r="J482" s="42"/>
      <c r="K482" s="131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119"/>
      <c r="AE482" s="120"/>
      <c r="AF482" s="121"/>
      <c r="AG482" s="47">
        <f>IF(E482=0,"",E482/D481)</f>
        <v>0.88888888888888884</v>
      </c>
      <c r="AH482" s="48">
        <v>8</v>
      </c>
      <c r="AI482" s="49">
        <f t="shared" si="53"/>
        <v>0.88888888888888884</v>
      </c>
      <c r="AJ482" s="49">
        <f t="shared" si="54"/>
        <v>0.11111111111111116</v>
      </c>
    </row>
    <row r="483" spans="1:37" ht="15.75" customHeight="1" x14ac:dyDescent="0.25">
      <c r="A483" s="41">
        <v>1801</v>
      </c>
      <c r="B483" s="42"/>
      <c r="C483" s="42"/>
      <c r="D483" s="42"/>
      <c r="E483" s="42"/>
      <c r="F483" s="42">
        <v>8</v>
      </c>
      <c r="G483" s="42"/>
      <c r="H483" s="42"/>
      <c r="I483" s="42"/>
      <c r="J483" s="42"/>
      <c r="K483" s="131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119"/>
      <c r="AE483" s="120"/>
      <c r="AF483" s="121"/>
      <c r="AG483" s="47">
        <f>IF(F483=0,"",F483/E482)</f>
        <v>1</v>
      </c>
      <c r="AH483" s="48">
        <v>8</v>
      </c>
      <c r="AI483" s="49">
        <f t="shared" si="53"/>
        <v>1</v>
      </c>
      <c r="AJ483" s="49">
        <f t="shared" si="54"/>
        <v>0</v>
      </c>
    </row>
    <row r="484" spans="1:37" ht="15.75" customHeight="1" x14ac:dyDescent="0.25">
      <c r="A484" s="41">
        <v>1802</v>
      </c>
      <c r="B484" s="42"/>
      <c r="C484" s="42"/>
      <c r="D484" s="42"/>
      <c r="E484" s="42"/>
      <c r="F484" s="42"/>
      <c r="G484" s="42">
        <v>8</v>
      </c>
      <c r="H484" s="42"/>
      <c r="I484" s="42"/>
      <c r="J484" s="42"/>
      <c r="K484" s="131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119"/>
      <c r="AE484" s="120"/>
      <c r="AF484" s="121"/>
      <c r="AG484" s="47">
        <f>IF(G484=0,"",G484/F483)</f>
        <v>1</v>
      </c>
      <c r="AH484" s="48">
        <v>8</v>
      </c>
      <c r="AI484" s="49">
        <f t="shared" si="53"/>
        <v>1</v>
      </c>
      <c r="AJ484" s="49">
        <f t="shared" si="54"/>
        <v>0</v>
      </c>
    </row>
    <row r="485" spans="1:37" ht="15.75" customHeight="1" x14ac:dyDescent="0.25">
      <c r="A485" s="41">
        <v>1901</v>
      </c>
      <c r="B485" s="42"/>
      <c r="C485" s="42"/>
      <c r="D485" s="42"/>
      <c r="E485" s="42"/>
      <c r="F485" s="42"/>
      <c r="G485" s="42"/>
      <c r="H485" s="42">
        <v>7</v>
      </c>
      <c r="I485" s="42"/>
      <c r="J485" s="42"/>
      <c r="K485" s="131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119"/>
      <c r="AE485" s="120"/>
      <c r="AF485" s="121"/>
      <c r="AG485" s="47">
        <f>IF(H485=0,"",H485/G484)</f>
        <v>0.875</v>
      </c>
      <c r="AH485" s="48">
        <v>7</v>
      </c>
      <c r="AI485" s="49">
        <f t="shared" si="53"/>
        <v>0.875</v>
      </c>
      <c r="AJ485" s="49">
        <f t="shared" si="54"/>
        <v>0.125</v>
      </c>
    </row>
    <row r="486" spans="1:37" ht="15.75" customHeight="1" x14ac:dyDescent="0.25">
      <c r="A486" s="41">
        <v>1902</v>
      </c>
      <c r="B486" s="42"/>
      <c r="C486" s="42"/>
      <c r="D486" s="42"/>
      <c r="E486" s="42"/>
      <c r="F486" s="42"/>
      <c r="G486" s="42"/>
      <c r="H486" s="42"/>
      <c r="I486" s="42">
        <v>6</v>
      </c>
      <c r="J486" s="42"/>
      <c r="K486" s="131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119"/>
      <c r="AE486" s="120"/>
      <c r="AF486" s="121"/>
      <c r="AG486" s="47">
        <f>IF(I486=0,"",I486/H485)</f>
        <v>0.8571428571428571</v>
      </c>
      <c r="AH486" s="48">
        <v>6</v>
      </c>
      <c r="AI486" s="49">
        <f t="shared" si="53"/>
        <v>0.8571428571428571</v>
      </c>
      <c r="AJ486" s="49">
        <f t="shared" si="54"/>
        <v>0.1428571428571429</v>
      </c>
    </row>
    <row r="487" spans="1:37" ht="15.75" customHeight="1" x14ac:dyDescent="0.25">
      <c r="A487" s="41">
        <v>2001</v>
      </c>
      <c r="B487" s="42"/>
      <c r="C487" s="42"/>
      <c r="D487" s="42"/>
      <c r="E487" s="42"/>
      <c r="F487" s="42"/>
      <c r="G487" s="42"/>
      <c r="H487" s="42"/>
      <c r="I487" s="42"/>
      <c r="J487" s="42">
        <v>6</v>
      </c>
      <c r="K487" s="131">
        <v>6</v>
      </c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119"/>
      <c r="AE487" s="120"/>
      <c r="AF487" s="121"/>
      <c r="AG487" s="50">
        <f>IF(J487=0,"",J487/I486)</f>
        <v>1</v>
      </c>
      <c r="AH487" s="48">
        <v>6</v>
      </c>
      <c r="AI487" s="51">
        <f t="shared" si="53"/>
        <v>1</v>
      </c>
      <c r="AJ487" s="51">
        <f t="shared" si="54"/>
        <v>0</v>
      </c>
    </row>
    <row r="488" spans="1:37" ht="15.75" customHeight="1" x14ac:dyDescent="0.25">
      <c r="A488" s="41">
        <v>2002</v>
      </c>
      <c r="B488" s="42"/>
      <c r="C488" s="42"/>
      <c r="D488" s="42"/>
      <c r="E488" s="42"/>
      <c r="F488" s="42"/>
      <c r="G488" s="42"/>
      <c r="H488" s="42"/>
      <c r="I488" s="42"/>
      <c r="J488" s="42"/>
      <c r="K488" s="131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119"/>
      <c r="AE488" s="120"/>
      <c r="AF488" s="122"/>
      <c r="AG488" s="161"/>
      <c r="AH488" s="48"/>
      <c r="AI488" s="162"/>
      <c r="AJ488" s="163"/>
    </row>
    <row r="489" spans="1:37" ht="15.75" customHeight="1" x14ac:dyDescent="0.25">
      <c r="A489" s="41">
        <v>2101</v>
      </c>
      <c r="B489" s="42"/>
      <c r="C489" s="42"/>
      <c r="D489" s="42"/>
      <c r="E489" s="42"/>
      <c r="F489" s="42"/>
      <c r="G489" s="42"/>
      <c r="H489" s="42"/>
      <c r="I489" s="42"/>
      <c r="J489" s="42"/>
      <c r="K489" s="131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119"/>
      <c r="AE489" s="120"/>
      <c r="AF489" s="122"/>
      <c r="AG489" s="126"/>
      <c r="AH489" s="124"/>
      <c r="AI489" s="127"/>
      <c r="AJ489" s="126"/>
    </row>
    <row r="490" spans="1:37" ht="15.75" customHeight="1" x14ac:dyDescent="0.25">
      <c r="A490" s="41">
        <v>2102</v>
      </c>
      <c r="B490" s="42"/>
      <c r="C490" s="42"/>
      <c r="D490" s="42"/>
      <c r="E490" s="42"/>
      <c r="F490" s="42"/>
      <c r="G490" s="42"/>
      <c r="H490" s="42"/>
      <c r="I490" s="42"/>
      <c r="J490" s="42"/>
      <c r="K490" s="131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119"/>
      <c r="AE490" s="120"/>
      <c r="AF490" s="122"/>
      <c r="AG490" s="126"/>
      <c r="AH490" s="124"/>
      <c r="AI490" s="127"/>
      <c r="AJ490" s="126"/>
    </row>
    <row r="491" spans="1:37" ht="15.75" customHeight="1" x14ac:dyDescent="0.25">
      <c r="A491" s="41">
        <v>2201</v>
      </c>
      <c r="B491" s="42"/>
      <c r="C491" s="42"/>
      <c r="D491" s="42"/>
      <c r="E491" s="42"/>
      <c r="F491" s="42"/>
      <c r="G491" s="42"/>
      <c r="H491" s="42"/>
      <c r="I491" s="42"/>
      <c r="J491" s="42"/>
      <c r="K491" s="131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119"/>
      <c r="AE491" s="120"/>
      <c r="AF491" s="122"/>
      <c r="AG491" s="126"/>
      <c r="AH491" s="124"/>
      <c r="AI491" s="127"/>
      <c r="AJ491" s="126"/>
    </row>
    <row r="492" spans="1:37" ht="15.75" customHeight="1" x14ac:dyDescent="0.25">
      <c r="A492" s="41">
        <v>2202</v>
      </c>
      <c r="B492" s="42"/>
      <c r="C492" s="42"/>
      <c r="D492" s="42"/>
      <c r="E492" s="42"/>
      <c r="F492" s="42"/>
      <c r="G492" s="42"/>
      <c r="H492" s="42"/>
      <c r="I492" s="42"/>
      <c r="J492" s="42"/>
      <c r="K492" s="131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119"/>
      <c r="AE492" s="120"/>
      <c r="AF492" s="122"/>
      <c r="AG492" s="120"/>
      <c r="AH492" s="122"/>
      <c r="AI492" s="158"/>
      <c r="AJ492" s="126"/>
    </row>
    <row r="493" spans="1:37" ht="15.75" customHeight="1" x14ac:dyDescent="0.25">
      <c r="A493" s="41">
        <v>2301</v>
      </c>
      <c r="B493" s="42"/>
      <c r="C493" s="42"/>
      <c r="D493" s="42"/>
      <c r="E493" s="42"/>
      <c r="F493" s="42"/>
      <c r="G493" s="42"/>
      <c r="H493" s="42"/>
      <c r="I493" s="42"/>
      <c r="J493" s="42"/>
      <c r="K493" s="131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119"/>
      <c r="AE493" s="120"/>
      <c r="AF493" s="122"/>
      <c r="AG493" s="52" t="s">
        <v>35</v>
      </c>
      <c r="AH493" s="53">
        <v>5</v>
      </c>
      <c r="AI493" s="54">
        <f>K496</f>
        <v>6</v>
      </c>
      <c r="AJ493" s="55" t="s">
        <v>20</v>
      </c>
    </row>
    <row r="494" spans="1:37" ht="15.75" customHeight="1" x14ac:dyDescent="0.25">
      <c r="A494" s="41">
        <v>2302</v>
      </c>
      <c r="B494" s="42"/>
      <c r="C494" s="42"/>
      <c r="D494" s="42"/>
      <c r="E494" s="42"/>
      <c r="F494" s="42"/>
      <c r="G494" s="42"/>
      <c r="H494" s="42"/>
      <c r="I494" s="42"/>
      <c r="J494" s="42"/>
      <c r="K494" s="131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119"/>
      <c r="AE494" s="120"/>
      <c r="AF494" s="122"/>
      <c r="AG494" s="56" t="s">
        <v>36</v>
      </c>
      <c r="AH494" s="57">
        <f>IF(AH493/AI493=0,"",AH493/AI493)</f>
        <v>0.83333333333333337</v>
      </c>
      <c r="AI494" s="58">
        <f>IF(AH493/AI493=0,"",AH493/AI493)</f>
        <v>0.83333333333333337</v>
      </c>
      <c r="AJ494" s="59" t="s">
        <v>37</v>
      </c>
    </row>
    <row r="495" spans="1:37" ht="15.75" x14ac:dyDescent="0.25">
      <c r="A495" s="41">
        <v>2401</v>
      </c>
      <c r="B495" s="186"/>
      <c r="C495" s="186"/>
      <c r="D495" s="186"/>
      <c r="E495" s="186"/>
      <c r="F495" s="186"/>
      <c r="G495" s="186"/>
      <c r="H495" s="186"/>
      <c r="I495" s="186"/>
      <c r="J495" s="186"/>
      <c r="K495" s="131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60"/>
      <c r="AE495" s="61"/>
      <c r="AF495" s="62"/>
      <c r="AG495" s="61"/>
      <c r="AH495" s="62"/>
      <c r="AI495" s="62"/>
      <c r="AJ495" s="63"/>
    </row>
    <row r="496" spans="1:37" ht="18" customHeight="1" x14ac:dyDescent="0.25">
      <c r="A496" s="22"/>
      <c r="B496" s="253" t="s">
        <v>80</v>
      </c>
      <c r="C496" s="253"/>
      <c r="D496" s="253"/>
      <c r="E496" s="253"/>
      <c r="F496" s="253"/>
      <c r="G496" s="253"/>
      <c r="H496" s="253"/>
      <c r="I496" s="253"/>
      <c r="J496" s="253"/>
      <c r="K496" s="185">
        <f>SUM(K479:K492)</f>
        <v>6</v>
      </c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65">
        <f>IF(K487=0,"",K487/B479)</f>
        <v>0.4</v>
      </c>
      <c r="AE496" s="65">
        <f>IF(K496=0,"",K496/B479)</f>
        <v>0.4</v>
      </c>
      <c r="AF496" s="65">
        <f>AE496-AD496</f>
        <v>0</v>
      </c>
      <c r="AG496" s="1"/>
      <c r="AH496" s="27"/>
      <c r="AI496" s="30"/>
      <c r="AJ496" s="1"/>
    </row>
    <row r="497" spans="1:38" ht="12.75" customHeight="1" x14ac:dyDescent="0.2">
      <c r="AD497" s="1"/>
      <c r="AE497" s="1"/>
      <c r="AG497" s="1"/>
    </row>
    <row r="498" spans="1:38" ht="12.75" customHeight="1" x14ac:dyDescent="0.2">
      <c r="AD498" s="1"/>
      <c r="AE498" s="1"/>
      <c r="AG498" s="1"/>
    </row>
    <row r="499" spans="1:38" ht="26.25" customHeight="1" x14ac:dyDescent="0.4">
      <c r="A499" s="31"/>
      <c r="B499" s="235" t="s">
        <v>69</v>
      </c>
      <c r="C499" s="236"/>
      <c r="D499" s="236"/>
      <c r="E499" s="236"/>
      <c r="F499" s="236"/>
      <c r="G499" s="236"/>
      <c r="H499" s="236"/>
      <c r="I499" s="236"/>
      <c r="J499" s="236"/>
      <c r="K499" s="173" t="s">
        <v>85</v>
      </c>
      <c r="L499" s="27"/>
      <c r="M499" s="1"/>
      <c r="N499" s="1"/>
      <c r="O499" s="27"/>
      <c r="P499" s="1"/>
      <c r="Q499" s="27"/>
      <c r="R499" s="27"/>
      <c r="S499" s="27"/>
      <c r="AD499" s="1"/>
      <c r="AE499" s="1"/>
      <c r="AG499" s="1"/>
    </row>
    <row r="500" spans="1:38" ht="20.25" customHeight="1" x14ac:dyDescent="0.2">
      <c r="A500" s="245" t="s">
        <v>19</v>
      </c>
      <c r="B500" s="246" t="s">
        <v>70</v>
      </c>
      <c r="C500" s="247"/>
      <c r="D500" s="247"/>
      <c r="E500" s="247"/>
      <c r="F500" s="247"/>
      <c r="G500" s="247"/>
      <c r="H500" s="247"/>
      <c r="I500" s="247"/>
      <c r="J500" s="248"/>
      <c r="K500" s="249" t="s">
        <v>20</v>
      </c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43" t="s">
        <v>11</v>
      </c>
      <c r="AE500" s="243" t="s">
        <v>12</v>
      </c>
      <c r="AF500" s="242" t="s">
        <v>13</v>
      </c>
      <c r="AG500" s="243" t="s">
        <v>14</v>
      </c>
      <c r="AH500" s="244" t="s">
        <v>15</v>
      </c>
      <c r="AI500" s="244" t="s">
        <v>16</v>
      </c>
      <c r="AJ500" s="243" t="s">
        <v>17</v>
      </c>
    </row>
    <row r="501" spans="1:38" ht="15.75" customHeight="1" x14ac:dyDescent="0.25">
      <c r="A501" s="238"/>
      <c r="B501" s="41" t="s">
        <v>71</v>
      </c>
      <c r="C501" s="41" t="s">
        <v>72</v>
      </c>
      <c r="D501" s="41" t="s">
        <v>73</v>
      </c>
      <c r="E501" s="41" t="s">
        <v>74</v>
      </c>
      <c r="F501" s="41" t="s">
        <v>75</v>
      </c>
      <c r="G501" s="41" t="s">
        <v>76</v>
      </c>
      <c r="H501" s="41" t="s">
        <v>77</v>
      </c>
      <c r="I501" s="41" t="s">
        <v>78</v>
      </c>
      <c r="J501" s="41" t="s">
        <v>79</v>
      </c>
      <c r="K501" s="250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38"/>
      <c r="AE501" s="238"/>
      <c r="AF501" s="238"/>
      <c r="AG501" s="238"/>
      <c r="AH501" s="238"/>
      <c r="AI501" s="238"/>
      <c r="AJ501" s="238"/>
    </row>
    <row r="502" spans="1:38" ht="15.75" customHeight="1" x14ac:dyDescent="0.25">
      <c r="A502" s="41">
        <v>1602</v>
      </c>
      <c r="B502" s="42">
        <v>37</v>
      </c>
      <c r="C502" s="42"/>
      <c r="D502" s="42"/>
      <c r="E502" s="42"/>
      <c r="F502" s="42"/>
      <c r="G502" s="42"/>
      <c r="H502" s="42"/>
      <c r="I502" s="42"/>
      <c r="J502" s="42"/>
      <c r="K502" s="131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114"/>
      <c r="AE502" s="115"/>
      <c r="AF502" s="116"/>
      <c r="AG502" s="43"/>
      <c r="AH502" s="44">
        <f>B502</f>
        <v>37</v>
      </c>
      <c r="AI502" s="45"/>
      <c r="AJ502" s="43"/>
    </row>
    <row r="503" spans="1:38" ht="15.75" customHeight="1" x14ac:dyDescent="0.25">
      <c r="A503" s="41">
        <v>1701</v>
      </c>
      <c r="B503" s="42"/>
      <c r="C503" s="42">
        <v>35</v>
      </c>
      <c r="D503" s="42"/>
      <c r="E503" s="42"/>
      <c r="F503" s="42"/>
      <c r="G503" s="42"/>
      <c r="H503" s="42"/>
      <c r="I503" s="42"/>
      <c r="J503" s="42"/>
      <c r="K503" s="131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119"/>
      <c r="AE503" s="120"/>
      <c r="AF503" s="121"/>
      <c r="AG503" s="47">
        <f>IF(C503=0,"",C503/B502)</f>
        <v>0.94594594594594594</v>
      </c>
      <c r="AH503" s="48">
        <v>35</v>
      </c>
      <c r="AI503" s="49">
        <f t="shared" ref="AI503:AI510" si="55">IF(AH503=0,"",AH503/AH502)</f>
        <v>0.94594594594594594</v>
      </c>
      <c r="AJ503" s="49">
        <f t="shared" ref="AJ503:AJ510" si="56">IF(AH503=0,"",100%-AI503)</f>
        <v>5.4054054054054057E-2</v>
      </c>
    </row>
    <row r="504" spans="1:38" ht="15.75" customHeight="1" x14ac:dyDescent="0.25">
      <c r="A504" s="41">
        <v>1702</v>
      </c>
      <c r="B504" s="42"/>
      <c r="C504" s="42"/>
      <c r="D504" s="42">
        <v>34</v>
      </c>
      <c r="E504" s="42"/>
      <c r="F504" s="42"/>
      <c r="G504" s="42"/>
      <c r="H504" s="42"/>
      <c r="I504" s="42"/>
      <c r="J504" s="42"/>
      <c r="K504" s="131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119"/>
      <c r="AE504" s="120"/>
      <c r="AF504" s="121"/>
      <c r="AG504" s="47">
        <f>IF(D504=0,"",D504/C503)</f>
        <v>0.97142857142857142</v>
      </c>
      <c r="AH504" s="48">
        <v>34</v>
      </c>
      <c r="AI504" s="49">
        <f t="shared" si="55"/>
        <v>0.97142857142857142</v>
      </c>
      <c r="AJ504" s="49">
        <f t="shared" si="56"/>
        <v>2.8571428571428581E-2</v>
      </c>
      <c r="AK504" s="32">
        <f>AH504/AH502</f>
        <v>0.91891891891891897</v>
      </c>
      <c r="AL504" s="74">
        <f>AH504/AH502</f>
        <v>0.91891891891891897</v>
      </c>
    </row>
    <row r="505" spans="1:38" ht="15.75" customHeight="1" x14ac:dyDescent="0.25">
      <c r="A505" s="41">
        <v>1801</v>
      </c>
      <c r="B505" s="42"/>
      <c r="C505" s="42"/>
      <c r="D505" s="42"/>
      <c r="E505" s="42">
        <v>33</v>
      </c>
      <c r="F505" s="42"/>
      <c r="G505" s="42"/>
      <c r="H505" s="42"/>
      <c r="I505" s="42"/>
      <c r="J505" s="42"/>
      <c r="K505" s="131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119"/>
      <c r="AE505" s="120"/>
      <c r="AF505" s="121"/>
      <c r="AG505" s="47">
        <f>IF(E505=0,"",E505/D504)</f>
        <v>0.97058823529411764</v>
      </c>
      <c r="AH505" s="48">
        <v>33</v>
      </c>
      <c r="AI505" s="49">
        <f t="shared" si="55"/>
        <v>0.97058823529411764</v>
      </c>
      <c r="AJ505" s="49">
        <f t="shared" si="56"/>
        <v>2.9411764705882359E-2</v>
      </c>
    </row>
    <row r="506" spans="1:38" ht="15.75" customHeight="1" x14ac:dyDescent="0.25">
      <c r="A506" s="41">
        <v>1802</v>
      </c>
      <c r="B506" s="42"/>
      <c r="C506" s="42"/>
      <c r="D506" s="42"/>
      <c r="E506" s="42"/>
      <c r="F506" s="42">
        <v>32</v>
      </c>
      <c r="G506" s="42"/>
      <c r="H506" s="42"/>
      <c r="I506" s="42"/>
      <c r="J506" s="42"/>
      <c r="K506" s="131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119"/>
      <c r="AE506" s="120"/>
      <c r="AF506" s="121"/>
      <c r="AG506" s="47">
        <f>IF(F506=0,"",F506/E505)</f>
        <v>0.96969696969696972</v>
      </c>
      <c r="AH506" s="48">
        <v>32</v>
      </c>
      <c r="AI506" s="49">
        <f t="shared" si="55"/>
        <v>0.96969696969696972</v>
      </c>
      <c r="AJ506" s="49">
        <f t="shared" si="56"/>
        <v>3.0303030303030276E-2</v>
      </c>
    </row>
    <row r="507" spans="1:38" ht="15.75" customHeight="1" x14ac:dyDescent="0.25">
      <c r="A507" s="41">
        <v>1901</v>
      </c>
      <c r="B507" s="42"/>
      <c r="C507" s="42"/>
      <c r="D507" s="42"/>
      <c r="E507" s="42"/>
      <c r="F507" s="42"/>
      <c r="G507" s="42">
        <v>32</v>
      </c>
      <c r="H507" s="42"/>
      <c r="I507" s="42"/>
      <c r="J507" s="42"/>
      <c r="K507" s="131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119"/>
      <c r="AE507" s="120"/>
      <c r="AF507" s="121"/>
      <c r="AG507" s="47">
        <f>IF(G507=0,"",G507/F506)</f>
        <v>1</v>
      </c>
      <c r="AH507" s="48">
        <v>32</v>
      </c>
      <c r="AI507" s="49">
        <f t="shared" si="55"/>
        <v>1</v>
      </c>
      <c r="AJ507" s="49">
        <f t="shared" si="56"/>
        <v>0</v>
      </c>
    </row>
    <row r="508" spans="1:38" ht="15.75" customHeight="1" x14ac:dyDescent="0.25">
      <c r="A508" s="41">
        <v>1902</v>
      </c>
      <c r="B508" s="42"/>
      <c r="C508" s="42"/>
      <c r="D508" s="42"/>
      <c r="E508" s="42"/>
      <c r="F508" s="42"/>
      <c r="G508" s="42"/>
      <c r="H508" s="42">
        <v>32</v>
      </c>
      <c r="I508" s="42"/>
      <c r="J508" s="42"/>
      <c r="K508" s="131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119"/>
      <c r="AE508" s="120"/>
      <c r="AF508" s="121"/>
      <c r="AG508" s="47">
        <f>IF(H508=0,"",H508/G507)</f>
        <v>1</v>
      </c>
      <c r="AH508" s="48">
        <v>32</v>
      </c>
      <c r="AI508" s="49">
        <f t="shared" si="55"/>
        <v>1</v>
      </c>
      <c r="AJ508" s="49">
        <f t="shared" si="56"/>
        <v>0</v>
      </c>
    </row>
    <row r="509" spans="1:38" ht="15.75" customHeight="1" x14ac:dyDescent="0.25">
      <c r="A509" s="41">
        <v>2001</v>
      </c>
      <c r="B509" s="42"/>
      <c r="C509" s="42"/>
      <c r="D509" s="42"/>
      <c r="E509" s="42"/>
      <c r="F509" s="42"/>
      <c r="G509" s="42"/>
      <c r="H509" s="42"/>
      <c r="I509" s="42">
        <v>31</v>
      </c>
      <c r="J509" s="42"/>
      <c r="K509" s="131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119"/>
      <c r="AE509" s="120"/>
      <c r="AF509" s="121"/>
      <c r="AG509" s="47">
        <f>IF(I509=0,"",I509/H508)</f>
        <v>0.96875</v>
      </c>
      <c r="AH509" s="48">
        <v>32</v>
      </c>
      <c r="AI509" s="49">
        <f t="shared" si="55"/>
        <v>1</v>
      </c>
      <c r="AJ509" s="49">
        <f t="shared" si="56"/>
        <v>0</v>
      </c>
    </row>
    <row r="510" spans="1:38" ht="15.75" customHeight="1" x14ac:dyDescent="0.25">
      <c r="A510" s="41">
        <v>2002</v>
      </c>
      <c r="B510" s="42"/>
      <c r="C510" s="42"/>
      <c r="D510" s="42"/>
      <c r="E510" s="42"/>
      <c r="F510" s="42"/>
      <c r="G510" s="42"/>
      <c r="H510" s="42"/>
      <c r="I510" s="42"/>
      <c r="J510" s="42">
        <v>30</v>
      </c>
      <c r="K510" s="131">
        <v>30</v>
      </c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119"/>
      <c r="AE510" s="120"/>
      <c r="AF510" s="121"/>
      <c r="AG510" s="50">
        <f>IF(J510=0,"",J510/I509)</f>
        <v>0.967741935483871</v>
      </c>
      <c r="AH510" s="48">
        <v>30</v>
      </c>
      <c r="AI510" s="51">
        <f t="shared" si="55"/>
        <v>0.9375</v>
      </c>
      <c r="AJ510" s="51">
        <f t="shared" si="56"/>
        <v>6.25E-2</v>
      </c>
    </row>
    <row r="511" spans="1:38" ht="15.75" customHeight="1" x14ac:dyDescent="0.25">
      <c r="A511" s="41">
        <v>2101</v>
      </c>
      <c r="B511" s="42"/>
      <c r="C511" s="42"/>
      <c r="D511" s="42"/>
      <c r="E511" s="42"/>
      <c r="F511" s="42"/>
      <c r="G511" s="42"/>
      <c r="H511" s="42"/>
      <c r="I511" s="42"/>
      <c r="J511" s="42">
        <v>1</v>
      </c>
      <c r="K511" s="131">
        <v>1</v>
      </c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119"/>
      <c r="AE511" s="120"/>
      <c r="AF511" s="122"/>
      <c r="AG511" s="161"/>
      <c r="AH511" s="48">
        <v>1</v>
      </c>
      <c r="AI511" s="162"/>
      <c r="AJ511" s="163"/>
    </row>
    <row r="512" spans="1:38" ht="15.75" customHeight="1" x14ac:dyDescent="0.25">
      <c r="A512" s="41">
        <v>2102</v>
      </c>
      <c r="B512" s="42"/>
      <c r="C512" s="42"/>
      <c r="D512" s="42"/>
      <c r="E512" s="42"/>
      <c r="F512" s="42"/>
      <c r="G512" s="42"/>
      <c r="H512" s="42"/>
      <c r="I512" s="42"/>
      <c r="J512" s="42"/>
      <c r="K512" s="131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119"/>
      <c r="AE512" s="120"/>
      <c r="AF512" s="122"/>
      <c r="AG512" s="126"/>
      <c r="AH512" s="124"/>
      <c r="AI512" s="127"/>
      <c r="AJ512" s="126"/>
    </row>
    <row r="513" spans="1:38" ht="15.75" customHeight="1" x14ac:dyDescent="0.25">
      <c r="A513" s="41">
        <v>2201</v>
      </c>
      <c r="B513" s="42"/>
      <c r="C513" s="42"/>
      <c r="D513" s="42"/>
      <c r="E513" s="42"/>
      <c r="F513" s="42"/>
      <c r="G513" s="42"/>
      <c r="H513" s="42"/>
      <c r="I513" s="42"/>
      <c r="J513" s="42"/>
      <c r="K513" s="131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119"/>
      <c r="AE513" s="120"/>
      <c r="AF513" s="122"/>
      <c r="AG513" s="126"/>
      <c r="AH513" s="124"/>
      <c r="AI513" s="127"/>
      <c r="AJ513" s="126"/>
    </row>
    <row r="514" spans="1:38" ht="15.75" customHeight="1" x14ac:dyDescent="0.25">
      <c r="A514" s="41">
        <v>2202</v>
      </c>
      <c r="B514" s="42"/>
      <c r="C514" s="42"/>
      <c r="D514" s="42"/>
      <c r="E514" s="42"/>
      <c r="F514" s="42"/>
      <c r="G514" s="42"/>
      <c r="H514" s="42"/>
      <c r="I514" s="42"/>
      <c r="J514" s="42"/>
      <c r="K514" s="131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119"/>
      <c r="AE514" s="120"/>
      <c r="AF514" s="122"/>
      <c r="AG514" s="126"/>
      <c r="AH514" s="124"/>
      <c r="AI514" s="127"/>
      <c r="AJ514" s="126"/>
    </row>
    <row r="515" spans="1:38" ht="15.75" customHeight="1" x14ac:dyDescent="0.25">
      <c r="A515" s="41">
        <v>2301</v>
      </c>
      <c r="B515" s="42"/>
      <c r="C515" s="42"/>
      <c r="D515" s="42"/>
      <c r="E515" s="42"/>
      <c r="F515" s="42"/>
      <c r="G515" s="42"/>
      <c r="H515" s="42"/>
      <c r="I515" s="42"/>
      <c r="J515" s="42"/>
      <c r="K515" s="131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119"/>
      <c r="AE515" s="120"/>
      <c r="AF515" s="122"/>
      <c r="AG515" s="120"/>
      <c r="AH515" s="122"/>
      <c r="AI515" s="158"/>
      <c r="AJ515" s="126"/>
    </row>
    <row r="516" spans="1:38" ht="15.75" customHeight="1" x14ac:dyDescent="0.25">
      <c r="A516" s="41">
        <v>2302</v>
      </c>
      <c r="B516" s="42"/>
      <c r="C516" s="42"/>
      <c r="D516" s="42"/>
      <c r="E516" s="42"/>
      <c r="F516" s="42"/>
      <c r="G516" s="42"/>
      <c r="H516" s="42"/>
      <c r="I516" s="42"/>
      <c r="J516" s="42"/>
      <c r="K516" s="131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119"/>
      <c r="AE516" s="120"/>
      <c r="AF516" s="122"/>
      <c r="AG516" s="52" t="s">
        <v>35</v>
      </c>
      <c r="AH516" s="53">
        <v>25</v>
      </c>
      <c r="AI516" s="54">
        <f>K519</f>
        <v>31</v>
      </c>
      <c r="AJ516" s="55" t="s">
        <v>20</v>
      </c>
    </row>
    <row r="517" spans="1:38" ht="15.75" customHeight="1" x14ac:dyDescent="0.25">
      <c r="A517" s="41">
        <v>2401</v>
      </c>
      <c r="B517" s="42"/>
      <c r="C517" s="42"/>
      <c r="D517" s="42"/>
      <c r="E517" s="42"/>
      <c r="F517" s="42"/>
      <c r="G517" s="42"/>
      <c r="H517" s="42"/>
      <c r="I517" s="42"/>
      <c r="J517" s="42"/>
      <c r="K517" s="131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119"/>
      <c r="AE517" s="120"/>
      <c r="AF517" s="122"/>
      <c r="AG517" s="56" t="s">
        <v>36</v>
      </c>
      <c r="AH517" s="57">
        <f>AH516/B502</f>
        <v>0.67567567567567566</v>
      </c>
      <c r="AI517" s="58">
        <f>IF(AH516/AI516=0,"",AH516/AI516)</f>
        <v>0.80645161290322576</v>
      </c>
      <c r="AJ517" s="59" t="s">
        <v>37</v>
      </c>
    </row>
    <row r="518" spans="1:38" ht="15.75" customHeight="1" x14ac:dyDescent="0.25">
      <c r="A518" s="41">
        <v>2402</v>
      </c>
      <c r="B518" s="186"/>
      <c r="C518" s="186"/>
      <c r="D518" s="186"/>
      <c r="E518" s="186"/>
      <c r="F518" s="186"/>
      <c r="G518" s="186"/>
      <c r="H518" s="186"/>
      <c r="I518" s="186"/>
      <c r="J518" s="186"/>
      <c r="K518" s="131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128"/>
      <c r="AE518" s="129"/>
      <c r="AF518" s="130"/>
      <c r="AG518" s="61"/>
      <c r="AH518" s="62"/>
      <c r="AI518" s="62"/>
      <c r="AJ518" s="63"/>
    </row>
    <row r="519" spans="1:38" ht="18" customHeight="1" x14ac:dyDescent="0.25">
      <c r="A519" s="22"/>
      <c r="B519" s="253" t="s">
        <v>80</v>
      </c>
      <c r="C519" s="253"/>
      <c r="D519" s="253"/>
      <c r="E519" s="253"/>
      <c r="F519" s="253"/>
      <c r="G519" s="253"/>
      <c r="H519" s="253"/>
      <c r="I519" s="253"/>
      <c r="J519" s="253"/>
      <c r="K519" s="185">
        <f>SUM(K510:K515)</f>
        <v>31</v>
      </c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65">
        <f>IF(K510=0,"",K510/B502)</f>
        <v>0.81081081081081086</v>
      </c>
      <c r="AE519" s="65">
        <f>IF(K519=0,"",K519/B502)</f>
        <v>0.83783783783783783</v>
      </c>
      <c r="AF519" s="65">
        <f>IF(K511=0,"",AE519-AD519)</f>
        <v>2.7027027027026973E-2</v>
      </c>
      <c r="AG519" s="1"/>
      <c r="AH519" s="27"/>
      <c r="AI519" s="30"/>
      <c r="AJ519" s="1"/>
    </row>
    <row r="520" spans="1:38" ht="12.75" customHeight="1" x14ac:dyDescent="0.2">
      <c r="AD520" s="1"/>
      <c r="AE520" s="1"/>
      <c r="AG520" s="1"/>
    </row>
    <row r="521" spans="1:38" ht="12.75" customHeight="1" x14ac:dyDescent="0.2">
      <c r="AD521" s="1"/>
      <c r="AE521" s="1"/>
      <c r="AG521" s="1"/>
    </row>
    <row r="522" spans="1:38" ht="26.25" customHeight="1" x14ac:dyDescent="0.4">
      <c r="A522" s="31"/>
      <c r="B522" s="235" t="s">
        <v>69</v>
      </c>
      <c r="C522" s="236"/>
      <c r="D522" s="236"/>
      <c r="E522" s="236"/>
      <c r="F522" s="236"/>
      <c r="G522" s="236"/>
      <c r="H522" s="236"/>
      <c r="I522" s="236"/>
      <c r="J522" s="236"/>
      <c r="K522" s="173" t="s">
        <v>86</v>
      </c>
      <c r="L522" s="27"/>
      <c r="M522" s="1"/>
      <c r="N522" s="1"/>
      <c r="O522" s="27"/>
      <c r="P522" s="1"/>
      <c r="Q522" s="27"/>
      <c r="R522" s="27"/>
      <c r="S522" s="27"/>
      <c r="AD522" s="1"/>
      <c r="AE522" s="1"/>
      <c r="AG522" s="1"/>
    </row>
    <row r="523" spans="1:38" ht="20.25" customHeight="1" x14ac:dyDescent="0.2">
      <c r="A523" s="245" t="s">
        <v>19</v>
      </c>
      <c r="B523" s="246" t="s">
        <v>70</v>
      </c>
      <c r="C523" s="247"/>
      <c r="D523" s="247"/>
      <c r="E523" s="247"/>
      <c r="F523" s="247"/>
      <c r="G523" s="247"/>
      <c r="H523" s="247"/>
      <c r="I523" s="247"/>
      <c r="J523" s="248"/>
      <c r="K523" s="249" t="s">
        <v>20</v>
      </c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43" t="s">
        <v>11</v>
      </c>
      <c r="AE523" s="243" t="s">
        <v>12</v>
      </c>
      <c r="AF523" s="242" t="s">
        <v>13</v>
      </c>
      <c r="AG523" s="243" t="s">
        <v>14</v>
      </c>
      <c r="AH523" s="244" t="s">
        <v>15</v>
      </c>
      <c r="AI523" s="244" t="s">
        <v>16</v>
      </c>
      <c r="AJ523" s="243" t="s">
        <v>17</v>
      </c>
    </row>
    <row r="524" spans="1:38" ht="15.75" customHeight="1" x14ac:dyDescent="0.25">
      <c r="A524" s="238"/>
      <c r="B524" s="41" t="s">
        <v>71</v>
      </c>
      <c r="C524" s="41" t="s">
        <v>72</v>
      </c>
      <c r="D524" s="41" t="s">
        <v>73</v>
      </c>
      <c r="E524" s="41" t="s">
        <v>74</v>
      </c>
      <c r="F524" s="41" t="s">
        <v>75</v>
      </c>
      <c r="G524" s="41" t="s">
        <v>76</v>
      </c>
      <c r="H524" s="41" t="s">
        <v>77</v>
      </c>
      <c r="I524" s="41" t="s">
        <v>78</v>
      </c>
      <c r="J524" s="41" t="s">
        <v>79</v>
      </c>
      <c r="K524" s="250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38"/>
      <c r="AE524" s="238"/>
      <c r="AF524" s="238"/>
      <c r="AG524" s="238"/>
      <c r="AH524" s="238"/>
      <c r="AI524" s="238"/>
      <c r="AJ524" s="238"/>
    </row>
    <row r="525" spans="1:38" ht="15.75" customHeight="1" x14ac:dyDescent="0.25">
      <c r="A525" s="41">
        <v>1701</v>
      </c>
      <c r="B525" s="42">
        <v>13</v>
      </c>
      <c r="C525" s="42"/>
      <c r="D525" s="42"/>
      <c r="E525" s="42"/>
      <c r="F525" s="42"/>
      <c r="G525" s="42"/>
      <c r="H525" s="42"/>
      <c r="I525" s="42"/>
      <c r="J525" s="42"/>
      <c r="K525" s="131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  <c r="AA525" s="122"/>
      <c r="AB525" s="122"/>
      <c r="AC525" s="122"/>
      <c r="AD525" s="114"/>
      <c r="AE525" s="115"/>
      <c r="AF525" s="116"/>
      <c r="AG525" s="43"/>
      <c r="AH525" s="44">
        <f>B525</f>
        <v>13</v>
      </c>
      <c r="AI525" s="45"/>
      <c r="AJ525" s="43"/>
    </row>
    <row r="526" spans="1:38" ht="15.75" customHeight="1" x14ac:dyDescent="0.25">
      <c r="A526" s="41">
        <v>1702</v>
      </c>
      <c r="B526" s="42"/>
      <c r="C526" s="42">
        <v>11</v>
      </c>
      <c r="D526" s="42"/>
      <c r="E526" s="42"/>
      <c r="F526" s="42"/>
      <c r="G526" s="42"/>
      <c r="H526" s="42"/>
      <c r="I526" s="42"/>
      <c r="J526" s="42"/>
      <c r="K526" s="131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  <c r="AA526" s="122"/>
      <c r="AB526" s="122"/>
      <c r="AC526" s="122"/>
      <c r="AD526" s="119"/>
      <c r="AE526" s="120"/>
      <c r="AF526" s="121"/>
      <c r="AG526" s="47">
        <f>IF(C526=0,"",C526/B525)</f>
        <v>0.84615384615384615</v>
      </c>
      <c r="AH526" s="48">
        <v>11</v>
      </c>
      <c r="AI526" s="49">
        <f t="shared" ref="AI526:AI533" si="57">IF(AH526=0,"",AH526/AH525)</f>
        <v>0.84615384615384615</v>
      </c>
      <c r="AJ526" s="49">
        <f t="shared" ref="AJ526:AJ533" si="58">IF(AH526=0,"",100%-AI526)</f>
        <v>0.15384615384615385</v>
      </c>
    </row>
    <row r="527" spans="1:38" ht="15.75" customHeight="1" x14ac:dyDescent="0.25">
      <c r="A527" s="41">
        <v>1801</v>
      </c>
      <c r="B527" s="42"/>
      <c r="C527" s="42"/>
      <c r="D527" s="42">
        <v>11</v>
      </c>
      <c r="E527" s="42"/>
      <c r="F527" s="42"/>
      <c r="G527" s="42"/>
      <c r="H527" s="42"/>
      <c r="I527" s="42"/>
      <c r="J527" s="42"/>
      <c r="K527" s="131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  <c r="AA527" s="122"/>
      <c r="AB527" s="122"/>
      <c r="AC527" s="122"/>
      <c r="AD527" s="119"/>
      <c r="AE527" s="120"/>
      <c r="AF527" s="121"/>
      <c r="AG527" s="47">
        <f>IF(D527=0,"",D527/C526)</f>
        <v>1</v>
      </c>
      <c r="AH527" s="48">
        <v>11</v>
      </c>
      <c r="AI527" s="49">
        <f t="shared" si="57"/>
        <v>1</v>
      </c>
      <c r="AJ527" s="49">
        <f t="shared" si="58"/>
        <v>0</v>
      </c>
      <c r="AK527" s="32"/>
      <c r="AL527" s="74">
        <f>AH527/AH525</f>
        <v>0.84615384615384615</v>
      </c>
    </row>
    <row r="528" spans="1:38" ht="15.75" customHeight="1" x14ac:dyDescent="0.25">
      <c r="A528" s="41">
        <v>1802</v>
      </c>
      <c r="B528" s="42"/>
      <c r="C528" s="42"/>
      <c r="D528" s="42"/>
      <c r="E528" s="42">
        <v>9</v>
      </c>
      <c r="F528" s="42"/>
      <c r="G528" s="42"/>
      <c r="H528" s="42"/>
      <c r="I528" s="42"/>
      <c r="J528" s="42"/>
      <c r="K528" s="131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  <c r="AA528" s="122"/>
      <c r="AB528" s="122"/>
      <c r="AC528" s="122"/>
      <c r="AD528" s="119"/>
      <c r="AE528" s="120"/>
      <c r="AF528" s="121"/>
      <c r="AG528" s="47">
        <f>IF(E528=0,"",E528/D527)</f>
        <v>0.81818181818181823</v>
      </c>
      <c r="AH528" s="48">
        <v>9</v>
      </c>
      <c r="AI528" s="49">
        <f t="shared" si="57"/>
        <v>0.81818181818181823</v>
      </c>
      <c r="AJ528" s="49">
        <f t="shared" si="58"/>
        <v>0.18181818181818177</v>
      </c>
    </row>
    <row r="529" spans="1:36" ht="15.75" customHeight="1" x14ac:dyDescent="0.25">
      <c r="A529" s="41">
        <v>1901</v>
      </c>
      <c r="B529" s="42"/>
      <c r="C529" s="42"/>
      <c r="D529" s="42"/>
      <c r="E529" s="42"/>
      <c r="F529" s="42">
        <v>9</v>
      </c>
      <c r="G529" s="42"/>
      <c r="H529" s="42"/>
      <c r="I529" s="42"/>
      <c r="J529" s="42"/>
      <c r="K529" s="131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  <c r="AA529" s="122"/>
      <c r="AB529" s="122"/>
      <c r="AC529" s="122"/>
      <c r="AD529" s="119"/>
      <c r="AE529" s="120"/>
      <c r="AF529" s="121"/>
      <c r="AG529" s="47">
        <f>IF(F529=0,"",F529/E528)</f>
        <v>1</v>
      </c>
      <c r="AH529" s="48">
        <v>9</v>
      </c>
      <c r="AI529" s="49">
        <f t="shared" si="57"/>
        <v>1</v>
      </c>
      <c r="AJ529" s="49">
        <f t="shared" si="58"/>
        <v>0</v>
      </c>
    </row>
    <row r="530" spans="1:36" ht="15.75" customHeight="1" x14ac:dyDescent="0.25">
      <c r="A530" s="41">
        <v>1902</v>
      </c>
      <c r="B530" s="42"/>
      <c r="C530" s="42"/>
      <c r="D530" s="42"/>
      <c r="E530" s="42"/>
      <c r="F530" s="42"/>
      <c r="G530" s="42">
        <v>9</v>
      </c>
      <c r="H530" s="42"/>
      <c r="I530" s="42"/>
      <c r="J530" s="42"/>
      <c r="K530" s="131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  <c r="AA530" s="122"/>
      <c r="AB530" s="122"/>
      <c r="AC530" s="122"/>
      <c r="AD530" s="119"/>
      <c r="AE530" s="120"/>
      <c r="AF530" s="121"/>
      <c r="AG530" s="47">
        <f>IF(G530=0,"",G530/F529)</f>
        <v>1</v>
      </c>
      <c r="AH530" s="48">
        <v>9</v>
      </c>
      <c r="AI530" s="49">
        <f t="shared" si="57"/>
        <v>1</v>
      </c>
      <c r="AJ530" s="49">
        <f t="shared" si="58"/>
        <v>0</v>
      </c>
    </row>
    <row r="531" spans="1:36" ht="15.75" customHeight="1" x14ac:dyDescent="0.25">
      <c r="A531" s="41">
        <v>2001</v>
      </c>
      <c r="B531" s="42"/>
      <c r="C531" s="42"/>
      <c r="D531" s="42"/>
      <c r="E531" s="42"/>
      <c r="F531" s="42"/>
      <c r="G531" s="42"/>
      <c r="H531" s="42">
        <v>9</v>
      </c>
      <c r="I531" s="42"/>
      <c r="J531" s="42"/>
      <c r="K531" s="131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  <c r="AA531" s="122"/>
      <c r="AB531" s="122"/>
      <c r="AC531" s="122"/>
      <c r="AD531" s="119"/>
      <c r="AE531" s="120"/>
      <c r="AF531" s="121"/>
      <c r="AG531" s="47">
        <f>IF(H531=0,"",H531/G530)</f>
        <v>1</v>
      </c>
      <c r="AH531" s="48">
        <v>9</v>
      </c>
      <c r="AI531" s="49">
        <f t="shared" si="57"/>
        <v>1</v>
      </c>
      <c r="AJ531" s="49">
        <f t="shared" si="58"/>
        <v>0</v>
      </c>
    </row>
    <row r="532" spans="1:36" ht="15.75" customHeight="1" x14ac:dyDescent="0.25">
      <c r="A532" s="41">
        <v>2002</v>
      </c>
      <c r="B532" s="42"/>
      <c r="C532" s="42"/>
      <c r="D532" s="42"/>
      <c r="E532" s="42"/>
      <c r="F532" s="42"/>
      <c r="G532" s="42"/>
      <c r="H532" s="42"/>
      <c r="I532" s="42">
        <v>9</v>
      </c>
      <c r="J532" s="42"/>
      <c r="K532" s="131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  <c r="AA532" s="122"/>
      <c r="AB532" s="122"/>
      <c r="AC532" s="122"/>
      <c r="AD532" s="119"/>
      <c r="AE532" s="120"/>
      <c r="AF532" s="121"/>
      <c r="AG532" s="47">
        <f>IF(I532=0,"",I532/H531)</f>
        <v>1</v>
      </c>
      <c r="AH532" s="48">
        <v>9</v>
      </c>
      <c r="AI532" s="49">
        <f t="shared" si="57"/>
        <v>1</v>
      </c>
      <c r="AJ532" s="49">
        <f t="shared" si="58"/>
        <v>0</v>
      </c>
    </row>
    <row r="533" spans="1:36" ht="15.75" customHeight="1" x14ac:dyDescent="0.25">
      <c r="A533" s="41">
        <v>2101</v>
      </c>
      <c r="B533" s="42"/>
      <c r="C533" s="42"/>
      <c r="D533" s="42"/>
      <c r="E533" s="42"/>
      <c r="F533" s="42"/>
      <c r="G533" s="42"/>
      <c r="H533" s="42"/>
      <c r="I533" s="42"/>
      <c r="J533" s="42">
        <v>7</v>
      </c>
      <c r="K533" s="131">
        <v>7</v>
      </c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  <c r="AA533" s="122"/>
      <c r="AB533" s="122"/>
      <c r="AC533" s="122"/>
      <c r="AD533" s="119"/>
      <c r="AE533" s="120"/>
      <c r="AF533" s="121"/>
      <c r="AG533" s="50">
        <f>IF(J533=0,"",J533/I532)</f>
        <v>0.77777777777777779</v>
      </c>
      <c r="AH533" s="48">
        <v>8</v>
      </c>
      <c r="AI533" s="51">
        <f t="shared" si="57"/>
        <v>0.88888888888888884</v>
      </c>
      <c r="AJ533" s="51">
        <f t="shared" si="58"/>
        <v>0.11111111111111116</v>
      </c>
    </row>
    <row r="534" spans="1:36" ht="15.75" customHeight="1" x14ac:dyDescent="0.25">
      <c r="A534" s="41">
        <v>2102</v>
      </c>
      <c r="B534" s="42"/>
      <c r="C534" s="42"/>
      <c r="D534" s="42"/>
      <c r="E534" s="42"/>
      <c r="F534" s="42"/>
      <c r="G534" s="42"/>
      <c r="H534" s="42"/>
      <c r="I534" s="42"/>
      <c r="J534" s="42">
        <v>1</v>
      </c>
      <c r="K534" s="131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  <c r="AA534" s="122"/>
      <c r="AB534" s="122"/>
      <c r="AC534" s="122"/>
      <c r="AD534" s="119"/>
      <c r="AE534" s="120"/>
      <c r="AF534" s="122"/>
      <c r="AG534" s="161"/>
      <c r="AH534" s="48">
        <v>1</v>
      </c>
      <c r="AI534" s="162"/>
      <c r="AJ534" s="163"/>
    </row>
    <row r="535" spans="1:36" ht="15.75" customHeight="1" x14ac:dyDescent="0.25">
      <c r="A535" s="41">
        <v>2201</v>
      </c>
      <c r="B535" s="42"/>
      <c r="C535" s="42"/>
      <c r="D535" s="42"/>
      <c r="E535" s="42"/>
      <c r="F535" s="42"/>
      <c r="G535" s="42"/>
      <c r="H535" s="42"/>
      <c r="I535" s="42"/>
      <c r="J535" s="42">
        <v>1</v>
      </c>
      <c r="K535" s="131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  <c r="AA535" s="122"/>
      <c r="AB535" s="122"/>
      <c r="AC535" s="122"/>
      <c r="AD535" s="119"/>
      <c r="AE535" s="120"/>
      <c r="AF535" s="122"/>
      <c r="AG535" s="126"/>
      <c r="AH535" s="124">
        <v>1</v>
      </c>
      <c r="AI535" s="127"/>
      <c r="AJ535" s="126"/>
    </row>
    <row r="536" spans="1:36" ht="15.75" customHeight="1" x14ac:dyDescent="0.25">
      <c r="A536" s="41">
        <v>2202</v>
      </c>
      <c r="B536" s="42"/>
      <c r="C536" s="42"/>
      <c r="D536" s="42"/>
      <c r="E536" s="42"/>
      <c r="F536" s="42"/>
      <c r="G536" s="42"/>
      <c r="H536" s="42"/>
      <c r="I536" s="42"/>
      <c r="J536" s="42"/>
      <c r="K536" s="131"/>
      <c r="L536" s="122"/>
      <c r="M536" s="122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  <c r="AA536" s="122"/>
      <c r="AB536" s="122"/>
      <c r="AC536" s="122"/>
      <c r="AD536" s="119"/>
      <c r="AE536" s="120"/>
      <c r="AF536" s="122"/>
      <c r="AG536" s="126"/>
      <c r="AH536" s="124"/>
      <c r="AI536" s="127"/>
      <c r="AJ536" s="126"/>
    </row>
    <row r="537" spans="1:36" ht="15.75" customHeight="1" x14ac:dyDescent="0.25">
      <c r="A537" s="41">
        <v>2301</v>
      </c>
      <c r="B537" s="42"/>
      <c r="C537" s="42"/>
      <c r="D537" s="42"/>
      <c r="E537" s="42"/>
      <c r="F537" s="42"/>
      <c r="G537" s="42"/>
      <c r="H537" s="42"/>
      <c r="I537" s="42"/>
      <c r="J537" s="42"/>
      <c r="K537" s="131"/>
      <c r="L537" s="122"/>
      <c r="M537" s="122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  <c r="AA537" s="122"/>
      <c r="AB537" s="122"/>
      <c r="AC537" s="122"/>
      <c r="AD537" s="119"/>
      <c r="AE537" s="120"/>
      <c r="AF537" s="122"/>
      <c r="AG537" s="126"/>
      <c r="AH537" s="124"/>
      <c r="AI537" s="127"/>
      <c r="AJ537" s="126"/>
    </row>
    <row r="538" spans="1:36" ht="15.75" customHeight="1" x14ac:dyDescent="0.25">
      <c r="A538" s="41">
        <v>2302</v>
      </c>
      <c r="B538" s="42"/>
      <c r="C538" s="42"/>
      <c r="D538" s="42"/>
      <c r="E538" s="42"/>
      <c r="F538" s="42"/>
      <c r="G538" s="42"/>
      <c r="H538" s="42"/>
      <c r="I538" s="42"/>
      <c r="J538" s="42"/>
      <c r="K538" s="131"/>
      <c r="L538" s="122"/>
      <c r="M538" s="122"/>
      <c r="N538" s="122"/>
      <c r="O538" s="122"/>
      <c r="P538" s="122"/>
      <c r="Q538" s="122"/>
      <c r="R538" s="122"/>
      <c r="S538" s="122"/>
      <c r="T538" s="122"/>
      <c r="U538" s="122"/>
      <c r="V538" s="122"/>
      <c r="W538" s="122"/>
      <c r="X538" s="122"/>
      <c r="Y538" s="122"/>
      <c r="Z538" s="122"/>
      <c r="AA538" s="122"/>
      <c r="AB538" s="122"/>
      <c r="AC538" s="122"/>
      <c r="AD538" s="119"/>
      <c r="AE538" s="120"/>
      <c r="AF538" s="122"/>
      <c r="AG538" s="120"/>
      <c r="AH538" s="122"/>
      <c r="AI538" s="158"/>
      <c r="AJ538" s="126"/>
    </row>
    <row r="539" spans="1:36" ht="15.75" customHeight="1" x14ac:dyDescent="0.25">
      <c r="A539" s="41">
        <v>2401</v>
      </c>
      <c r="B539" s="42"/>
      <c r="C539" s="42"/>
      <c r="D539" s="42"/>
      <c r="E539" s="42"/>
      <c r="F539" s="42"/>
      <c r="G539" s="42"/>
      <c r="H539" s="42"/>
      <c r="I539" s="42"/>
      <c r="J539" s="42"/>
      <c r="K539" s="131"/>
      <c r="L539" s="122"/>
      <c r="M539" s="122"/>
      <c r="N539" s="122"/>
      <c r="O539" s="122"/>
      <c r="P539" s="122"/>
      <c r="Q539" s="122"/>
      <c r="R539" s="122"/>
      <c r="S539" s="122"/>
      <c r="T539" s="122"/>
      <c r="U539" s="122"/>
      <c r="V539" s="122"/>
      <c r="W539" s="122"/>
      <c r="X539" s="122"/>
      <c r="Y539" s="122"/>
      <c r="Z539" s="122"/>
      <c r="AA539" s="122"/>
      <c r="AB539" s="122"/>
      <c r="AC539" s="122"/>
      <c r="AD539" s="119"/>
      <c r="AE539" s="120"/>
      <c r="AF539" s="122"/>
      <c r="AG539" s="52" t="s">
        <v>35</v>
      </c>
      <c r="AH539" s="53">
        <v>5</v>
      </c>
      <c r="AI539" s="54">
        <f>K542</f>
        <v>7</v>
      </c>
      <c r="AJ539" s="55" t="s">
        <v>20</v>
      </c>
    </row>
    <row r="540" spans="1:36" ht="15.75" customHeight="1" x14ac:dyDescent="0.25">
      <c r="A540" s="41">
        <v>2402</v>
      </c>
      <c r="B540" s="42"/>
      <c r="C540" s="42"/>
      <c r="D540" s="42"/>
      <c r="E540" s="42"/>
      <c r="F540" s="42"/>
      <c r="G540" s="42"/>
      <c r="H540" s="42"/>
      <c r="I540" s="42"/>
      <c r="J540" s="42"/>
      <c r="K540" s="131"/>
      <c r="L540" s="122"/>
      <c r="M540" s="122"/>
      <c r="N540" s="122"/>
      <c r="O540" s="122"/>
      <c r="P540" s="122"/>
      <c r="Q540" s="122"/>
      <c r="R540" s="122"/>
      <c r="S540" s="122"/>
      <c r="T540" s="122"/>
      <c r="U540" s="122"/>
      <c r="V540" s="122"/>
      <c r="W540" s="122"/>
      <c r="X540" s="122"/>
      <c r="Y540" s="122"/>
      <c r="Z540" s="122"/>
      <c r="AA540" s="122"/>
      <c r="AB540" s="122"/>
      <c r="AC540" s="122"/>
      <c r="AD540" s="119"/>
      <c r="AE540" s="120"/>
      <c r="AF540" s="122"/>
      <c r="AG540" s="56" t="s">
        <v>36</v>
      </c>
      <c r="AH540" s="57">
        <f>AH539/B525</f>
        <v>0.38461538461538464</v>
      </c>
      <c r="AI540" s="58">
        <f>IF(AH539/AI539=0,"",AH539/AI539)</f>
        <v>0.7142857142857143</v>
      </c>
      <c r="AJ540" s="59" t="s">
        <v>37</v>
      </c>
    </row>
    <row r="541" spans="1:36" ht="15.75" x14ac:dyDescent="0.25">
      <c r="A541" s="41">
        <v>2501</v>
      </c>
      <c r="B541" s="186"/>
      <c r="C541" s="186"/>
      <c r="D541" s="186"/>
      <c r="E541" s="186"/>
      <c r="F541" s="186"/>
      <c r="G541" s="186"/>
      <c r="H541" s="186"/>
      <c r="I541" s="186"/>
      <c r="J541" s="186"/>
      <c r="K541" s="131"/>
      <c r="L541" s="122"/>
      <c r="M541" s="122"/>
      <c r="N541" s="122"/>
      <c r="O541" s="122"/>
      <c r="P541" s="122"/>
      <c r="Q541" s="122"/>
      <c r="R541" s="122"/>
      <c r="S541" s="122"/>
      <c r="T541" s="122"/>
      <c r="U541" s="122"/>
      <c r="V541" s="122"/>
      <c r="W541" s="122"/>
      <c r="X541" s="122"/>
      <c r="Y541" s="122"/>
      <c r="Z541" s="122"/>
      <c r="AA541" s="122"/>
      <c r="AB541" s="122"/>
      <c r="AC541" s="122"/>
      <c r="AD541" s="128"/>
      <c r="AE541" s="129"/>
      <c r="AF541" s="130"/>
      <c r="AG541" s="61"/>
      <c r="AH541" s="62"/>
      <c r="AI541" s="62"/>
      <c r="AJ541" s="63"/>
    </row>
    <row r="542" spans="1:36" ht="18" customHeight="1" x14ac:dyDescent="0.25">
      <c r="A542" s="22"/>
      <c r="B542" s="253" t="s">
        <v>80</v>
      </c>
      <c r="C542" s="253"/>
      <c r="D542" s="253"/>
      <c r="E542" s="253"/>
      <c r="F542" s="253"/>
      <c r="G542" s="253"/>
      <c r="H542" s="253"/>
      <c r="I542" s="253"/>
      <c r="J542" s="253"/>
      <c r="K542" s="185">
        <f>SUM(K533:K538)</f>
        <v>7</v>
      </c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65">
        <f>IF(K533=0,"",K533/B525)</f>
        <v>0.53846153846153844</v>
      </c>
      <c r="AE542" s="65">
        <f>IF(K542=0,"",K542/B525)</f>
        <v>0.53846153846153844</v>
      </c>
      <c r="AF542" s="65">
        <f>AE542-AD542</f>
        <v>0</v>
      </c>
      <c r="AG542" s="1"/>
      <c r="AH542" s="27"/>
      <c r="AI542" s="30"/>
      <c r="AJ542" s="1"/>
    </row>
    <row r="543" spans="1:36" ht="12.75" customHeight="1" x14ac:dyDescent="0.2">
      <c r="AD543" s="1"/>
      <c r="AE543" s="1"/>
      <c r="AG543" s="1"/>
    </row>
    <row r="544" spans="1:36" ht="12.75" customHeight="1" x14ac:dyDescent="0.2">
      <c r="AD544" s="1"/>
      <c r="AE544" s="1"/>
      <c r="AG544" s="1"/>
    </row>
    <row r="545" spans="1:37" ht="26.25" customHeight="1" x14ac:dyDescent="0.4">
      <c r="B545" s="235" t="s">
        <v>69</v>
      </c>
      <c r="C545" s="236"/>
      <c r="D545" s="236"/>
      <c r="E545" s="236"/>
      <c r="F545" s="236"/>
      <c r="G545" s="236"/>
      <c r="H545" s="236"/>
      <c r="I545" s="236"/>
      <c r="J545" s="236"/>
      <c r="K545" s="173" t="s">
        <v>87</v>
      </c>
      <c r="AD545" s="1"/>
      <c r="AE545" s="1"/>
      <c r="AF545" s="27"/>
      <c r="AG545" s="1"/>
      <c r="AH545" s="27"/>
      <c r="AI545" s="27"/>
      <c r="AJ545" s="27"/>
    </row>
    <row r="546" spans="1:37" ht="20.25" customHeight="1" x14ac:dyDescent="0.2">
      <c r="A546" s="245" t="s">
        <v>19</v>
      </c>
      <c r="B546" s="246" t="s">
        <v>70</v>
      </c>
      <c r="C546" s="247"/>
      <c r="D546" s="247"/>
      <c r="E546" s="247"/>
      <c r="F546" s="247"/>
      <c r="G546" s="247"/>
      <c r="H546" s="247"/>
      <c r="I546" s="247"/>
      <c r="J546" s="248"/>
      <c r="K546" s="249" t="s">
        <v>20</v>
      </c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43" t="s">
        <v>11</v>
      </c>
      <c r="AE546" s="243" t="s">
        <v>12</v>
      </c>
      <c r="AF546" s="242" t="s">
        <v>13</v>
      </c>
      <c r="AG546" s="243" t="s">
        <v>14</v>
      </c>
      <c r="AH546" s="244" t="s">
        <v>15</v>
      </c>
      <c r="AI546" s="244" t="s">
        <v>16</v>
      </c>
      <c r="AJ546" s="243" t="s">
        <v>17</v>
      </c>
    </row>
    <row r="547" spans="1:37" ht="15.75" customHeight="1" x14ac:dyDescent="0.25">
      <c r="A547" s="238"/>
      <c r="B547" s="41" t="s">
        <v>71</v>
      </c>
      <c r="C547" s="41" t="s">
        <v>72</v>
      </c>
      <c r="D547" s="41" t="s">
        <v>73</v>
      </c>
      <c r="E547" s="41" t="s">
        <v>74</v>
      </c>
      <c r="F547" s="41" t="s">
        <v>75</v>
      </c>
      <c r="G547" s="41" t="s">
        <v>76</v>
      </c>
      <c r="H547" s="41" t="s">
        <v>77</v>
      </c>
      <c r="I547" s="41" t="s">
        <v>78</v>
      </c>
      <c r="J547" s="41" t="s">
        <v>79</v>
      </c>
      <c r="K547" s="250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38"/>
      <c r="AE547" s="238"/>
      <c r="AF547" s="238"/>
      <c r="AG547" s="238"/>
      <c r="AH547" s="238"/>
      <c r="AI547" s="238"/>
      <c r="AJ547" s="238"/>
    </row>
    <row r="548" spans="1:37" ht="15.75" customHeight="1" x14ac:dyDescent="0.25">
      <c r="A548" s="41">
        <v>1702</v>
      </c>
      <c r="B548" s="42">
        <v>53</v>
      </c>
      <c r="C548" s="42"/>
      <c r="D548" s="42"/>
      <c r="E548" s="42"/>
      <c r="F548" s="42"/>
      <c r="G548" s="42"/>
      <c r="H548" s="42"/>
      <c r="I548" s="42"/>
      <c r="J548" s="42"/>
      <c r="K548" s="131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  <c r="AA548" s="122"/>
      <c r="AB548" s="122"/>
      <c r="AC548" s="122"/>
      <c r="AD548" s="114"/>
      <c r="AE548" s="115"/>
      <c r="AF548" s="116"/>
      <c r="AG548" s="43"/>
      <c r="AH548" s="44">
        <f>B548</f>
        <v>53</v>
      </c>
      <c r="AI548" s="45"/>
      <c r="AJ548" s="43"/>
    </row>
    <row r="549" spans="1:37" ht="15.75" customHeight="1" x14ac:dyDescent="0.25">
      <c r="A549" s="41">
        <v>1801</v>
      </c>
      <c r="B549" s="42"/>
      <c r="C549" s="42">
        <v>47</v>
      </c>
      <c r="D549" s="42"/>
      <c r="E549" s="42"/>
      <c r="F549" s="42"/>
      <c r="G549" s="42"/>
      <c r="H549" s="42"/>
      <c r="I549" s="42"/>
      <c r="J549" s="42"/>
      <c r="K549" s="131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  <c r="AA549" s="122"/>
      <c r="AB549" s="122"/>
      <c r="AC549" s="122"/>
      <c r="AD549" s="119"/>
      <c r="AE549" s="120"/>
      <c r="AF549" s="121"/>
      <c r="AG549" s="47">
        <f>IF(C549=0,"",C549/B548)</f>
        <v>0.8867924528301887</v>
      </c>
      <c r="AH549" s="48">
        <v>47</v>
      </c>
      <c r="AI549" s="49">
        <f t="shared" ref="AI549:AI556" si="59">IF(AH549=0,"",AH549/AH548)</f>
        <v>0.8867924528301887</v>
      </c>
      <c r="AJ549" s="49">
        <f t="shared" ref="AJ549:AJ556" si="60">IF(AH549=0,"",100%-AI549)</f>
        <v>0.1132075471698113</v>
      </c>
    </row>
    <row r="550" spans="1:37" ht="15.75" customHeight="1" x14ac:dyDescent="0.25">
      <c r="A550" s="41">
        <v>1802</v>
      </c>
      <c r="B550" s="42"/>
      <c r="C550" s="42"/>
      <c r="D550" s="42">
        <v>44</v>
      </c>
      <c r="E550" s="42"/>
      <c r="F550" s="42"/>
      <c r="G550" s="42"/>
      <c r="H550" s="42"/>
      <c r="I550" s="42"/>
      <c r="J550" s="42"/>
      <c r="K550" s="131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  <c r="AA550" s="122"/>
      <c r="AB550" s="122"/>
      <c r="AC550" s="122"/>
      <c r="AD550" s="119"/>
      <c r="AE550" s="120"/>
      <c r="AF550" s="121"/>
      <c r="AG550" s="47">
        <f>IF(D550=0,"",D550/C549)</f>
        <v>0.93617021276595747</v>
      </c>
      <c r="AH550" s="48">
        <v>44</v>
      </c>
      <c r="AI550" s="49">
        <f t="shared" si="59"/>
        <v>0.93617021276595747</v>
      </c>
      <c r="AJ550" s="49">
        <f t="shared" si="60"/>
        <v>6.3829787234042534E-2</v>
      </c>
      <c r="AK550" s="32">
        <f>AH550/AH548</f>
        <v>0.83018867924528306</v>
      </c>
    </row>
    <row r="551" spans="1:37" ht="15.75" customHeight="1" x14ac:dyDescent="0.25">
      <c r="A551" s="41">
        <v>1901</v>
      </c>
      <c r="B551" s="42"/>
      <c r="C551" s="42"/>
      <c r="D551" s="42"/>
      <c r="E551" s="42">
        <v>42</v>
      </c>
      <c r="F551" s="42"/>
      <c r="G551" s="42"/>
      <c r="H551" s="42"/>
      <c r="I551" s="42"/>
      <c r="J551" s="42"/>
      <c r="K551" s="131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  <c r="AA551" s="122"/>
      <c r="AB551" s="122"/>
      <c r="AC551" s="122"/>
      <c r="AD551" s="119"/>
      <c r="AE551" s="120"/>
      <c r="AF551" s="121"/>
      <c r="AG551" s="47">
        <f>IF(E551=0,"",E551/D550)</f>
        <v>0.95454545454545459</v>
      </c>
      <c r="AH551" s="48">
        <v>42</v>
      </c>
      <c r="AI551" s="49">
        <f t="shared" si="59"/>
        <v>0.95454545454545459</v>
      </c>
      <c r="AJ551" s="49">
        <f t="shared" si="60"/>
        <v>4.5454545454545414E-2</v>
      </c>
    </row>
    <row r="552" spans="1:37" ht="15.75" customHeight="1" x14ac:dyDescent="0.25">
      <c r="A552" s="41">
        <v>1902</v>
      </c>
      <c r="B552" s="42"/>
      <c r="C552" s="42"/>
      <c r="D552" s="42"/>
      <c r="E552" s="42"/>
      <c r="F552" s="42">
        <v>40</v>
      </c>
      <c r="G552" s="42"/>
      <c r="H552" s="42"/>
      <c r="I552" s="42"/>
      <c r="J552" s="42"/>
      <c r="K552" s="131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  <c r="AA552" s="122"/>
      <c r="AB552" s="122"/>
      <c r="AC552" s="122"/>
      <c r="AD552" s="119"/>
      <c r="AE552" s="120"/>
      <c r="AF552" s="121"/>
      <c r="AG552" s="47">
        <f>IF(F552=0,"",F552/E551)</f>
        <v>0.95238095238095233</v>
      </c>
      <c r="AH552" s="48">
        <v>40</v>
      </c>
      <c r="AI552" s="49">
        <f t="shared" si="59"/>
        <v>0.95238095238095233</v>
      </c>
      <c r="AJ552" s="49">
        <f t="shared" si="60"/>
        <v>4.7619047619047672E-2</v>
      </c>
    </row>
    <row r="553" spans="1:37" ht="15.75" customHeight="1" x14ac:dyDescent="0.25">
      <c r="A553" s="41">
        <v>2001</v>
      </c>
      <c r="B553" s="42"/>
      <c r="C553" s="42"/>
      <c r="D553" s="42"/>
      <c r="E553" s="42"/>
      <c r="F553" s="42"/>
      <c r="G553" s="42">
        <v>38</v>
      </c>
      <c r="H553" s="42"/>
      <c r="I553" s="42"/>
      <c r="J553" s="42"/>
      <c r="K553" s="131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  <c r="AA553" s="122"/>
      <c r="AB553" s="122"/>
      <c r="AC553" s="122"/>
      <c r="AD553" s="119"/>
      <c r="AE553" s="120"/>
      <c r="AF553" s="121"/>
      <c r="AG553" s="47">
        <f>IF(G553=0,"",G553/F552)</f>
        <v>0.95</v>
      </c>
      <c r="AH553" s="48">
        <v>38</v>
      </c>
      <c r="AI553" s="49">
        <f t="shared" si="59"/>
        <v>0.95</v>
      </c>
      <c r="AJ553" s="49">
        <f t="shared" si="60"/>
        <v>5.0000000000000044E-2</v>
      </c>
    </row>
    <row r="554" spans="1:37" ht="15.75" customHeight="1" x14ac:dyDescent="0.25">
      <c r="A554" s="41">
        <v>2002</v>
      </c>
      <c r="B554" s="42"/>
      <c r="C554" s="42"/>
      <c r="D554" s="42"/>
      <c r="E554" s="42"/>
      <c r="F554" s="42"/>
      <c r="G554" s="42"/>
      <c r="H554" s="42">
        <v>38</v>
      </c>
      <c r="I554" s="42"/>
      <c r="J554" s="42"/>
      <c r="K554" s="131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  <c r="AA554" s="122"/>
      <c r="AB554" s="122"/>
      <c r="AC554" s="122"/>
      <c r="AD554" s="119"/>
      <c r="AE554" s="120"/>
      <c r="AF554" s="121"/>
      <c r="AG554" s="47">
        <f>IF(H554=0,"",H554/G553)</f>
        <v>1</v>
      </c>
      <c r="AH554" s="48">
        <v>38</v>
      </c>
      <c r="AI554" s="49">
        <f t="shared" si="59"/>
        <v>1</v>
      </c>
      <c r="AJ554" s="49">
        <f t="shared" si="60"/>
        <v>0</v>
      </c>
    </row>
    <row r="555" spans="1:37" ht="15.75" customHeight="1" x14ac:dyDescent="0.25">
      <c r="A555" s="41">
        <v>2101</v>
      </c>
      <c r="B555" s="42"/>
      <c r="C555" s="42"/>
      <c r="D555" s="42"/>
      <c r="E555" s="42"/>
      <c r="F555" s="42"/>
      <c r="G555" s="42"/>
      <c r="H555" s="42"/>
      <c r="I555" s="42">
        <v>36</v>
      </c>
      <c r="J555" s="42"/>
      <c r="K555" s="131"/>
      <c r="L555" s="122"/>
      <c r="M555" s="122"/>
      <c r="N555" s="122"/>
      <c r="O555" s="122"/>
      <c r="P555" s="122"/>
      <c r="Q555" s="122"/>
      <c r="R555" s="122"/>
      <c r="S555" s="122"/>
      <c r="T555" s="122"/>
      <c r="U555" s="122"/>
      <c r="V555" s="122"/>
      <c r="W555" s="122"/>
      <c r="X555" s="122"/>
      <c r="Y555" s="122"/>
      <c r="Z555" s="122"/>
      <c r="AA555" s="122"/>
      <c r="AB555" s="122"/>
      <c r="AC555" s="122"/>
      <c r="AD555" s="119"/>
      <c r="AE555" s="120"/>
      <c r="AF555" s="121"/>
      <c r="AG555" s="47">
        <f>IF(I555=0,"",I555/H554)</f>
        <v>0.94736842105263153</v>
      </c>
      <c r="AH555" s="48">
        <v>38</v>
      </c>
      <c r="AI555" s="49">
        <f t="shared" si="59"/>
        <v>1</v>
      </c>
      <c r="AJ555" s="49">
        <f t="shared" si="60"/>
        <v>0</v>
      </c>
    </row>
    <row r="556" spans="1:37" ht="15.75" customHeight="1" x14ac:dyDescent="0.25">
      <c r="A556" s="41">
        <v>2102</v>
      </c>
      <c r="B556" s="42"/>
      <c r="C556" s="42"/>
      <c r="D556" s="42"/>
      <c r="E556" s="42"/>
      <c r="F556" s="42"/>
      <c r="G556" s="42"/>
      <c r="H556" s="42"/>
      <c r="I556" s="42"/>
      <c r="J556" s="42">
        <v>36</v>
      </c>
      <c r="K556" s="131">
        <v>27</v>
      </c>
      <c r="L556" s="122"/>
      <c r="M556" s="122"/>
      <c r="N556" s="122"/>
      <c r="O556" s="122"/>
      <c r="P556" s="122"/>
      <c r="Q556" s="122"/>
      <c r="R556" s="122"/>
      <c r="S556" s="122"/>
      <c r="T556" s="122"/>
      <c r="U556" s="122"/>
      <c r="V556" s="122"/>
      <c r="W556" s="122"/>
      <c r="X556" s="122"/>
      <c r="Y556" s="122"/>
      <c r="Z556" s="122"/>
      <c r="AA556" s="122"/>
      <c r="AB556" s="122"/>
      <c r="AC556" s="122"/>
      <c r="AD556" s="119"/>
      <c r="AE556" s="120"/>
      <c r="AF556" s="121"/>
      <c r="AG556" s="50">
        <f>IF(J556=0,"",J556/I555)</f>
        <v>1</v>
      </c>
      <c r="AH556" s="48">
        <v>38</v>
      </c>
      <c r="AI556" s="51">
        <f t="shared" si="59"/>
        <v>1</v>
      </c>
      <c r="AJ556" s="51">
        <f t="shared" si="60"/>
        <v>0</v>
      </c>
    </row>
    <row r="557" spans="1:37" ht="15.75" customHeight="1" x14ac:dyDescent="0.25">
      <c r="A557" s="41">
        <v>2201</v>
      </c>
      <c r="B557" s="42"/>
      <c r="C557" s="42"/>
      <c r="D557" s="42"/>
      <c r="E557" s="42"/>
      <c r="F557" s="42"/>
      <c r="G557" s="42"/>
      <c r="H557" s="42"/>
      <c r="I557" s="42"/>
      <c r="J557" s="42">
        <v>3</v>
      </c>
      <c r="K557" s="131">
        <v>2</v>
      </c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  <c r="AA557" s="122"/>
      <c r="AB557" s="122"/>
      <c r="AC557" s="122"/>
      <c r="AD557" s="119"/>
      <c r="AE557" s="120"/>
      <c r="AF557" s="122"/>
      <c r="AG557" s="161"/>
      <c r="AH557" s="48">
        <v>6</v>
      </c>
      <c r="AI557" s="162"/>
      <c r="AJ557" s="163"/>
    </row>
    <row r="558" spans="1:37" ht="15.75" customHeight="1" x14ac:dyDescent="0.25">
      <c r="A558" s="41">
        <v>2202</v>
      </c>
      <c r="B558" s="42"/>
      <c r="C558" s="42"/>
      <c r="D558" s="42"/>
      <c r="E558" s="42"/>
      <c r="F558" s="42"/>
      <c r="G558" s="42"/>
      <c r="H558" s="42"/>
      <c r="I558" s="42"/>
      <c r="J558" s="42">
        <v>3</v>
      </c>
      <c r="K558" s="131">
        <v>1</v>
      </c>
      <c r="L558" s="122"/>
      <c r="M558" s="122"/>
      <c r="N558" s="122"/>
      <c r="O558" s="122"/>
      <c r="P558" s="122"/>
      <c r="Q558" s="122"/>
      <c r="R558" s="122"/>
      <c r="S558" s="122"/>
      <c r="T558" s="122"/>
      <c r="U558" s="122"/>
      <c r="V558" s="122"/>
      <c r="W558" s="122"/>
      <c r="X558" s="122"/>
      <c r="Y558" s="122"/>
      <c r="Z558" s="122"/>
      <c r="AA558" s="122"/>
      <c r="AB558" s="122"/>
      <c r="AC558" s="122"/>
      <c r="AD558" s="119"/>
      <c r="AE558" s="120"/>
      <c r="AF558" s="122"/>
      <c r="AG558" s="126"/>
      <c r="AH558" s="124">
        <v>3</v>
      </c>
      <c r="AI558" s="127"/>
      <c r="AJ558" s="126"/>
    </row>
    <row r="559" spans="1:37" ht="15.75" customHeight="1" x14ac:dyDescent="0.25">
      <c r="A559" s="41">
        <v>2301</v>
      </c>
      <c r="B559" s="42"/>
      <c r="C559" s="42"/>
      <c r="D559" s="42"/>
      <c r="E559" s="42"/>
      <c r="F559" s="42"/>
      <c r="G559" s="42"/>
      <c r="H559" s="42"/>
      <c r="I559" s="42"/>
      <c r="J559" s="42">
        <v>4</v>
      </c>
      <c r="K559" s="131">
        <v>4</v>
      </c>
      <c r="L559" s="122"/>
      <c r="M559" s="122"/>
      <c r="N559" s="122"/>
      <c r="O559" s="122"/>
      <c r="P559" s="122"/>
      <c r="Q559" s="122"/>
      <c r="R559" s="122"/>
      <c r="S559" s="122"/>
      <c r="T559" s="122"/>
      <c r="U559" s="122"/>
      <c r="V559" s="122"/>
      <c r="W559" s="122"/>
      <c r="X559" s="122"/>
      <c r="Y559" s="122"/>
      <c r="Z559" s="122"/>
      <c r="AA559" s="122"/>
      <c r="AB559" s="122"/>
      <c r="AC559" s="122"/>
      <c r="AD559" s="119"/>
      <c r="AE559" s="120"/>
      <c r="AF559" s="122"/>
      <c r="AG559" s="126"/>
      <c r="AH559" s="124">
        <v>4</v>
      </c>
      <c r="AI559" s="127"/>
      <c r="AJ559" s="126"/>
    </row>
    <row r="560" spans="1:37" ht="15.75" customHeight="1" x14ac:dyDescent="0.25">
      <c r="A560" s="41">
        <v>2302</v>
      </c>
      <c r="B560" s="42"/>
      <c r="C560" s="42"/>
      <c r="D560" s="42"/>
      <c r="E560" s="42"/>
      <c r="F560" s="42"/>
      <c r="G560" s="42"/>
      <c r="H560" s="42"/>
      <c r="I560" s="42"/>
      <c r="J560" s="42"/>
      <c r="K560" s="131"/>
      <c r="L560" s="122"/>
      <c r="M560" s="122"/>
      <c r="N560" s="122"/>
      <c r="O560" s="122"/>
      <c r="P560" s="122"/>
      <c r="Q560" s="122"/>
      <c r="R560" s="122"/>
      <c r="S560" s="122"/>
      <c r="T560" s="122"/>
      <c r="U560" s="122"/>
      <c r="V560" s="122"/>
      <c r="W560" s="122"/>
      <c r="X560" s="122"/>
      <c r="Y560" s="122"/>
      <c r="Z560" s="122"/>
      <c r="AA560" s="122"/>
      <c r="AB560" s="122"/>
      <c r="AC560" s="122"/>
      <c r="AD560" s="119"/>
      <c r="AE560" s="120"/>
      <c r="AF560" s="122"/>
      <c r="AG560" s="126"/>
      <c r="AH560" s="124"/>
      <c r="AI560" s="127"/>
      <c r="AJ560" s="126"/>
    </row>
    <row r="561" spans="1:44" ht="15.75" customHeight="1" x14ac:dyDescent="0.25">
      <c r="A561" s="41">
        <v>2401</v>
      </c>
      <c r="B561" s="42"/>
      <c r="C561" s="42"/>
      <c r="D561" s="42"/>
      <c r="E561" s="42"/>
      <c r="F561" s="42"/>
      <c r="G561" s="42"/>
      <c r="H561" s="42"/>
      <c r="I561" s="42"/>
      <c r="J561" s="42"/>
      <c r="K561" s="131"/>
      <c r="L561" s="122"/>
      <c r="M561" s="122"/>
      <c r="N561" s="122"/>
      <c r="O561" s="122"/>
      <c r="P561" s="122"/>
      <c r="Q561" s="122"/>
      <c r="R561" s="122"/>
      <c r="S561" s="122"/>
      <c r="T561" s="122"/>
      <c r="U561" s="122"/>
      <c r="V561" s="122"/>
      <c r="W561" s="122"/>
      <c r="X561" s="122"/>
      <c r="Y561" s="122"/>
      <c r="Z561" s="122"/>
      <c r="AA561" s="122"/>
      <c r="AB561" s="122"/>
      <c r="AC561" s="122"/>
      <c r="AD561" s="119"/>
      <c r="AE561" s="120"/>
      <c r="AF561" s="122"/>
      <c r="AG561" s="120"/>
      <c r="AH561" s="122"/>
      <c r="AI561" s="158"/>
      <c r="AJ561" s="126"/>
    </row>
    <row r="562" spans="1:44" ht="15.75" customHeight="1" x14ac:dyDescent="0.25">
      <c r="A562" s="41">
        <v>2402</v>
      </c>
      <c r="B562" s="42"/>
      <c r="C562" s="42"/>
      <c r="D562" s="42"/>
      <c r="E562" s="42"/>
      <c r="F562" s="42"/>
      <c r="G562" s="42"/>
      <c r="H562" s="42"/>
      <c r="I562" s="42"/>
      <c r="J562" s="42"/>
      <c r="K562" s="131"/>
      <c r="L562" s="122"/>
      <c r="M562" s="122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  <c r="AA562" s="122"/>
      <c r="AB562" s="122"/>
      <c r="AC562" s="122"/>
      <c r="AD562" s="119"/>
      <c r="AE562" s="120"/>
      <c r="AF562" s="122"/>
      <c r="AG562" s="52" t="s">
        <v>35</v>
      </c>
      <c r="AH562" s="53">
        <v>26</v>
      </c>
      <c r="AI562" s="54">
        <f>K565</f>
        <v>34</v>
      </c>
      <c r="AJ562" s="55" t="s">
        <v>20</v>
      </c>
    </row>
    <row r="563" spans="1:44" ht="15.75" customHeight="1" x14ac:dyDescent="0.25">
      <c r="A563" s="41">
        <v>2501</v>
      </c>
      <c r="B563" s="42"/>
      <c r="C563" s="42"/>
      <c r="D563" s="42"/>
      <c r="E563" s="42"/>
      <c r="F563" s="42"/>
      <c r="G563" s="42"/>
      <c r="H563" s="42"/>
      <c r="I563" s="42"/>
      <c r="J563" s="42"/>
      <c r="K563" s="131"/>
      <c r="L563" s="122"/>
      <c r="M563" s="122"/>
      <c r="N563" s="122"/>
      <c r="O563" s="122"/>
      <c r="P563" s="122"/>
      <c r="Q563" s="122"/>
      <c r="R563" s="122"/>
      <c r="S563" s="122"/>
      <c r="T563" s="122"/>
      <c r="U563" s="122"/>
      <c r="V563" s="122"/>
      <c r="W563" s="122"/>
      <c r="X563" s="122"/>
      <c r="Y563" s="122"/>
      <c r="Z563" s="122"/>
      <c r="AA563" s="122"/>
      <c r="AB563" s="122"/>
      <c r="AC563" s="122"/>
      <c r="AD563" s="119"/>
      <c r="AE563" s="120"/>
      <c r="AF563" s="122"/>
      <c r="AG563" s="56" t="s">
        <v>36</v>
      </c>
      <c r="AH563" s="57">
        <f>AH562/B548</f>
        <v>0.49056603773584906</v>
      </c>
      <c r="AI563" s="58">
        <f>IF(AH562/AI562=0,"",AH562/AI562)</f>
        <v>0.76470588235294112</v>
      </c>
      <c r="AJ563" s="59" t="s">
        <v>37</v>
      </c>
    </row>
    <row r="564" spans="1:44" ht="15.75" customHeight="1" x14ac:dyDescent="0.25">
      <c r="A564" s="41">
        <v>2502</v>
      </c>
      <c r="B564" s="186"/>
      <c r="C564" s="186"/>
      <c r="D564" s="186"/>
      <c r="E564" s="186"/>
      <c r="F564" s="186"/>
      <c r="G564" s="186"/>
      <c r="H564" s="186"/>
      <c r="I564" s="186"/>
      <c r="J564" s="186"/>
      <c r="K564" s="131"/>
      <c r="L564" s="122"/>
      <c r="M564" s="122"/>
      <c r="N564" s="122"/>
      <c r="O564" s="122"/>
      <c r="P564" s="122"/>
      <c r="Q564" s="122"/>
      <c r="R564" s="122"/>
      <c r="S564" s="122"/>
      <c r="T564" s="122"/>
      <c r="U564" s="122"/>
      <c r="V564" s="122"/>
      <c r="W564" s="122"/>
      <c r="X564" s="122"/>
      <c r="Y564" s="122"/>
      <c r="Z564" s="122"/>
      <c r="AA564" s="122"/>
      <c r="AB564" s="122"/>
      <c r="AC564" s="122"/>
      <c r="AD564" s="128"/>
      <c r="AE564" s="129"/>
      <c r="AF564" s="130"/>
      <c r="AG564" s="61"/>
      <c r="AH564" s="62"/>
      <c r="AI564" s="62"/>
      <c r="AJ564" s="63"/>
    </row>
    <row r="565" spans="1:44" ht="18" customHeight="1" x14ac:dyDescent="0.25">
      <c r="A565" s="22"/>
      <c r="B565" s="253" t="s">
        <v>80</v>
      </c>
      <c r="C565" s="253"/>
      <c r="D565" s="253"/>
      <c r="E565" s="253"/>
      <c r="F565" s="253"/>
      <c r="G565" s="253"/>
      <c r="H565" s="253"/>
      <c r="I565" s="253"/>
      <c r="J565" s="253"/>
      <c r="K565" s="185">
        <f>SUM(K548:K561)</f>
        <v>34</v>
      </c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65">
        <f>IF(K556=0,"",K556/B548)</f>
        <v>0.50943396226415094</v>
      </c>
      <c r="AE565" s="65">
        <f>IF(K565=0,"",K565/B548)</f>
        <v>0.64150943396226412</v>
      </c>
      <c r="AF565" s="65">
        <f>AE565-AD565</f>
        <v>0.13207547169811318</v>
      </c>
      <c r="AG565" s="1"/>
      <c r="AH565" s="27"/>
      <c r="AI565" s="30"/>
      <c r="AJ565" s="1"/>
    </row>
    <row r="566" spans="1:44" ht="12.75" customHeight="1" x14ac:dyDescent="0.2">
      <c r="AD566" s="1"/>
      <c r="AE566" s="1"/>
      <c r="AG566" s="1"/>
    </row>
    <row r="567" spans="1:44" ht="12.75" customHeight="1" x14ac:dyDescent="0.2">
      <c r="AD567" s="1"/>
      <c r="AE567" s="1"/>
      <c r="AG567" s="1"/>
    </row>
    <row r="568" spans="1:44" ht="26.25" customHeight="1" x14ac:dyDescent="0.4">
      <c r="B568" s="235" t="s">
        <v>69</v>
      </c>
      <c r="C568" s="236"/>
      <c r="D568" s="236"/>
      <c r="E568" s="236"/>
      <c r="F568" s="236"/>
      <c r="G568" s="236"/>
      <c r="H568" s="236"/>
      <c r="I568" s="236"/>
      <c r="J568" s="236"/>
      <c r="K568" s="173" t="s">
        <v>88</v>
      </c>
      <c r="AD568" s="1"/>
      <c r="AE568" s="1"/>
      <c r="AF568" s="27"/>
      <c r="AG568" s="1"/>
      <c r="AH568" s="27"/>
      <c r="AI568" s="27"/>
      <c r="AJ568" s="27"/>
    </row>
    <row r="569" spans="1:44" ht="20.25" customHeight="1" x14ac:dyDescent="0.2">
      <c r="A569" s="245" t="s">
        <v>19</v>
      </c>
      <c r="B569" s="246" t="s">
        <v>70</v>
      </c>
      <c r="C569" s="247"/>
      <c r="D569" s="247"/>
      <c r="E569" s="247"/>
      <c r="F569" s="247"/>
      <c r="G569" s="247"/>
      <c r="H569" s="247"/>
      <c r="I569" s="247"/>
      <c r="J569" s="248"/>
      <c r="K569" s="249" t="s">
        <v>20</v>
      </c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43" t="s">
        <v>11</v>
      </c>
      <c r="AE569" s="243" t="s">
        <v>12</v>
      </c>
      <c r="AF569" s="242" t="s">
        <v>13</v>
      </c>
      <c r="AG569" s="243" t="s">
        <v>14</v>
      </c>
      <c r="AH569" s="244" t="s">
        <v>15</v>
      </c>
      <c r="AI569" s="244" t="s">
        <v>16</v>
      </c>
      <c r="AJ569" s="243" t="s">
        <v>17</v>
      </c>
    </row>
    <row r="570" spans="1:44" ht="15.75" customHeight="1" x14ac:dyDescent="0.25">
      <c r="A570" s="238"/>
      <c r="B570" s="41" t="s">
        <v>71</v>
      </c>
      <c r="C570" s="41" t="s">
        <v>72</v>
      </c>
      <c r="D570" s="41" t="s">
        <v>73</v>
      </c>
      <c r="E570" s="41" t="s">
        <v>74</v>
      </c>
      <c r="F570" s="41" t="s">
        <v>75</v>
      </c>
      <c r="G570" s="41" t="s">
        <v>76</v>
      </c>
      <c r="H570" s="41" t="s">
        <v>77</v>
      </c>
      <c r="I570" s="41" t="s">
        <v>78</v>
      </c>
      <c r="J570" s="41" t="s">
        <v>79</v>
      </c>
      <c r="K570" s="250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38"/>
      <c r="AE570" s="238"/>
      <c r="AF570" s="238"/>
      <c r="AG570" s="238"/>
      <c r="AH570" s="238"/>
      <c r="AI570" s="238"/>
      <c r="AJ570" s="238"/>
    </row>
    <row r="571" spans="1:44" ht="15.75" customHeight="1" x14ac:dyDescent="0.25">
      <c r="A571" s="41">
        <v>1801</v>
      </c>
      <c r="B571" s="42">
        <v>9</v>
      </c>
      <c r="C571" s="42"/>
      <c r="D571" s="42"/>
      <c r="E571" s="42"/>
      <c r="F571" s="42"/>
      <c r="G571" s="42"/>
      <c r="H571" s="42"/>
      <c r="I571" s="42"/>
      <c r="J571" s="42"/>
      <c r="K571" s="131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114"/>
      <c r="AE571" s="115"/>
      <c r="AF571" s="116"/>
      <c r="AG571" s="43"/>
      <c r="AH571" s="44">
        <f>B571</f>
        <v>9</v>
      </c>
      <c r="AI571" s="45"/>
      <c r="AJ571" s="43"/>
    </row>
    <row r="572" spans="1:44" ht="15.75" customHeight="1" x14ac:dyDescent="0.25">
      <c r="A572" s="41">
        <v>1802</v>
      </c>
      <c r="B572" s="42"/>
      <c r="C572" s="42">
        <v>5</v>
      </c>
      <c r="D572" s="42"/>
      <c r="E572" s="42"/>
      <c r="F572" s="42"/>
      <c r="G572" s="42"/>
      <c r="H572" s="42"/>
      <c r="I572" s="42"/>
      <c r="J572" s="42"/>
      <c r="K572" s="131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119"/>
      <c r="AE572" s="120"/>
      <c r="AF572" s="121"/>
      <c r="AG572" s="47">
        <f>IF(C572=0,"",C572/B571)</f>
        <v>0.55555555555555558</v>
      </c>
      <c r="AH572" s="48">
        <v>5</v>
      </c>
      <c r="AI572" s="49">
        <f t="shared" ref="AI572:AI579" si="61">IF(AH572=0,"",AH572/AH571)</f>
        <v>0.55555555555555558</v>
      </c>
      <c r="AJ572" s="49">
        <f t="shared" ref="AJ572:AJ579" si="62">IF(AH572=0,"",100%-AI572)</f>
        <v>0.44444444444444442</v>
      </c>
    </row>
    <row r="573" spans="1:44" ht="15.75" customHeight="1" x14ac:dyDescent="0.25">
      <c r="A573" s="41">
        <v>1901</v>
      </c>
      <c r="B573" s="42"/>
      <c r="C573" s="42"/>
      <c r="D573" s="42">
        <v>5</v>
      </c>
      <c r="E573" s="42"/>
      <c r="F573" s="42"/>
      <c r="G573" s="42"/>
      <c r="H573" s="42"/>
      <c r="I573" s="42"/>
      <c r="J573" s="42"/>
      <c r="K573" s="131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119"/>
      <c r="AE573" s="120"/>
      <c r="AF573" s="121"/>
      <c r="AG573" s="47">
        <f>IF(D573=0,"",D573/C572)</f>
        <v>1</v>
      </c>
      <c r="AH573" s="48">
        <v>5</v>
      </c>
      <c r="AI573" s="49">
        <f t="shared" si="61"/>
        <v>1</v>
      </c>
      <c r="AJ573" s="49">
        <f t="shared" si="62"/>
        <v>0</v>
      </c>
      <c r="AK573" s="32">
        <f>AH573/AH571</f>
        <v>0.55555555555555558</v>
      </c>
    </row>
    <row r="574" spans="1:44" ht="15.75" customHeight="1" x14ac:dyDescent="0.25">
      <c r="A574" s="41">
        <v>1902</v>
      </c>
      <c r="B574" s="42"/>
      <c r="C574" s="42"/>
      <c r="D574" s="42"/>
      <c r="E574" s="42">
        <v>5</v>
      </c>
      <c r="F574" s="42"/>
      <c r="G574" s="42"/>
      <c r="H574" s="42"/>
      <c r="I574" s="42"/>
      <c r="J574" s="42"/>
      <c r="K574" s="131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119"/>
      <c r="AE574" s="120"/>
      <c r="AF574" s="121"/>
      <c r="AG574" s="47">
        <f>IF(E574=0,"",E574/D573)</f>
        <v>1</v>
      </c>
      <c r="AH574" s="48">
        <v>5</v>
      </c>
      <c r="AI574" s="49">
        <f t="shared" si="61"/>
        <v>1</v>
      </c>
      <c r="AJ574" s="49">
        <f t="shared" si="62"/>
        <v>0</v>
      </c>
      <c r="AR574" s="27" t="s">
        <v>89</v>
      </c>
    </row>
    <row r="575" spans="1:44" ht="15.75" customHeight="1" x14ac:dyDescent="0.25">
      <c r="A575" s="41">
        <v>2001</v>
      </c>
      <c r="B575" s="42"/>
      <c r="C575" s="42"/>
      <c r="D575" s="42"/>
      <c r="E575" s="42"/>
      <c r="F575" s="42">
        <v>5</v>
      </c>
      <c r="G575" s="42"/>
      <c r="H575" s="42"/>
      <c r="I575" s="42"/>
      <c r="J575" s="42"/>
      <c r="K575" s="131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119"/>
      <c r="AE575" s="120"/>
      <c r="AF575" s="121"/>
      <c r="AG575" s="47">
        <f>IF(F575=0,"",F575/E574)</f>
        <v>1</v>
      </c>
      <c r="AH575" s="48">
        <v>5</v>
      </c>
      <c r="AI575" s="49">
        <f t="shared" si="61"/>
        <v>1</v>
      </c>
      <c r="AJ575" s="49">
        <f t="shared" si="62"/>
        <v>0</v>
      </c>
    </row>
    <row r="576" spans="1:44" ht="15.75" customHeight="1" x14ac:dyDescent="0.25">
      <c r="A576" s="41">
        <v>2002</v>
      </c>
      <c r="B576" s="42"/>
      <c r="C576" s="42"/>
      <c r="D576" s="42"/>
      <c r="E576" s="42"/>
      <c r="F576" s="42"/>
      <c r="G576" s="42">
        <v>5</v>
      </c>
      <c r="H576" s="42"/>
      <c r="I576" s="42"/>
      <c r="J576" s="42"/>
      <c r="K576" s="131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119"/>
      <c r="AE576" s="120"/>
      <c r="AF576" s="121"/>
      <c r="AG576" s="47">
        <f>IF(G576=0,"",G576/F575)</f>
        <v>1</v>
      </c>
      <c r="AH576" s="48">
        <v>5</v>
      </c>
      <c r="AI576" s="49">
        <f t="shared" si="61"/>
        <v>1</v>
      </c>
      <c r="AJ576" s="49">
        <f t="shared" si="62"/>
        <v>0</v>
      </c>
    </row>
    <row r="577" spans="1:40" ht="15.75" customHeight="1" x14ac:dyDescent="0.25">
      <c r="A577" s="41">
        <v>2101</v>
      </c>
      <c r="B577" s="42"/>
      <c r="C577" s="42"/>
      <c r="D577" s="42"/>
      <c r="E577" s="42"/>
      <c r="F577" s="42"/>
      <c r="G577" s="42"/>
      <c r="H577" s="42">
        <v>5</v>
      </c>
      <c r="I577" s="42"/>
      <c r="J577" s="42"/>
      <c r="K577" s="131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119"/>
      <c r="AE577" s="120"/>
      <c r="AF577" s="121"/>
      <c r="AG577" s="47">
        <f>IF(H577=0,"",H577/G576)</f>
        <v>1</v>
      </c>
      <c r="AH577" s="48">
        <v>5</v>
      </c>
      <c r="AI577" s="49">
        <f t="shared" si="61"/>
        <v>1</v>
      </c>
      <c r="AJ577" s="49">
        <f t="shared" si="62"/>
        <v>0</v>
      </c>
    </row>
    <row r="578" spans="1:40" ht="15.75" customHeight="1" x14ac:dyDescent="0.25">
      <c r="A578" s="41">
        <v>2102</v>
      </c>
      <c r="B578" s="42"/>
      <c r="C578" s="42"/>
      <c r="D578" s="42"/>
      <c r="E578" s="42"/>
      <c r="F578" s="42"/>
      <c r="G578" s="42"/>
      <c r="H578" s="42"/>
      <c r="I578" s="42">
        <v>5</v>
      </c>
      <c r="J578" s="42"/>
      <c r="K578" s="131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119"/>
      <c r="AE578" s="120"/>
      <c r="AF578" s="121"/>
      <c r="AG578" s="47">
        <f>IF(I578=0,"",I578/H577)</f>
        <v>1</v>
      </c>
      <c r="AH578" s="48">
        <v>5</v>
      </c>
      <c r="AI578" s="49">
        <f t="shared" si="61"/>
        <v>1</v>
      </c>
      <c r="AJ578" s="49">
        <f t="shared" si="62"/>
        <v>0</v>
      </c>
    </row>
    <row r="579" spans="1:40" ht="15.75" customHeight="1" x14ac:dyDescent="0.25">
      <c r="A579" s="41">
        <v>2201</v>
      </c>
      <c r="B579" s="42"/>
      <c r="C579" s="42"/>
      <c r="D579" s="42"/>
      <c r="E579" s="42"/>
      <c r="F579" s="42"/>
      <c r="G579" s="42"/>
      <c r="H579" s="42"/>
      <c r="I579" s="42"/>
      <c r="J579" s="42">
        <v>5</v>
      </c>
      <c r="K579" s="131">
        <v>5</v>
      </c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119"/>
      <c r="AE579" s="120"/>
      <c r="AF579" s="121"/>
      <c r="AG579" s="50">
        <f>IF(J579=0,"",J579/I578)</f>
        <v>1</v>
      </c>
      <c r="AH579" s="48">
        <v>5</v>
      </c>
      <c r="AI579" s="51">
        <f t="shared" si="61"/>
        <v>1</v>
      </c>
      <c r="AJ579" s="51">
        <f t="shared" si="62"/>
        <v>0</v>
      </c>
    </row>
    <row r="580" spans="1:40" ht="15.75" customHeight="1" x14ac:dyDescent="0.25">
      <c r="A580" s="41">
        <v>2202</v>
      </c>
      <c r="B580" s="42"/>
      <c r="C580" s="42"/>
      <c r="D580" s="42"/>
      <c r="E580" s="42"/>
      <c r="F580" s="42"/>
      <c r="G580" s="42"/>
      <c r="H580" s="42"/>
      <c r="I580" s="42"/>
      <c r="J580" s="42"/>
      <c r="K580" s="131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119"/>
      <c r="AE580" s="120"/>
      <c r="AF580" s="122"/>
      <c r="AG580" s="161"/>
      <c r="AH580" s="48"/>
      <c r="AI580" s="162"/>
      <c r="AJ580" s="163"/>
    </row>
    <row r="581" spans="1:40" ht="15.75" customHeight="1" x14ac:dyDescent="0.25">
      <c r="A581" s="41">
        <v>2301</v>
      </c>
      <c r="B581" s="42"/>
      <c r="C581" s="42"/>
      <c r="D581" s="42"/>
      <c r="E581" s="42"/>
      <c r="F581" s="42"/>
      <c r="G581" s="42"/>
      <c r="H581" s="42"/>
      <c r="I581" s="42"/>
      <c r="J581" s="42"/>
      <c r="K581" s="131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119"/>
      <c r="AE581" s="120"/>
      <c r="AF581" s="122"/>
      <c r="AG581" s="126"/>
      <c r="AH581" s="124"/>
      <c r="AI581" s="127"/>
      <c r="AJ581" s="126"/>
    </row>
    <row r="582" spans="1:40" ht="15.75" customHeight="1" x14ac:dyDescent="0.25">
      <c r="A582" s="41">
        <v>2302</v>
      </c>
      <c r="B582" s="42"/>
      <c r="C582" s="42"/>
      <c r="D582" s="42"/>
      <c r="E582" s="42"/>
      <c r="F582" s="42"/>
      <c r="G582" s="42"/>
      <c r="H582" s="42"/>
      <c r="I582" s="42"/>
      <c r="J582" s="42"/>
      <c r="K582" s="131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119"/>
      <c r="AE582" s="120"/>
      <c r="AF582" s="122"/>
      <c r="AG582" s="126"/>
      <c r="AH582" s="124"/>
      <c r="AI582" s="127"/>
      <c r="AJ582" s="126"/>
    </row>
    <row r="583" spans="1:40" ht="15.75" customHeight="1" x14ac:dyDescent="0.25">
      <c r="A583" s="41">
        <v>2401</v>
      </c>
      <c r="B583" s="42"/>
      <c r="C583" s="42"/>
      <c r="D583" s="42"/>
      <c r="E583" s="42"/>
      <c r="F583" s="42"/>
      <c r="G583" s="42"/>
      <c r="H583" s="42"/>
      <c r="I583" s="42"/>
      <c r="J583" s="42"/>
      <c r="K583" s="131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119"/>
      <c r="AE583" s="120"/>
      <c r="AF583" s="122"/>
      <c r="AG583" s="126"/>
      <c r="AH583" s="124"/>
      <c r="AI583" s="127"/>
      <c r="AJ583" s="126"/>
    </row>
    <row r="584" spans="1:40" ht="15.75" customHeight="1" x14ac:dyDescent="0.25">
      <c r="A584" s="41">
        <v>2402</v>
      </c>
      <c r="B584" s="42"/>
      <c r="C584" s="42"/>
      <c r="D584" s="42"/>
      <c r="E584" s="42"/>
      <c r="F584" s="42"/>
      <c r="G584" s="42"/>
      <c r="H584" s="42"/>
      <c r="I584" s="42"/>
      <c r="J584" s="42"/>
      <c r="K584" s="131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119"/>
      <c r="AE584" s="120"/>
      <c r="AF584" s="122"/>
      <c r="AG584" s="120"/>
      <c r="AH584" s="122"/>
      <c r="AI584" s="158"/>
      <c r="AJ584" s="126"/>
    </row>
    <row r="585" spans="1:40" ht="15.75" customHeight="1" x14ac:dyDescent="0.25">
      <c r="A585" s="41">
        <v>2501</v>
      </c>
      <c r="B585" s="42"/>
      <c r="C585" s="42"/>
      <c r="D585" s="42"/>
      <c r="E585" s="42"/>
      <c r="F585" s="42"/>
      <c r="G585" s="42"/>
      <c r="H585" s="42"/>
      <c r="I585" s="42"/>
      <c r="J585" s="42"/>
      <c r="K585" s="131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119"/>
      <c r="AE585" s="120"/>
      <c r="AF585" s="122"/>
      <c r="AG585" s="52" t="s">
        <v>35</v>
      </c>
      <c r="AH585" s="53">
        <v>5</v>
      </c>
      <c r="AI585" s="54">
        <f>K588</f>
        <v>5</v>
      </c>
      <c r="AJ585" s="55" t="s">
        <v>20</v>
      </c>
    </row>
    <row r="586" spans="1:40" ht="15.75" customHeight="1" x14ac:dyDescent="0.25">
      <c r="A586" s="41">
        <v>2502</v>
      </c>
      <c r="B586" s="42"/>
      <c r="C586" s="42"/>
      <c r="D586" s="42"/>
      <c r="E586" s="42"/>
      <c r="F586" s="42"/>
      <c r="G586" s="42"/>
      <c r="H586" s="42"/>
      <c r="I586" s="42"/>
      <c r="J586" s="42"/>
      <c r="K586" s="131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119"/>
      <c r="AE586" s="120"/>
      <c r="AF586" s="122"/>
      <c r="AG586" s="56" t="s">
        <v>36</v>
      </c>
      <c r="AH586" s="57">
        <f>AH585/B571</f>
        <v>0.55555555555555558</v>
      </c>
      <c r="AI586" s="58">
        <f>IF(AH585/AI585=0,"",AH585/AI585)</f>
        <v>1</v>
      </c>
      <c r="AJ586" s="59" t="s">
        <v>37</v>
      </c>
    </row>
    <row r="587" spans="1:40" ht="15.75" x14ac:dyDescent="0.25">
      <c r="A587" s="41">
        <v>2601</v>
      </c>
      <c r="B587" s="186"/>
      <c r="C587" s="186"/>
      <c r="D587" s="186"/>
      <c r="E587" s="186"/>
      <c r="F587" s="186"/>
      <c r="G587" s="186"/>
      <c r="H587" s="186"/>
      <c r="I587" s="186"/>
      <c r="J587" s="186"/>
      <c r="K587" s="131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128"/>
      <c r="AE587" s="129"/>
      <c r="AF587" s="130"/>
      <c r="AG587" s="61"/>
      <c r="AH587" s="62"/>
      <c r="AI587" s="62"/>
      <c r="AJ587" s="63"/>
    </row>
    <row r="588" spans="1:40" ht="18" customHeight="1" x14ac:dyDescent="0.25">
      <c r="A588" s="22"/>
      <c r="B588" s="253" t="s">
        <v>80</v>
      </c>
      <c r="C588" s="253"/>
      <c r="D588" s="253"/>
      <c r="E588" s="253"/>
      <c r="F588" s="253"/>
      <c r="G588" s="253"/>
      <c r="H588" s="253"/>
      <c r="I588" s="253"/>
      <c r="J588" s="253"/>
      <c r="K588" s="185">
        <f>SUM(K571:K584)</f>
        <v>5</v>
      </c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65">
        <f>IF(K579=0,"",K579/B571)</f>
        <v>0.55555555555555558</v>
      </c>
      <c r="AE588" s="65">
        <f>IF(K588=0,"",K588/B571)</f>
        <v>0.55555555555555558</v>
      </c>
      <c r="AF588" s="65">
        <f>AE588-AD588</f>
        <v>0</v>
      </c>
      <c r="AG588" s="1"/>
      <c r="AH588" s="27"/>
      <c r="AI588" s="30"/>
      <c r="AJ588" s="1"/>
    </row>
    <row r="589" spans="1:40" ht="12.75" customHeight="1" x14ac:dyDescent="0.2">
      <c r="AD589" s="1"/>
      <c r="AE589" s="1"/>
      <c r="AG589" s="1"/>
    </row>
    <row r="590" spans="1:40" ht="12.75" customHeight="1" x14ac:dyDescent="0.2">
      <c r="AD590" s="1"/>
      <c r="AE590" s="1"/>
      <c r="AG590" s="1"/>
    </row>
    <row r="591" spans="1:40" ht="26.25" customHeight="1" x14ac:dyDescent="0.4">
      <c r="B591" s="235" t="s">
        <v>69</v>
      </c>
      <c r="C591" s="236"/>
      <c r="D591" s="236"/>
      <c r="E591" s="236"/>
      <c r="F591" s="236"/>
      <c r="G591" s="236"/>
      <c r="H591" s="236"/>
      <c r="I591" s="236"/>
      <c r="J591" s="236"/>
      <c r="K591" s="173" t="s">
        <v>90</v>
      </c>
      <c r="AD591" s="1"/>
      <c r="AE591" s="1"/>
      <c r="AF591" s="27"/>
      <c r="AG591" s="1"/>
      <c r="AH591" s="27"/>
      <c r="AI591" s="27"/>
      <c r="AJ591" s="27"/>
      <c r="AN591" s="141">
        <f>AVERAGE(AD588,AD610)</f>
        <v>0.66349206349206358</v>
      </c>
    </row>
    <row r="592" spans="1:40" ht="20.25" customHeight="1" x14ac:dyDescent="0.2">
      <c r="A592" s="245" t="s">
        <v>19</v>
      </c>
      <c r="B592" s="246" t="s">
        <v>70</v>
      </c>
      <c r="C592" s="247"/>
      <c r="D592" s="247"/>
      <c r="E592" s="247"/>
      <c r="F592" s="247"/>
      <c r="G592" s="247"/>
      <c r="H592" s="247"/>
      <c r="I592" s="247"/>
      <c r="J592" s="248"/>
      <c r="K592" s="249" t="s">
        <v>20</v>
      </c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43" t="s">
        <v>11</v>
      </c>
      <c r="AE592" s="243" t="s">
        <v>12</v>
      </c>
      <c r="AF592" s="242" t="s">
        <v>13</v>
      </c>
      <c r="AG592" s="243" t="s">
        <v>14</v>
      </c>
      <c r="AH592" s="244" t="s">
        <v>15</v>
      </c>
      <c r="AI592" s="244" t="s">
        <v>16</v>
      </c>
      <c r="AJ592" s="243" t="s">
        <v>17</v>
      </c>
    </row>
    <row r="593" spans="1:37" ht="15.75" customHeight="1" x14ac:dyDescent="0.25">
      <c r="A593" s="238"/>
      <c r="B593" s="41" t="s">
        <v>71</v>
      </c>
      <c r="C593" s="41" t="s">
        <v>72</v>
      </c>
      <c r="D593" s="41" t="s">
        <v>73</v>
      </c>
      <c r="E593" s="41" t="s">
        <v>74</v>
      </c>
      <c r="F593" s="41" t="s">
        <v>75</v>
      </c>
      <c r="G593" s="41" t="s">
        <v>76</v>
      </c>
      <c r="H593" s="41" t="s">
        <v>77</v>
      </c>
      <c r="I593" s="41" t="s">
        <v>78</v>
      </c>
      <c r="J593" s="41" t="s">
        <v>79</v>
      </c>
      <c r="K593" s="250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38"/>
      <c r="AE593" s="238"/>
      <c r="AF593" s="238"/>
      <c r="AG593" s="238"/>
      <c r="AH593" s="238"/>
      <c r="AI593" s="238"/>
      <c r="AJ593" s="238"/>
    </row>
    <row r="594" spans="1:37" ht="15.75" customHeight="1" x14ac:dyDescent="0.25">
      <c r="A594" s="41">
        <v>1802</v>
      </c>
      <c r="B594" s="42">
        <v>35</v>
      </c>
      <c r="C594" s="42"/>
      <c r="D594" s="42"/>
      <c r="E594" s="42"/>
      <c r="F594" s="42"/>
      <c r="G594" s="42"/>
      <c r="H594" s="42"/>
      <c r="I594" s="42"/>
      <c r="J594" s="42"/>
      <c r="K594" s="131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114"/>
      <c r="AE594" s="115"/>
      <c r="AF594" s="116"/>
      <c r="AG594" s="43"/>
      <c r="AH594" s="44">
        <f>B594</f>
        <v>35</v>
      </c>
      <c r="AI594" s="45"/>
      <c r="AJ594" s="43"/>
    </row>
    <row r="595" spans="1:37" ht="15.75" customHeight="1" x14ac:dyDescent="0.25">
      <c r="A595" s="41">
        <v>1901</v>
      </c>
      <c r="B595" s="42"/>
      <c r="C595" s="42">
        <v>34</v>
      </c>
      <c r="D595" s="42"/>
      <c r="E595" s="42"/>
      <c r="F595" s="42"/>
      <c r="G595" s="42"/>
      <c r="H595" s="42"/>
      <c r="I595" s="42"/>
      <c r="J595" s="42"/>
      <c r="K595" s="131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119"/>
      <c r="AE595" s="120"/>
      <c r="AF595" s="121"/>
      <c r="AG595" s="47">
        <f>IF(C595=0,"",C595/B594)</f>
        <v>0.97142857142857142</v>
      </c>
      <c r="AH595" s="48">
        <v>34</v>
      </c>
      <c r="AI595" s="49">
        <f t="shared" ref="AI595:AI602" si="63">IF(AH595=0,"",AH595/AH594)</f>
        <v>0.97142857142857142</v>
      </c>
      <c r="AJ595" s="49">
        <f t="shared" ref="AJ595:AJ602" si="64">IF(AH595=0,"",100%-AI595)</f>
        <v>2.8571428571428581E-2</v>
      </c>
    </row>
    <row r="596" spans="1:37" ht="15.75" customHeight="1" x14ac:dyDescent="0.25">
      <c r="A596" s="41">
        <v>1902</v>
      </c>
      <c r="B596" s="42"/>
      <c r="C596" s="42"/>
      <c r="D596" s="42">
        <v>33</v>
      </c>
      <c r="E596" s="42"/>
      <c r="F596" s="42"/>
      <c r="G596" s="42"/>
      <c r="H596" s="42"/>
      <c r="I596" s="42"/>
      <c r="J596" s="42"/>
      <c r="K596" s="131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119"/>
      <c r="AE596" s="120"/>
      <c r="AF596" s="121"/>
      <c r="AG596" s="47">
        <f>IF(D596=0,"",D596/C595)</f>
        <v>0.97058823529411764</v>
      </c>
      <c r="AH596" s="48">
        <v>33</v>
      </c>
      <c r="AI596" s="49">
        <f t="shared" si="63"/>
        <v>0.97058823529411764</v>
      </c>
      <c r="AJ596" s="49">
        <f t="shared" si="64"/>
        <v>2.9411764705882359E-2</v>
      </c>
      <c r="AK596" s="32">
        <f>AH596/AH594</f>
        <v>0.94285714285714284</v>
      </c>
    </row>
    <row r="597" spans="1:37" ht="15.75" customHeight="1" x14ac:dyDescent="0.25">
      <c r="A597" s="41">
        <v>2001</v>
      </c>
      <c r="B597" s="42"/>
      <c r="C597" s="42"/>
      <c r="D597" s="42"/>
      <c r="E597" s="42">
        <v>33</v>
      </c>
      <c r="F597" s="42"/>
      <c r="G597" s="42"/>
      <c r="H597" s="42"/>
      <c r="I597" s="42"/>
      <c r="J597" s="42"/>
      <c r="K597" s="131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119"/>
      <c r="AE597" s="120"/>
      <c r="AF597" s="121"/>
      <c r="AG597" s="47">
        <f>IF(E597=0,"",E597/D596)</f>
        <v>1</v>
      </c>
      <c r="AH597" s="48">
        <v>33</v>
      </c>
      <c r="AI597" s="49">
        <f t="shared" si="63"/>
        <v>1</v>
      </c>
      <c r="AJ597" s="49">
        <f t="shared" si="64"/>
        <v>0</v>
      </c>
    </row>
    <row r="598" spans="1:37" ht="15.75" customHeight="1" x14ac:dyDescent="0.25">
      <c r="A598" s="41">
        <v>2002</v>
      </c>
      <c r="B598" s="42"/>
      <c r="C598" s="42"/>
      <c r="D598" s="42"/>
      <c r="E598" s="42"/>
      <c r="F598" s="42">
        <v>32</v>
      </c>
      <c r="G598" s="42"/>
      <c r="H598" s="42"/>
      <c r="I598" s="42"/>
      <c r="J598" s="42"/>
      <c r="K598" s="131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119"/>
      <c r="AE598" s="120"/>
      <c r="AF598" s="121"/>
      <c r="AG598" s="47">
        <f>IF(F598=0,"",F598/E597)</f>
        <v>0.96969696969696972</v>
      </c>
      <c r="AH598" s="48">
        <v>32</v>
      </c>
      <c r="AI598" s="49">
        <f t="shared" si="63"/>
        <v>0.96969696969696972</v>
      </c>
      <c r="AJ598" s="49">
        <f t="shared" si="64"/>
        <v>3.0303030303030276E-2</v>
      </c>
    </row>
    <row r="599" spans="1:37" ht="15.75" customHeight="1" x14ac:dyDescent="0.25">
      <c r="A599" s="41">
        <v>2101</v>
      </c>
      <c r="B599" s="42"/>
      <c r="C599" s="42"/>
      <c r="D599" s="42"/>
      <c r="E599" s="42"/>
      <c r="F599" s="42"/>
      <c r="G599" s="42">
        <v>29</v>
      </c>
      <c r="H599" s="42"/>
      <c r="I599" s="42"/>
      <c r="J599" s="42"/>
      <c r="K599" s="131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119"/>
      <c r="AE599" s="120"/>
      <c r="AF599" s="121"/>
      <c r="AG599" s="47">
        <f>IF(G599=0,"",G599/F598)</f>
        <v>0.90625</v>
      </c>
      <c r="AH599" s="48">
        <v>30</v>
      </c>
      <c r="AI599" s="49">
        <f t="shared" si="63"/>
        <v>0.9375</v>
      </c>
      <c r="AJ599" s="49">
        <f t="shared" si="64"/>
        <v>6.25E-2</v>
      </c>
    </row>
    <row r="600" spans="1:37" ht="15.75" customHeight="1" x14ac:dyDescent="0.25">
      <c r="A600" s="41">
        <v>2102</v>
      </c>
      <c r="B600" s="42"/>
      <c r="C600" s="42"/>
      <c r="D600" s="42"/>
      <c r="E600" s="42"/>
      <c r="F600" s="42"/>
      <c r="G600" s="42"/>
      <c r="H600" s="42">
        <v>29</v>
      </c>
      <c r="I600" s="42"/>
      <c r="J600" s="42"/>
      <c r="K600" s="131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119"/>
      <c r="AE600" s="120"/>
      <c r="AF600" s="121"/>
      <c r="AG600" s="47">
        <f>IF(H600=0,"",H600/G599)</f>
        <v>1</v>
      </c>
      <c r="AH600" s="48">
        <v>29</v>
      </c>
      <c r="AI600" s="49">
        <f t="shared" si="63"/>
        <v>0.96666666666666667</v>
      </c>
      <c r="AJ600" s="49">
        <f t="shared" si="64"/>
        <v>3.3333333333333326E-2</v>
      </c>
    </row>
    <row r="601" spans="1:37" ht="15.75" customHeight="1" x14ac:dyDescent="0.25">
      <c r="A601" s="41">
        <v>2201</v>
      </c>
      <c r="B601" s="42"/>
      <c r="C601" s="42"/>
      <c r="D601" s="42"/>
      <c r="E601" s="42"/>
      <c r="F601" s="42"/>
      <c r="G601" s="42"/>
      <c r="H601" s="42"/>
      <c r="I601" s="42">
        <v>29</v>
      </c>
      <c r="J601" s="42"/>
      <c r="K601" s="131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119"/>
      <c r="AE601" s="120"/>
      <c r="AF601" s="121"/>
      <c r="AG601" s="47">
        <f>IF(I601=0,"",I601/H600)</f>
        <v>1</v>
      </c>
      <c r="AH601" s="48">
        <v>29</v>
      </c>
      <c r="AI601" s="49">
        <f t="shared" si="63"/>
        <v>1</v>
      </c>
      <c r="AJ601" s="49">
        <f t="shared" si="64"/>
        <v>0</v>
      </c>
    </row>
    <row r="602" spans="1:37" ht="15.75" customHeight="1" x14ac:dyDescent="0.25">
      <c r="A602" s="41">
        <v>2202</v>
      </c>
      <c r="B602" s="42"/>
      <c r="C602" s="42"/>
      <c r="D602" s="42"/>
      <c r="E602" s="42"/>
      <c r="F602" s="42"/>
      <c r="G602" s="42"/>
      <c r="H602" s="42"/>
      <c r="I602" s="42"/>
      <c r="J602" s="42">
        <v>29</v>
      </c>
      <c r="K602" s="131">
        <v>27</v>
      </c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119"/>
      <c r="AE602" s="120"/>
      <c r="AF602" s="121"/>
      <c r="AG602" s="50">
        <f>IF(J602=0,"",J602/I601)</f>
        <v>1</v>
      </c>
      <c r="AH602" s="48">
        <v>29</v>
      </c>
      <c r="AI602" s="51">
        <f t="shared" si="63"/>
        <v>1</v>
      </c>
      <c r="AJ602" s="51">
        <f t="shared" si="64"/>
        <v>0</v>
      </c>
    </row>
    <row r="603" spans="1:37" ht="15.75" customHeight="1" x14ac:dyDescent="0.25">
      <c r="A603" s="41">
        <v>2301</v>
      </c>
      <c r="B603" s="42"/>
      <c r="C603" s="42"/>
      <c r="D603" s="42"/>
      <c r="E603" s="42"/>
      <c r="F603" s="42"/>
      <c r="G603" s="42"/>
      <c r="H603" s="42"/>
      <c r="I603" s="42"/>
      <c r="J603" s="42">
        <v>2</v>
      </c>
      <c r="K603" s="131">
        <v>2</v>
      </c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119"/>
      <c r="AE603" s="120"/>
      <c r="AF603" s="122"/>
      <c r="AG603" s="161"/>
      <c r="AH603" s="48">
        <v>2</v>
      </c>
      <c r="AI603" s="162"/>
      <c r="AJ603" s="163"/>
    </row>
    <row r="604" spans="1:37" ht="15.75" customHeight="1" x14ac:dyDescent="0.25">
      <c r="A604" s="41">
        <v>2302</v>
      </c>
      <c r="B604" s="42"/>
      <c r="C604" s="42"/>
      <c r="D604" s="42"/>
      <c r="E604" s="42"/>
      <c r="F604" s="42"/>
      <c r="G604" s="42"/>
      <c r="H604" s="42"/>
      <c r="I604" s="42"/>
      <c r="J604" s="42"/>
      <c r="K604" s="131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119"/>
      <c r="AE604" s="120"/>
      <c r="AF604" s="122"/>
      <c r="AG604" s="126"/>
      <c r="AH604" s="124"/>
      <c r="AI604" s="127"/>
      <c r="AJ604" s="126"/>
    </row>
    <row r="605" spans="1:37" ht="15.75" customHeight="1" x14ac:dyDescent="0.25">
      <c r="A605" s="41">
        <v>2401</v>
      </c>
      <c r="B605" s="42"/>
      <c r="C605" s="42"/>
      <c r="D605" s="42"/>
      <c r="E605" s="42"/>
      <c r="F605" s="42"/>
      <c r="G605" s="42"/>
      <c r="H605" s="42"/>
      <c r="I605" s="42"/>
      <c r="J605" s="42"/>
      <c r="K605" s="131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119"/>
      <c r="AE605" s="120"/>
      <c r="AF605" s="122"/>
      <c r="AG605" s="126"/>
      <c r="AH605" s="124"/>
      <c r="AI605" s="127"/>
      <c r="AJ605" s="126"/>
    </row>
    <row r="606" spans="1:37" ht="15.75" customHeight="1" x14ac:dyDescent="0.25">
      <c r="A606" s="41">
        <v>2402</v>
      </c>
      <c r="B606" s="42"/>
      <c r="C606" s="42"/>
      <c r="D606" s="42"/>
      <c r="E606" s="42"/>
      <c r="F606" s="42"/>
      <c r="G606" s="42"/>
      <c r="H606" s="42"/>
      <c r="I606" s="42"/>
      <c r="J606" s="42"/>
      <c r="K606" s="131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119"/>
      <c r="AE606" s="120"/>
      <c r="AF606" s="122"/>
      <c r="AG606" s="120"/>
      <c r="AH606" s="122"/>
      <c r="AI606" s="158"/>
      <c r="AJ606" s="126"/>
    </row>
    <row r="607" spans="1:37" ht="15.75" customHeight="1" x14ac:dyDescent="0.25">
      <c r="A607" s="41">
        <v>2501</v>
      </c>
      <c r="B607" s="42"/>
      <c r="C607" s="42"/>
      <c r="D607" s="42"/>
      <c r="E607" s="42"/>
      <c r="F607" s="42"/>
      <c r="G607" s="42"/>
      <c r="H607" s="42"/>
      <c r="I607" s="42"/>
      <c r="J607" s="42"/>
      <c r="K607" s="131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119"/>
      <c r="AE607" s="120"/>
      <c r="AF607" s="122"/>
      <c r="AG607" s="52" t="s">
        <v>35</v>
      </c>
      <c r="AH607" s="53">
        <v>25</v>
      </c>
      <c r="AI607" s="54">
        <f>K610</f>
        <v>29</v>
      </c>
      <c r="AJ607" s="55" t="s">
        <v>20</v>
      </c>
    </row>
    <row r="608" spans="1:37" ht="15.75" x14ac:dyDescent="0.25">
      <c r="A608" s="41">
        <v>2502</v>
      </c>
      <c r="B608" s="42"/>
      <c r="C608" s="42"/>
      <c r="D608" s="42"/>
      <c r="E608" s="42"/>
      <c r="F608" s="42"/>
      <c r="G608" s="42"/>
      <c r="H608" s="42"/>
      <c r="I608" s="42"/>
      <c r="J608" s="42"/>
      <c r="K608" s="131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119"/>
      <c r="AE608" s="120"/>
      <c r="AF608" s="122"/>
      <c r="AG608" s="56" t="s">
        <v>36</v>
      </c>
      <c r="AH608" s="57">
        <f>AH607/B594</f>
        <v>0.7142857142857143</v>
      </c>
      <c r="AI608" s="58">
        <f>IF(AH607/AI607=0,"",AH607/AI607)</f>
        <v>0.86206896551724133</v>
      </c>
      <c r="AJ608" s="59" t="s">
        <v>37</v>
      </c>
    </row>
    <row r="609" spans="1:37" ht="15.75" x14ac:dyDescent="0.25">
      <c r="A609" s="41">
        <v>2601</v>
      </c>
      <c r="B609" s="186"/>
      <c r="C609" s="186"/>
      <c r="D609" s="186"/>
      <c r="E609" s="186"/>
      <c r="F609" s="186"/>
      <c r="G609" s="186"/>
      <c r="H609" s="186"/>
      <c r="I609" s="186"/>
      <c r="J609" s="186"/>
      <c r="K609" s="131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128"/>
      <c r="AE609" s="129"/>
      <c r="AF609" s="130"/>
      <c r="AG609" s="61"/>
      <c r="AH609" s="62"/>
      <c r="AI609" s="62"/>
      <c r="AJ609" s="63"/>
    </row>
    <row r="610" spans="1:37" ht="18" customHeight="1" x14ac:dyDescent="0.25">
      <c r="A610" s="22"/>
      <c r="B610" s="253" t="s">
        <v>80</v>
      </c>
      <c r="C610" s="253"/>
      <c r="D610" s="253"/>
      <c r="E610" s="253"/>
      <c r="F610" s="253"/>
      <c r="G610" s="253"/>
      <c r="H610" s="253"/>
      <c r="I610" s="253"/>
      <c r="J610" s="253"/>
      <c r="K610" s="185">
        <f>SUM(K594:K606)</f>
        <v>29</v>
      </c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65">
        <f>IF(K602=0,"",K602/B594)</f>
        <v>0.77142857142857146</v>
      </c>
      <c r="AE610" s="65">
        <f>IF(K610=0,"",K610/B594)</f>
        <v>0.82857142857142863</v>
      </c>
      <c r="AF610" s="65">
        <f>AE610-AD610</f>
        <v>5.7142857142857162E-2</v>
      </c>
      <c r="AG610" s="1"/>
      <c r="AH610" s="27"/>
      <c r="AI610" s="30"/>
      <c r="AJ610" s="1"/>
    </row>
    <row r="611" spans="1:37" ht="12.75" customHeight="1" x14ac:dyDescent="0.2">
      <c r="AD611" s="1"/>
      <c r="AE611" s="1"/>
      <c r="AG611" s="1"/>
    </row>
    <row r="612" spans="1:37" s="190" customFormat="1" ht="12.75" customHeight="1" x14ac:dyDescent="0.2">
      <c r="K612" s="193"/>
      <c r="AD612" s="1"/>
      <c r="AE612" s="1"/>
      <c r="AG612" s="1"/>
    </row>
    <row r="613" spans="1:37" ht="12.75" customHeight="1" x14ac:dyDescent="0.2">
      <c r="A613" s="75" t="s">
        <v>91</v>
      </c>
      <c r="AD613" s="1"/>
      <c r="AE613" s="1"/>
      <c r="AG613" s="1"/>
    </row>
    <row r="614" spans="1:37" s="190" customFormat="1" ht="12.75" customHeight="1" x14ac:dyDescent="0.2">
      <c r="A614" s="75"/>
      <c r="K614" s="193"/>
      <c r="AD614" s="1"/>
      <c r="AE614" s="1"/>
      <c r="AG614" s="1"/>
    </row>
    <row r="615" spans="1:37" s="190" customFormat="1" ht="12.75" customHeight="1" x14ac:dyDescent="0.2">
      <c r="A615" s="75"/>
      <c r="K615" s="193"/>
      <c r="AD615" s="1"/>
      <c r="AE615" s="1"/>
      <c r="AG615" s="1"/>
    </row>
    <row r="616" spans="1:37" ht="26.25" customHeight="1" x14ac:dyDescent="0.4">
      <c r="B616" s="235" t="s">
        <v>69</v>
      </c>
      <c r="C616" s="236"/>
      <c r="D616" s="236"/>
      <c r="E616" s="236"/>
      <c r="F616" s="236"/>
      <c r="G616" s="236"/>
      <c r="H616" s="236"/>
      <c r="I616" s="236"/>
      <c r="J616" s="236"/>
      <c r="K616" s="173" t="s">
        <v>92</v>
      </c>
      <c r="AD616" s="1"/>
      <c r="AE616" s="1"/>
      <c r="AF616" s="27"/>
      <c r="AG616" s="1"/>
      <c r="AH616" s="27"/>
      <c r="AI616" s="27"/>
      <c r="AJ616" s="27"/>
    </row>
    <row r="617" spans="1:37" ht="20.25" customHeight="1" x14ac:dyDescent="0.2">
      <c r="A617" s="245" t="s">
        <v>19</v>
      </c>
      <c r="B617" s="246" t="s">
        <v>70</v>
      </c>
      <c r="C617" s="247"/>
      <c r="D617" s="247"/>
      <c r="E617" s="247"/>
      <c r="F617" s="247"/>
      <c r="G617" s="247"/>
      <c r="H617" s="247"/>
      <c r="I617" s="247"/>
      <c r="J617" s="248"/>
      <c r="K617" s="249" t="s">
        <v>20</v>
      </c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43" t="s">
        <v>11</v>
      </c>
      <c r="AE617" s="243" t="s">
        <v>12</v>
      </c>
      <c r="AF617" s="242" t="s">
        <v>13</v>
      </c>
      <c r="AG617" s="243" t="s">
        <v>14</v>
      </c>
      <c r="AH617" s="244" t="s">
        <v>15</v>
      </c>
      <c r="AI617" s="244" t="s">
        <v>16</v>
      </c>
      <c r="AJ617" s="243" t="s">
        <v>17</v>
      </c>
    </row>
    <row r="618" spans="1:37" ht="15.75" customHeight="1" x14ac:dyDescent="0.25">
      <c r="A618" s="238"/>
      <c r="B618" s="41" t="s">
        <v>71</v>
      </c>
      <c r="C618" s="41" t="s">
        <v>72</v>
      </c>
      <c r="D618" s="41" t="s">
        <v>73</v>
      </c>
      <c r="E618" s="41" t="s">
        <v>74</v>
      </c>
      <c r="F618" s="41" t="s">
        <v>75</v>
      </c>
      <c r="G618" s="41" t="s">
        <v>76</v>
      </c>
      <c r="H618" s="41" t="s">
        <v>77</v>
      </c>
      <c r="I618" s="41" t="s">
        <v>78</v>
      </c>
      <c r="J618" s="41" t="s">
        <v>79</v>
      </c>
      <c r="K618" s="250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38"/>
      <c r="AE618" s="238"/>
      <c r="AF618" s="238"/>
      <c r="AG618" s="238"/>
      <c r="AH618" s="238"/>
      <c r="AI618" s="238"/>
      <c r="AJ618" s="238"/>
    </row>
    <row r="619" spans="1:37" ht="15.75" customHeight="1" x14ac:dyDescent="0.25">
      <c r="A619" s="41">
        <v>1901</v>
      </c>
      <c r="B619" s="42"/>
      <c r="C619" s="42"/>
      <c r="D619" s="42"/>
      <c r="E619" s="42"/>
      <c r="F619" s="42"/>
      <c r="G619" s="42"/>
      <c r="H619" s="42"/>
      <c r="I619" s="42"/>
      <c r="J619" s="42"/>
      <c r="K619" s="131"/>
      <c r="L619" s="122"/>
      <c r="M619" s="122"/>
      <c r="N619" s="122"/>
      <c r="O619" s="122"/>
      <c r="P619" s="122"/>
      <c r="Q619" s="122"/>
      <c r="R619" s="122"/>
      <c r="S619" s="122"/>
      <c r="T619" s="122"/>
      <c r="U619" s="122"/>
      <c r="V619" s="122"/>
      <c r="W619" s="122"/>
      <c r="X619" s="122"/>
      <c r="Y619" s="122"/>
      <c r="Z619" s="122"/>
      <c r="AA619" s="122"/>
      <c r="AB619" s="122"/>
      <c r="AC619" s="122"/>
      <c r="AD619" s="114"/>
      <c r="AE619" s="115"/>
      <c r="AF619" s="116"/>
      <c r="AG619" s="43"/>
      <c r="AH619" s="44">
        <f>B619</f>
        <v>0</v>
      </c>
      <c r="AI619" s="45"/>
      <c r="AJ619" s="43"/>
    </row>
    <row r="620" spans="1:37" ht="15.75" customHeight="1" x14ac:dyDescent="0.25">
      <c r="A620" s="41">
        <v>1902</v>
      </c>
      <c r="B620" s="42"/>
      <c r="C620" s="42"/>
      <c r="D620" s="42"/>
      <c r="E620" s="42"/>
      <c r="F620" s="42"/>
      <c r="G620" s="42"/>
      <c r="H620" s="42"/>
      <c r="I620" s="42"/>
      <c r="J620" s="42"/>
      <c r="K620" s="131"/>
      <c r="L620" s="122"/>
      <c r="M620" s="122"/>
      <c r="N620" s="122"/>
      <c r="O620" s="122"/>
      <c r="P620" s="122"/>
      <c r="Q620" s="122"/>
      <c r="R620" s="122"/>
      <c r="S620" s="122"/>
      <c r="T620" s="122"/>
      <c r="U620" s="122"/>
      <c r="V620" s="122"/>
      <c r="W620" s="122"/>
      <c r="X620" s="122"/>
      <c r="Y620" s="122"/>
      <c r="Z620" s="122"/>
      <c r="AA620" s="122"/>
      <c r="AB620" s="122"/>
      <c r="AC620" s="122"/>
      <c r="AD620" s="119"/>
      <c r="AE620" s="120"/>
      <c r="AF620" s="121"/>
      <c r="AG620" s="70" t="str">
        <f>IF(C620=0,"",C620/B619)</f>
        <v/>
      </c>
      <c r="AH620" s="48"/>
      <c r="AI620" s="71" t="str">
        <f t="shared" ref="AI620:AI627" si="65">IF(AH620=0,"",AH620/AH619)</f>
        <v/>
      </c>
      <c r="AJ620" s="71" t="str">
        <f t="shared" ref="AJ620:AJ627" si="66">IF(AH620=0,"",100%-AI620)</f>
        <v/>
      </c>
    </row>
    <row r="621" spans="1:37" ht="15.75" customHeight="1" x14ac:dyDescent="0.25">
      <c r="A621" s="41">
        <v>2001</v>
      </c>
      <c r="B621" s="42"/>
      <c r="C621" s="42"/>
      <c r="D621" s="42"/>
      <c r="E621" s="42"/>
      <c r="F621" s="42"/>
      <c r="G621" s="42"/>
      <c r="H621" s="42"/>
      <c r="I621" s="42"/>
      <c r="J621" s="42"/>
      <c r="K621" s="131"/>
      <c r="L621" s="122"/>
      <c r="M621" s="122"/>
      <c r="N621" s="122"/>
      <c r="O621" s="122"/>
      <c r="P621" s="122"/>
      <c r="Q621" s="122"/>
      <c r="R621" s="122"/>
      <c r="S621" s="122"/>
      <c r="T621" s="122"/>
      <c r="U621" s="122"/>
      <c r="V621" s="122"/>
      <c r="W621" s="122"/>
      <c r="X621" s="122"/>
      <c r="Y621" s="122"/>
      <c r="Z621" s="122"/>
      <c r="AA621" s="122"/>
      <c r="AB621" s="122"/>
      <c r="AC621" s="122"/>
      <c r="AD621" s="119"/>
      <c r="AE621" s="120"/>
      <c r="AF621" s="121"/>
      <c r="AG621" s="70" t="str">
        <f>IF(D621=0,"",D621/C620)</f>
        <v/>
      </c>
      <c r="AH621" s="48"/>
      <c r="AI621" s="71" t="str">
        <f t="shared" si="65"/>
        <v/>
      </c>
      <c r="AJ621" s="71" t="str">
        <f t="shared" si="66"/>
        <v/>
      </c>
      <c r="AK621" s="32" t="e">
        <f>AH621/AH619</f>
        <v>#DIV/0!</v>
      </c>
    </row>
    <row r="622" spans="1:37" ht="15.75" customHeight="1" x14ac:dyDescent="0.25">
      <c r="A622" s="41">
        <v>2002</v>
      </c>
      <c r="B622" s="42"/>
      <c r="C622" s="42"/>
      <c r="D622" s="42"/>
      <c r="E622" s="42"/>
      <c r="F622" s="42"/>
      <c r="G622" s="42"/>
      <c r="H622" s="42"/>
      <c r="I622" s="42"/>
      <c r="J622" s="42"/>
      <c r="K622" s="131"/>
      <c r="L622" s="122"/>
      <c r="M622" s="122"/>
      <c r="N622" s="122"/>
      <c r="O622" s="122"/>
      <c r="P622" s="122"/>
      <c r="Q622" s="122"/>
      <c r="R622" s="122"/>
      <c r="S622" s="122"/>
      <c r="T622" s="122"/>
      <c r="U622" s="122"/>
      <c r="V622" s="122"/>
      <c r="W622" s="122"/>
      <c r="X622" s="122"/>
      <c r="Y622" s="122"/>
      <c r="Z622" s="122"/>
      <c r="AA622" s="122"/>
      <c r="AB622" s="122"/>
      <c r="AC622" s="122"/>
      <c r="AD622" s="119"/>
      <c r="AE622" s="120"/>
      <c r="AF622" s="121"/>
      <c r="AG622" s="70" t="str">
        <f>IF(E622=0,"",E622/D621)</f>
        <v/>
      </c>
      <c r="AH622" s="48"/>
      <c r="AI622" s="71" t="str">
        <f t="shared" si="65"/>
        <v/>
      </c>
      <c r="AJ622" s="71" t="str">
        <f t="shared" si="66"/>
        <v/>
      </c>
    </row>
    <row r="623" spans="1:37" ht="15.75" customHeight="1" x14ac:dyDescent="0.25">
      <c r="A623" s="41">
        <v>2101</v>
      </c>
      <c r="B623" s="42"/>
      <c r="C623" s="42"/>
      <c r="D623" s="42"/>
      <c r="E623" s="42"/>
      <c r="F623" s="42"/>
      <c r="G623" s="42"/>
      <c r="H623" s="42"/>
      <c r="I623" s="42"/>
      <c r="J623" s="42"/>
      <c r="K623" s="131"/>
      <c r="L623" s="122"/>
      <c r="M623" s="122"/>
      <c r="N623" s="122"/>
      <c r="O623" s="122"/>
      <c r="P623" s="122"/>
      <c r="Q623" s="122"/>
      <c r="R623" s="122"/>
      <c r="S623" s="122"/>
      <c r="T623" s="122"/>
      <c r="U623" s="122"/>
      <c r="V623" s="122"/>
      <c r="W623" s="122"/>
      <c r="X623" s="122"/>
      <c r="Y623" s="122"/>
      <c r="Z623" s="122"/>
      <c r="AA623" s="122"/>
      <c r="AB623" s="122"/>
      <c r="AC623" s="122"/>
      <c r="AD623" s="119"/>
      <c r="AE623" s="120"/>
      <c r="AF623" s="121"/>
      <c r="AG623" s="70" t="str">
        <f>IF(F623=0,"",F623/E622)</f>
        <v/>
      </c>
      <c r="AH623" s="48"/>
      <c r="AI623" s="71" t="str">
        <f t="shared" si="65"/>
        <v/>
      </c>
      <c r="AJ623" s="71" t="str">
        <f t="shared" si="66"/>
        <v/>
      </c>
    </row>
    <row r="624" spans="1:37" ht="15.75" customHeight="1" x14ac:dyDescent="0.25">
      <c r="A624" s="41">
        <v>2102</v>
      </c>
      <c r="B624" s="42"/>
      <c r="C624" s="42"/>
      <c r="D624" s="42"/>
      <c r="E624" s="42"/>
      <c r="F624" s="42"/>
      <c r="G624" s="42"/>
      <c r="H624" s="42"/>
      <c r="I624" s="42"/>
      <c r="J624" s="42"/>
      <c r="K624" s="131"/>
      <c r="L624" s="122"/>
      <c r="M624" s="122"/>
      <c r="N624" s="122"/>
      <c r="O624" s="122"/>
      <c r="P624" s="122"/>
      <c r="Q624" s="122"/>
      <c r="R624" s="122"/>
      <c r="S624" s="122"/>
      <c r="T624" s="122"/>
      <c r="U624" s="122"/>
      <c r="V624" s="122"/>
      <c r="W624" s="122"/>
      <c r="X624" s="122"/>
      <c r="Y624" s="122"/>
      <c r="Z624" s="122"/>
      <c r="AA624" s="122"/>
      <c r="AB624" s="122"/>
      <c r="AC624" s="122"/>
      <c r="AD624" s="119"/>
      <c r="AE624" s="120"/>
      <c r="AF624" s="121"/>
      <c r="AG624" s="70" t="str">
        <f>IF(G624=0,"",G624/F623)</f>
        <v/>
      </c>
      <c r="AH624" s="48"/>
      <c r="AI624" s="71" t="str">
        <f t="shared" si="65"/>
        <v/>
      </c>
      <c r="AJ624" s="71" t="str">
        <f t="shared" si="66"/>
        <v/>
      </c>
    </row>
    <row r="625" spans="1:36" ht="15.75" customHeight="1" x14ac:dyDescent="0.25">
      <c r="A625" s="41">
        <v>2201</v>
      </c>
      <c r="B625" s="42"/>
      <c r="C625" s="42"/>
      <c r="D625" s="42"/>
      <c r="E625" s="42"/>
      <c r="F625" s="42"/>
      <c r="G625" s="42"/>
      <c r="H625" s="42"/>
      <c r="I625" s="42"/>
      <c r="J625" s="42"/>
      <c r="K625" s="131"/>
      <c r="L625" s="122"/>
      <c r="M625" s="122"/>
      <c r="N625" s="122"/>
      <c r="O625" s="122"/>
      <c r="P625" s="122"/>
      <c r="Q625" s="122"/>
      <c r="R625" s="122"/>
      <c r="S625" s="122"/>
      <c r="T625" s="122"/>
      <c r="U625" s="122"/>
      <c r="V625" s="122"/>
      <c r="W625" s="122"/>
      <c r="X625" s="122"/>
      <c r="Y625" s="122"/>
      <c r="Z625" s="122"/>
      <c r="AA625" s="122"/>
      <c r="AB625" s="122"/>
      <c r="AC625" s="122"/>
      <c r="AD625" s="119"/>
      <c r="AE625" s="120"/>
      <c r="AF625" s="121"/>
      <c r="AG625" s="70" t="str">
        <f>IF(H625=0,"",H625/G624)</f>
        <v/>
      </c>
      <c r="AH625" s="48"/>
      <c r="AI625" s="71" t="str">
        <f t="shared" si="65"/>
        <v/>
      </c>
      <c r="AJ625" s="71" t="str">
        <f t="shared" si="66"/>
        <v/>
      </c>
    </row>
    <row r="626" spans="1:36" ht="15.75" customHeight="1" x14ac:dyDescent="0.25">
      <c r="A626" s="41">
        <v>2202</v>
      </c>
      <c r="B626" s="42"/>
      <c r="C626" s="42"/>
      <c r="D626" s="42"/>
      <c r="E626" s="42"/>
      <c r="F626" s="42"/>
      <c r="G626" s="42"/>
      <c r="H626" s="42"/>
      <c r="I626" s="42"/>
      <c r="J626" s="42"/>
      <c r="K626" s="131"/>
      <c r="L626" s="122"/>
      <c r="M626" s="122"/>
      <c r="N626" s="122"/>
      <c r="O626" s="122"/>
      <c r="P626" s="122"/>
      <c r="Q626" s="122"/>
      <c r="R626" s="122"/>
      <c r="S626" s="122"/>
      <c r="T626" s="122"/>
      <c r="U626" s="122"/>
      <c r="V626" s="122"/>
      <c r="W626" s="122"/>
      <c r="X626" s="122"/>
      <c r="Y626" s="122"/>
      <c r="Z626" s="122"/>
      <c r="AA626" s="122"/>
      <c r="AB626" s="122"/>
      <c r="AC626" s="122"/>
      <c r="AD626" s="119"/>
      <c r="AE626" s="120"/>
      <c r="AF626" s="121"/>
      <c r="AG626" s="70" t="str">
        <f>IF(I626=0,"",I626/H625)</f>
        <v/>
      </c>
      <c r="AH626" s="48"/>
      <c r="AI626" s="71" t="str">
        <f t="shared" si="65"/>
        <v/>
      </c>
      <c r="AJ626" s="71" t="str">
        <f t="shared" si="66"/>
        <v/>
      </c>
    </row>
    <row r="627" spans="1:36" ht="15.75" customHeight="1" x14ac:dyDescent="0.25">
      <c r="A627" s="41">
        <v>2301</v>
      </c>
      <c r="B627" s="42"/>
      <c r="C627" s="42"/>
      <c r="D627" s="42"/>
      <c r="E627" s="42"/>
      <c r="F627" s="42"/>
      <c r="G627" s="42"/>
      <c r="H627" s="42"/>
      <c r="I627" s="42"/>
      <c r="J627" s="42"/>
      <c r="K627" s="131"/>
      <c r="L627" s="122"/>
      <c r="M627" s="122"/>
      <c r="N627" s="122"/>
      <c r="O627" s="122"/>
      <c r="P627" s="122"/>
      <c r="Q627" s="122"/>
      <c r="R627" s="122"/>
      <c r="S627" s="122"/>
      <c r="T627" s="122"/>
      <c r="U627" s="122"/>
      <c r="V627" s="122"/>
      <c r="W627" s="122"/>
      <c r="X627" s="122"/>
      <c r="Y627" s="122"/>
      <c r="Z627" s="122"/>
      <c r="AA627" s="122"/>
      <c r="AB627" s="122"/>
      <c r="AC627" s="122"/>
      <c r="AD627" s="119"/>
      <c r="AE627" s="120"/>
      <c r="AF627" s="121"/>
      <c r="AG627" s="72" t="str">
        <f>IF(J627=0,"",J627/I626)</f>
        <v/>
      </c>
      <c r="AH627" s="48"/>
      <c r="AI627" s="73" t="str">
        <f t="shared" si="65"/>
        <v/>
      </c>
      <c r="AJ627" s="73" t="str">
        <f t="shared" si="66"/>
        <v/>
      </c>
    </row>
    <row r="628" spans="1:36" ht="15.75" customHeight="1" x14ac:dyDescent="0.25">
      <c r="A628" s="41">
        <v>2302</v>
      </c>
      <c r="B628" s="42"/>
      <c r="C628" s="42"/>
      <c r="D628" s="42"/>
      <c r="E628" s="42"/>
      <c r="F628" s="42"/>
      <c r="G628" s="42"/>
      <c r="H628" s="42"/>
      <c r="I628" s="42"/>
      <c r="J628" s="42"/>
      <c r="K628" s="131"/>
      <c r="L628" s="122"/>
      <c r="M628" s="122"/>
      <c r="N628" s="122"/>
      <c r="O628" s="122"/>
      <c r="P628" s="122"/>
      <c r="Q628" s="122"/>
      <c r="R628" s="122"/>
      <c r="S628" s="122"/>
      <c r="T628" s="122"/>
      <c r="U628" s="122"/>
      <c r="V628" s="122"/>
      <c r="W628" s="122"/>
      <c r="X628" s="122"/>
      <c r="Y628" s="122"/>
      <c r="Z628" s="122"/>
      <c r="AA628" s="122"/>
      <c r="AB628" s="122"/>
      <c r="AC628" s="122"/>
      <c r="AD628" s="119"/>
      <c r="AE628" s="120"/>
      <c r="AF628" s="122"/>
      <c r="AG628" s="161"/>
      <c r="AH628" s="48"/>
      <c r="AI628" s="162"/>
      <c r="AJ628" s="163"/>
    </row>
    <row r="629" spans="1:36" ht="15.75" customHeight="1" x14ac:dyDescent="0.25">
      <c r="A629" s="41">
        <v>2401</v>
      </c>
      <c r="B629" s="42"/>
      <c r="C629" s="42"/>
      <c r="D629" s="42"/>
      <c r="E629" s="42"/>
      <c r="F629" s="42"/>
      <c r="G629" s="42"/>
      <c r="H629" s="42"/>
      <c r="I629" s="42"/>
      <c r="J629" s="42"/>
      <c r="K629" s="131"/>
      <c r="L629" s="122"/>
      <c r="M629" s="122"/>
      <c r="N629" s="122"/>
      <c r="O629" s="122"/>
      <c r="P629" s="122"/>
      <c r="Q629" s="122"/>
      <c r="R629" s="122"/>
      <c r="S629" s="122"/>
      <c r="T629" s="122"/>
      <c r="U629" s="122"/>
      <c r="V629" s="122"/>
      <c r="W629" s="122"/>
      <c r="X629" s="122"/>
      <c r="Y629" s="122"/>
      <c r="Z629" s="122"/>
      <c r="AA629" s="122"/>
      <c r="AB629" s="122"/>
      <c r="AC629" s="122"/>
      <c r="AD629" s="119"/>
      <c r="AE629" s="120"/>
      <c r="AF629" s="122"/>
      <c r="AG629" s="126"/>
      <c r="AH629" s="124"/>
      <c r="AI629" s="127"/>
      <c r="AJ629" s="126"/>
    </row>
    <row r="630" spans="1:36" ht="15.75" customHeight="1" x14ac:dyDescent="0.25">
      <c r="A630" s="41">
        <v>2402</v>
      </c>
      <c r="B630" s="42"/>
      <c r="C630" s="42"/>
      <c r="D630" s="42"/>
      <c r="E630" s="42"/>
      <c r="F630" s="42"/>
      <c r="G630" s="42"/>
      <c r="H630" s="42"/>
      <c r="I630" s="42"/>
      <c r="J630" s="42"/>
      <c r="K630" s="131"/>
      <c r="L630" s="122"/>
      <c r="M630" s="122"/>
      <c r="N630" s="122"/>
      <c r="O630" s="122"/>
      <c r="P630" s="122"/>
      <c r="Q630" s="122"/>
      <c r="R630" s="122"/>
      <c r="S630" s="122"/>
      <c r="T630" s="122"/>
      <c r="U630" s="122"/>
      <c r="V630" s="122"/>
      <c r="W630" s="122"/>
      <c r="X630" s="122"/>
      <c r="Y630" s="122"/>
      <c r="Z630" s="122"/>
      <c r="AA630" s="122"/>
      <c r="AB630" s="122"/>
      <c r="AC630" s="122"/>
      <c r="AD630" s="119"/>
      <c r="AE630" s="120"/>
      <c r="AF630" s="122"/>
      <c r="AG630" s="126"/>
      <c r="AH630" s="124"/>
      <c r="AI630" s="127"/>
      <c r="AJ630" s="126"/>
    </row>
    <row r="631" spans="1:36" ht="15.75" customHeight="1" x14ac:dyDescent="0.25">
      <c r="A631" s="41">
        <v>2501</v>
      </c>
      <c r="B631" s="42"/>
      <c r="C631" s="42"/>
      <c r="D631" s="42"/>
      <c r="E631" s="42"/>
      <c r="F631" s="42"/>
      <c r="G631" s="42"/>
      <c r="H631" s="42"/>
      <c r="I631" s="42"/>
      <c r="J631" s="42"/>
      <c r="K631" s="131"/>
      <c r="L631" s="122"/>
      <c r="M631" s="122"/>
      <c r="N631" s="122"/>
      <c r="O631" s="122"/>
      <c r="P631" s="122"/>
      <c r="Q631" s="122"/>
      <c r="R631" s="122"/>
      <c r="S631" s="122"/>
      <c r="T631" s="122"/>
      <c r="U631" s="122"/>
      <c r="V631" s="122"/>
      <c r="W631" s="122"/>
      <c r="X631" s="122"/>
      <c r="Y631" s="122"/>
      <c r="Z631" s="122"/>
      <c r="AA631" s="122"/>
      <c r="AB631" s="122"/>
      <c r="AC631" s="122"/>
      <c r="AD631" s="119"/>
      <c r="AE631" s="120"/>
      <c r="AF631" s="122"/>
      <c r="AG631" s="120"/>
      <c r="AH631" s="122"/>
      <c r="AI631" s="158"/>
      <c r="AJ631" s="126"/>
    </row>
    <row r="632" spans="1:36" ht="15.75" customHeight="1" x14ac:dyDescent="0.25">
      <c r="A632" s="41">
        <v>2502</v>
      </c>
      <c r="B632" s="42"/>
      <c r="C632" s="42"/>
      <c r="D632" s="42"/>
      <c r="E632" s="42"/>
      <c r="F632" s="42"/>
      <c r="G632" s="42"/>
      <c r="H632" s="42"/>
      <c r="I632" s="42"/>
      <c r="J632" s="42"/>
      <c r="K632" s="131"/>
      <c r="L632" s="122"/>
      <c r="M632" s="122"/>
      <c r="N632" s="122"/>
      <c r="O632" s="122"/>
      <c r="P632" s="122"/>
      <c r="Q632" s="122"/>
      <c r="R632" s="122"/>
      <c r="S632" s="122"/>
      <c r="T632" s="122"/>
      <c r="U632" s="122"/>
      <c r="V632" s="122"/>
      <c r="W632" s="122"/>
      <c r="X632" s="122"/>
      <c r="Y632" s="122"/>
      <c r="Z632" s="122"/>
      <c r="AA632" s="122"/>
      <c r="AB632" s="122"/>
      <c r="AC632" s="122"/>
      <c r="AD632" s="119"/>
      <c r="AE632" s="120"/>
      <c r="AF632" s="122"/>
      <c r="AG632" s="52" t="s">
        <v>35</v>
      </c>
      <c r="AH632" s="53"/>
      <c r="AI632" s="54"/>
      <c r="AJ632" s="55" t="s">
        <v>20</v>
      </c>
    </row>
    <row r="633" spans="1:36" ht="15.75" customHeight="1" x14ac:dyDescent="0.25">
      <c r="A633" s="41">
        <v>2601</v>
      </c>
      <c r="B633" s="42"/>
      <c r="C633" s="42"/>
      <c r="D633" s="42"/>
      <c r="E633" s="42"/>
      <c r="F633" s="42"/>
      <c r="G633" s="42"/>
      <c r="H633" s="42"/>
      <c r="I633" s="42"/>
      <c r="J633" s="42"/>
      <c r="K633" s="131"/>
      <c r="L633" s="122"/>
      <c r="M633" s="122"/>
      <c r="N633" s="122"/>
      <c r="O633" s="122"/>
      <c r="P633" s="122"/>
      <c r="Q633" s="122"/>
      <c r="R633" s="122"/>
      <c r="S633" s="122"/>
      <c r="T633" s="122"/>
      <c r="U633" s="122"/>
      <c r="V633" s="122"/>
      <c r="W633" s="122"/>
      <c r="X633" s="122"/>
      <c r="Y633" s="122"/>
      <c r="Z633" s="122"/>
      <c r="AA633" s="122"/>
      <c r="AB633" s="122"/>
      <c r="AC633" s="122"/>
      <c r="AD633" s="119"/>
      <c r="AE633" s="120"/>
      <c r="AF633" s="122"/>
      <c r="AG633" s="56" t="s">
        <v>36</v>
      </c>
      <c r="AH633" s="57" t="e">
        <f>AH632/B619</f>
        <v>#DIV/0!</v>
      </c>
      <c r="AI633" s="58" t="e">
        <f>IF(AH632/AI632=0,"",AH632/AI632)</f>
        <v>#DIV/0!</v>
      </c>
      <c r="AJ633" s="59" t="s">
        <v>37</v>
      </c>
    </row>
    <row r="634" spans="1:36" ht="15.75" customHeight="1" x14ac:dyDescent="0.25">
      <c r="A634" s="41">
        <v>2602</v>
      </c>
      <c r="B634" s="186"/>
      <c r="C634" s="186"/>
      <c r="D634" s="186"/>
      <c r="E634" s="186"/>
      <c r="F634" s="186"/>
      <c r="G634" s="186"/>
      <c r="H634" s="186"/>
      <c r="I634" s="186"/>
      <c r="J634" s="186"/>
      <c r="K634" s="131"/>
      <c r="L634" s="122"/>
      <c r="M634" s="122"/>
      <c r="N634" s="122"/>
      <c r="O634" s="122"/>
      <c r="P634" s="122"/>
      <c r="Q634" s="122"/>
      <c r="R634" s="122"/>
      <c r="S634" s="122"/>
      <c r="T634" s="122"/>
      <c r="U634" s="122"/>
      <c r="V634" s="122"/>
      <c r="W634" s="122"/>
      <c r="X634" s="122"/>
      <c r="Y634" s="122"/>
      <c r="Z634" s="122"/>
      <c r="AA634" s="122"/>
      <c r="AB634" s="122"/>
      <c r="AC634" s="122"/>
      <c r="AD634" s="128"/>
      <c r="AE634" s="129"/>
      <c r="AF634" s="130"/>
      <c r="AG634" s="61"/>
      <c r="AH634" s="62"/>
      <c r="AI634" s="62"/>
      <c r="AJ634" s="63"/>
    </row>
    <row r="635" spans="1:36" ht="18" customHeight="1" x14ac:dyDescent="0.25">
      <c r="A635" s="22"/>
      <c r="B635" s="253" t="s">
        <v>80</v>
      </c>
      <c r="C635" s="253"/>
      <c r="D635" s="253"/>
      <c r="E635" s="253"/>
      <c r="F635" s="253"/>
      <c r="G635" s="253"/>
      <c r="H635" s="253"/>
      <c r="I635" s="253"/>
      <c r="J635" s="253"/>
      <c r="K635" s="185">
        <f>SUM(K619:K631)</f>
        <v>0</v>
      </c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65" t="str">
        <f>IF(K627=0,"",K627/B619)</f>
        <v/>
      </c>
      <c r="AE635" s="65" t="str">
        <f>IF(K635=0,"",K635/B619)</f>
        <v/>
      </c>
      <c r="AF635" s="65" t="str">
        <f>IF(AC627=0,"",AE635-AD635)</f>
        <v/>
      </c>
      <c r="AG635" s="1"/>
      <c r="AH635" s="27"/>
      <c r="AI635" s="30"/>
      <c r="AJ635" s="1"/>
    </row>
    <row r="636" spans="1:36" ht="12.75" customHeight="1" x14ac:dyDescent="0.2">
      <c r="AD636" s="1"/>
      <c r="AE636" s="1"/>
      <c r="AG636" s="1"/>
    </row>
    <row r="637" spans="1:36" ht="12.75" customHeight="1" x14ac:dyDescent="0.2">
      <c r="AD637" s="1"/>
      <c r="AE637" s="1"/>
      <c r="AG637" s="1"/>
    </row>
    <row r="638" spans="1:36" ht="26.25" x14ac:dyDescent="0.4">
      <c r="B638" s="235" t="s">
        <v>69</v>
      </c>
      <c r="C638" s="236"/>
      <c r="D638" s="236"/>
      <c r="E638" s="236"/>
      <c r="F638" s="236"/>
      <c r="G638" s="236"/>
      <c r="H638" s="236"/>
      <c r="I638" s="236"/>
      <c r="J638" s="236"/>
      <c r="K638" s="173" t="s">
        <v>93</v>
      </c>
      <c r="AD638" s="1"/>
      <c r="AE638" s="1"/>
      <c r="AF638" s="27"/>
      <c r="AG638" s="1"/>
      <c r="AH638" s="27"/>
      <c r="AI638" s="27"/>
      <c r="AJ638" s="27"/>
    </row>
    <row r="639" spans="1:36" ht="20.25" x14ac:dyDescent="0.2">
      <c r="A639" s="245" t="s">
        <v>19</v>
      </c>
      <c r="B639" s="246" t="s">
        <v>70</v>
      </c>
      <c r="C639" s="247"/>
      <c r="D639" s="247"/>
      <c r="E639" s="247"/>
      <c r="F639" s="247"/>
      <c r="G639" s="247"/>
      <c r="H639" s="247"/>
      <c r="I639" s="247"/>
      <c r="J639" s="248"/>
      <c r="K639" s="249" t="s">
        <v>20</v>
      </c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43" t="s">
        <v>11</v>
      </c>
      <c r="AE639" s="243" t="s">
        <v>12</v>
      </c>
      <c r="AF639" s="242" t="s">
        <v>13</v>
      </c>
      <c r="AG639" s="243" t="s">
        <v>14</v>
      </c>
      <c r="AH639" s="244" t="s">
        <v>15</v>
      </c>
      <c r="AI639" s="244" t="s">
        <v>16</v>
      </c>
      <c r="AJ639" s="243" t="s">
        <v>17</v>
      </c>
    </row>
    <row r="640" spans="1:36" ht="15.75" x14ac:dyDescent="0.25">
      <c r="A640" s="238"/>
      <c r="B640" s="41" t="s">
        <v>71</v>
      </c>
      <c r="C640" s="41" t="s">
        <v>72</v>
      </c>
      <c r="D640" s="41" t="s">
        <v>73</v>
      </c>
      <c r="E640" s="41" t="s">
        <v>74</v>
      </c>
      <c r="F640" s="41" t="s">
        <v>75</v>
      </c>
      <c r="G640" s="41" t="s">
        <v>76</v>
      </c>
      <c r="H640" s="41" t="s">
        <v>77</v>
      </c>
      <c r="I640" s="41" t="s">
        <v>78</v>
      </c>
      <c r="J640" s="41" t="s">
        <v>79</v>
      </c>
      <c r="K640" s="250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38"/>
      <c r="AE640" s="238"/>
      <c r="AF640" s="238"/>
      <c r="AG640" s="238"/>
      <c r="AH640" s="238"/>
      <c r="AI640" s="238"/>
      <c r="AJ640" s="238"/>
    </row>
    <row r="641" spans="1:37" ht="15.75" customHeight="1" x14ac:dyDescent="0.25">
      <c r="A641" s="41">
        <v>1902</v>
      </c>
      <c r="B641" s="42">
        <v>30</v>
      </c>
      <c r="C641" s="42"/>
      <c r="D641" s="42"/>
      <c r="E641" s="42"/>
      <c r="F641" s="42"/>
      <c r="G641" s="42"/>
      <c r="H641" s="42"/>
      <c r="I641" s="42"/>
      <c r="J641" s="42"/>
      <c r="K641" s="131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114"/>
      <c r="AE641" s="115"/>
      <c r="AF641" s="116"/>
      <c r="AG641" s="43"/>
      <c r="AH641" s="44">
        <f>B641</f>
        <v>30</v>
      </c>
      <c r="AI641" s="45"/>
      <c r="AJ641" s="43"/>
    </row>
    <row r="642" spans="1:37" ht="15.75" customHeight="1" x14ac:dyDescent="0.25">
      <c r="A642" s="41">
        <v>2001</v>
      </c>
      <c r="B642" s="42"/>
      <c r="C642" s="42">
        <v>28</v>
      </c>
      <c r="D642" s="42"/>
      <c r="E642" s="42"/>
      <c r="F642" s="42"/>
      <c r="G642" s="42"/>
      <c r="H642" s="42"/>
      <c r="I642" s="42"/>
      <c r="J642" s="42"/>
      <c r="K642" s="131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119"/>
      <c r="AE642" s="120"/>
      <c r="AF642" s="121"/>
      <c r="AG642" s="47">
        <f>IF(C642=0,"",C642/B641)</f>
        <v>0.93333333333333335</v>
      </c>
      <c r="AH642" s="48">
        <v>28</v>
      </c>
      <c r="AI642" s="49">
        <f t="shared" ref="AI642:AI649" si="67">IF(AH642=0,"",AH642/AH641)</f>
        <v>0.93333333333333335</v>
      </c>
      <c r="AJ642" s="49">
        <f t="shared" ref="AJ642:AJ649" si="68">IF(AH642=0,"",100%-AI642)</f>
        <v>6.6666666666666652E-2</v>
      </c>
    </row>
    <row r="643" spans="1:37" ht="15.75" customHeight="1" x14ac:dyDescent="0.25">
      <c r="A643" s="41">
        <v>2002</v>
      </c>
      <c r="B643" s="42"/>
      <c r="C643" s="42"/>
      <c r="D643" s="42">
        <v>25</v>
      </c>
      <c r="E643" s="42"/>
      <c r="F643" s="42"/>
      <c r="G643" s="42"/>
      <c r="H643" s="42"/>
      <c r="I643" s="42"/>
      <c r="J643" s="42"/>
      <c r="K643" s="131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119"/>
      <c r="AE643" s="120"/>
      <c r="AF643" s="121"/>
      <c r="AG643" s="47">
        <f>IF(D643=0,"",D643/C642)</f>
        <v>0.8928571428571429</v>
      </c>
      <c r="AH643" s="48">
        <v>25</v>
      </c>
      <c r="AI643" s="49">
        <f t="shared" si="67"/>
        <v>0.8928571428571429</v>
      </c>
      <c r="AJ643" s="49">
        <f t="shared" si="68"/>
        <v>0.1071428571428571</v>
      </c>
      <c r="AK643" s="32">
        <f>AH643/AH641</f>
        <v>0.83333333333333337</v>
      </c>
    </row>
    <row r="644" spans="1:37" ht="15.75" customHeight="1" x14ac:dyDescent="0.25">
      <c r="A644" s="41">
        <v>2101</v>
      </c>
      <c r="B644" s="42"/>
      <c r="C644" s="42"/>
      <c r="D644" s="42"/>
      <c r="E644" s="42">
        <v>24</v>
      </c>
      <c r="F644" s="42"/>
      <c r="G644" s="42"/>
      <c r="H644" s="42"/>
      <c r="I644" s="42"/>
      <c r="J644" s="42"/>
      <c r="K644" s="131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119"/>
      <c r="AE644" s="120"/>
      <c r="AF644" s="121"/>
      <c r="AG644" s="47">
        <f>IF(E644=0,"",E644/D643)</f>
        <v>0.96</v>
      </c>
      <c r="AH644" s="48">
        <v>25</v>
      </c>
      <c r="AI644" s="49">
        <f t="shared" si="67"/>
        <v>1</v>
      </c>
      <c r="AJ644" s="49">
        <f t="shared" si="68"/>
        <v>0</v>
      </c>
    </row>
    <row r="645" spans="1:37" ht="15.75" customHeight="1" x14ac:dyDescent="0.25">
      <c r="A645" s="41">
        <v>2102</v>
      </c>
      <c r="B645" s="42"/>
      <c r="C645" s="42"/>
      <c r="D645" s="42"/>
      <c r="E645" s="42"/>
      <c r="F645" s="42">
        <v>23</v>
      </c>
      <c r="G645" s="42"/>
      <c r="H645" s="42"/>
      <c r="I645" s="42"/>
      <c r="J645" s="42"/>
      <c r="K645" s="131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119"/>
      <c r="AE645" s="120"/>
      <c r="AF645" s="121"/>
      <c r="AG645" s="47">
        <f>IF(F645=0,"",F645/E644)</f>
        <v>0.95833333333333337</v>
      </c>
      <c r="AH645" s="48">
        <v>24</v>
      </c>
      <c r="AI645" s="49">
        <f t="shared" si="67"/>
        <v>0.96</v>
      </c>
      <c r="AJ645" s="49">
        <f t="shared" si="68"/>
        <v>4.0000000000000036E-2</v>
      </c>
    </row>
    <row r="646" spans="1:37" ht="15.75" customHeight="1" x14ac:dyDescent="0.25">
      <c r="A646" s="41">
        <v>2201</v>
      </c>
      <c r="B646" s="42"/>
      <c r="C646" s="42"/>
      <c r="D646" s="42"/>
      <c r="E646" s="42"/>
      <c r="F646" s="42"/>
      <c r="G646" s="42">
        <v>22</v>
      </c>
      <c r="H646" s="42"/>
      <c r="I646" s="42"/>
      <c r="J646" s="42"/>
      <c r="K646" s="131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119"/>
      <c r="AE646" s="120"/>
      <c r="AF646" s="121"/>
      <c r="AG646" s="47">
        <f>IF(G646=0,"",G646/F645)</f>
        <v>0.95652173913043481</v>
      </c>
      <c r="AH646" s="48">
        <v>22</v>
      </c>
      <c r="AI646" s="49">
        <f t="shared" si="67"/>
        <v>0.91666666666666663</v>
      </c>
      <c r="AJ646" s="49">
        <f t="shared" si="68"/>
        <v>8.333333333333337E-2</v>
      </c>
    </row>
    <row r="647" spans="1:37" ht="15.75" customHeight="1" x14ac:dyDescent="0.25">
      <c r="A647" s="41">
        <v>2202</v>
      </c>
      <c r="B647" s="42"/>
      <c r="C647" s="42"/>
      <c r="D647" s="42"/>
      <c r="E647" s="42"/>
      <c r="F647" s="42"/>
      <c r="G647" s="42"/>
      <c r="H647" s="42">
        <v>21</v>
      </c>
      <c r="I647" s="42"/>
      <c r="J647" s="42"/>
      <c r="K647" s="131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119"/>
      <c r="AE647" s="120"/>
      <c r="AF647" s="121"/>
      <c r="AG647" s="47">
        <f>IF(H647=0,"",H647/G646)</f>
        <v>0.95454545454545459</v>
      </c>
      <c r="AH647" s="48">
        <v>21</v>
      </c>
      <c r="AI647" s="49">
        <f t="shared" si="67"/>
        <v>0.95454545454545459</v>
      </c>
      <c r="AJ647" s="49">
        <f t="shared" si="68"/>
        <v>4.5454545454545414E-2</v>
      </c>
    </row>
    <row r="648" spans="1:37" ht="15.75" customHeight="1" x14ac:dyDescent="0.25">
      <c r="A648" s="41">
        <v>2301</v>
      </c>
      <c r="B648" s="42"/>
      <c r="C648" s="42"/>
      <c r="D648" s="42"/>
      <c r="E648" s="42"/>
      <c r="F648" s="42"/>
      <c r="G648" s="42"/>
      <c r="H648" s="42"/>
      <c r="I648" s="42">
        <v>20</v>
      </c>
      <c r="J648" s="42"/>
      <c r="K648" s="131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119"/>
      <c r="AE648" s="120"/>
      <c r="AF648" s="121"/>
      <c r="AG648" s="47">
        <f>IF(I648=0,"",I648/H647)</f>
        <v>0.95238095238095233</v>
      </c>
      <c r="AH648" s="48">
        <v>20</v>
      </c>
      <c r="AI648" s="49">
        <f t="shared" si="67"/>
        <v>0.95238095238095233</v>
      </c>
      <c r="AJ648" s="49">
        <f t="shared" si="68"/>
        <v>4.7619047619047672E-2</v>
      </c>
    </row>
    <row r="649" spans="1:37" ht="15.75" customHeight="1" x14ac:dyDescent="0.25">
      <c r="A649" s="41">
        <v>2302</v>
      </c>
      <c r="B649" s="42"/>
      <c r="C649" s="42"/>
      <c r="D649" s="42"/>
      <c r="E649" s="42"/>
      <c r="F649" s="42"/>
      <c r="G649" s="42"/>
      <c r="H649" s="42"/>
      <c r="I649" s="42"/>
      <c r="J649" s="42">
        <v>19</v>
      </c>
      <c r="K649" s="131">
        <v>14</v>
      </c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119"/>
      <c r="AE649" s="120"/>
      <c r="AF649" s="121"/>
      <c r="AG649" s="50">
        <f>IF(J649=0,"",J649/I648)</f>
        <v>0.95</v>
      </c>
      <c r="AH649" s="48">
        <v>19</v>
      </c>
      <c r="AI649" s="51">
        <f t="shared" si="67"/>
        <v>0.95</v>
      </c>
      <c r="AJ649" s="51">
        <f t="shared" si="68"/>
        <v>5.0000000000000044E-2</v>
      </c>
    </row>
    <row r="650" spans="1:37" ht="15.75" customHeight="1" x14ac:dyDescent="0.25">
      <c r="A650" s="41">
        <v>2401</v>
      </c>
      <c r="B650" s="42"/>
      <c r="C650" s="42"/>
      <c r="D650" s="42"/>
      <c r="E650" s="42"/>
      <c r="F650" s="42"/>
      <c r="G650" s="42"/>
      <c r="H650" s="42"/>
      <c r="I650" s="42"/>
      <c r="J650" s="42">
        <v>3</v>
      </c>
      <c r="K650" s="131">
        <v>4</v>
      </c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119"/>
      <c r="AE650" s="120"/>
      <c r="AF650" s="122"/>
      <c r="AG650" s="161"/>
      <c r="AH650" s="48">
        <v>4</v>
      </c>
      <c r="AI650" s="162"/>
      <c r="AJ650" s="163"/>
    </row>
    <row r="651" spans="1:37" ht="15.75" customHeight="1" x14ac:dyDescent="0.25">
      <c r="A651" s="41">
        <v>2402</v>
      </c>
      <c r="B651" s="42"/>
      <c r="C651" s="42"/>
      <c r="D651" s="42"/>
      <c r="E651" s="42"/>
      <c r="F651" s="42"/>
      <c r="G651" s="42"/>
      <c r="H651" s="42"/>
      <c r="I651" s="42"/>
      <c r="J651" s="42">
        <v>1</v>
      </c>
      <c r="K651" s="131">
        <v>1</v>
      </c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119"/>
      <c r="AE651" s="120"/>
      <c r="AF651" s="122"/>
      <c r="AG651" s="126"/>
      <c r="AH651" s="124">
        <v>2</v>
      </c>
      <c r="AI651" s="127"/>
      <c r="AJ651" s="126"/>
    </row>
    <row r="652" spans="1:37" ht="15.75" customHeight="1" x14ac:dyDescent="0.25">
      <c r="A652" s="41">
        <v>2501</v>
      </c>
      <c r="B652" s="42"/>
      <c r="C652" s="42"/>
      <c r="D652" s="42"/>
      <c r="E652" s="42"/>
      <c r="F652" s="42"/>
      <c r="G652" s="42"/>
      <c r="H652" s="42"/>
      <c r="I652" s="42"/>
      <c r="J652" s="42">
        <v>1</v>
      </c>
      <c r="K652" s="131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119"/>
      <c r="AE652" s="120"/>
      <c r="AF652" s="122"/>
      <c r="AG652" s="126"/>
      <c r="AH652" s="124">
        <v>1</v>
      </c>
      <c r="AI652" s="127"/>
      <c r="AJ652" s="126"/>
    </row>
    <row r="653" spans="1:37" ht="15.75" customHeight="1" x14ac:dyDescent="0.25">
      <c r="A653" s="41">
        <v>2502</v>
      </c>
      <c r="B653" s="42"/>
      <c r="C653" s="42"/>
      <c r="D653" s="42"/>
      <c r="E653" s="42"/>
      <c r="F653" s="42"/>
      <c r="G653" s="42"/>
      <c r="H653" s="42"/>
      <c r="I653" s="42"/>
      <c r="J653" s="42"/>
      <c r="K653" s="131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119"/>
      <c r="AE653" s="120"/>
      <c r="AF653" s="122"/>
      <c r="AG653" s="120"/>
      <c r="AH653" s="122"/>
      <c r="AI653" s="158"/>
      <c r="AJ653" s="126"/>
    </row>
    <row r="654" spans="1:37" ht="15.75" customHeight="1" x14ac:dyDescent="0.25">
      <c r="A654" s="41">
        <v>2601</v>
      </c>
      <c r="B654" s="42"/>
      <c r="C654" s="42"/>
      <c r="D654" s="42"/>
      <c r="E654" s="42"/>
      <c r="F654" s="42"/>
      <c r="G654" s="42"/>
      <c r="H654" s="42"/>
      <c r="I654" s="42"/>
      <c r="J654" s="42"/>
      <c r="K654" s="131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119"/>
      <c r="AE654" s="120"/>
      <c r="AF654" s="122"/>
      <c r="AG654" s="52" t="s">
        <v>35</v>
      </c>
      <c r="AH654" s="53">
        <v>6</v>
      </c>
      <c r="AI654" s="54">
        <f>K657</f>
        <v>19</v>
      </c>
      <c r="AJ654" s="55" t="s">
        <v>20</v>
      </c>
    </row>
    <row r="655" spans="1:37" ht="15.75" customHeight="1" x14ac:dyDescent="0.25">
      <c r="A655" s="41">
        <v>2602</v>
      </c>
      <c r="B655" s="42"/>
      <c r="C655" s="42"/>
      <c r="D655" s="42"/>
      <c r="E655" s="42"/>
      <c r="F655" s="42"/>
      <c r="G655" s="42"/>
      <c r="H655" s="42"/>
      <c r="I655" s="42"/>
      <c r="J655" s="42"/>
      <c r="K655" s="131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119"/>
      <c r="AE655" s="120"/>
      <c r="AF655" s="122"/>
      <c r="AG655" s="56" t="s">
        <v>36</v>
      </c>
      <c r="AH655" s="57">
        <f>AH654/B641</f>
        <v>0.2</v>
      </c>
      <c r="AI655" s="58">
        <f>IF(AH654/AI654=0,"",AH654/AI654)</f>
        <v>0.31578947368421051</v>
      </c>
      <c r="AJ655" s="59" t="s">
        <v>37</v>
      </c>
    </row>
    <row r="656" spans="1:37" ht="15.75" x14ac:dyDescent="0.25">
      <c r="A656" s="41">
        <v>2701</v>
      </c>
      <c r="B656" s="186"/>
      <c r="C656" s="186"/>
      <c r="D656" s="186"/>
      <c r="E656" s="186"/>
      <c r="F656" s="186"/>
      <c r="G656" s="186"/>
      <c r="H656" s="186"/>
      <c r="I656" s="186"/>
      <c r="J656" s="186"/>
      <c r="K656" s="131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128"/>
      <c r="AE656" s="129"/>
      <c r="AF656" s="130"/>
      <c r="AG656" s="61"/>
      <c r="AH656" s="62"/>
      <c r="AI656" s="62"/>
      <c r="AJ656" s="63"/>
    </row>
    <row r="657" spans="1:37" ht="18" customHeight="1" x14ac:dyDescent="0.25">
      <c r="A657" s="22"/>
      <c r="B657" s="253" t="s">
        <v>80</v>
      </c>
      <c r="C657" s="253"/>
      <c r="D657" s="253"/>
      <c r="E657" s="253"/>
      <c r="F657" s="253"/>
      <c r="G657" s="253"/>
      <c r="H657" s="253"/>
      <c r="I657" s="253"/>
      <c r="J657" s="253"/>
      <c r="K657" s="185">
        <f>SUM(K641:K653)</f>
        <v>19</v>
      </c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65">
        <f>IF(K649=0,"",K649/B641)</f>
        <v>0.46666666666666667</v>
      </c>
      <c r="AE657" s="65">
        <f>IF(K657=0,"",K657/B641)</f>
        <v>0.6333333333333333</v>
      </c>
      <c r="AF657" s="65">
        <f>IF(K649=0,"",AE657-AD657)</f>
        <v>0.16666666666666663</v>
      </c>
      <c r="AG657" s="1"/>
      <c r="AH657" s="27"/>
      <c r="AI657" s="30"/>
      <c r="AJ657" s="1"/>
    </row>
    <row r="658" spans="1:37" ht="12.75" customHeight="1" x14ac:dyDescent="0.2">
      <c r="AD658" s="1"/>
      <c r="AE658" s="1"/>
      <c r="AG658" s="1"/>
    </row>
    <row r="659" spans="1:37" ht="12.75" customHeight="1" x14ac:dyDescent="0.2">
      <c r="AD659" s="1"/>
      <c r="AE659" s="1"/>
      <c r="AG659" s="1"/>
    </row>
    <row r="660" spans="1:37" ht="12.75" customHeight="1" x14ac:dyDescent="0.2">
      <c r="A660" s="75" t="s">
        <v>91</v>
      </c>
      <c r="AD660" s="1"/>
      <c r="AE660" s="1"/>
      <c r="AG660" s="1"/>
    </row>
    <row r="661" spans="1:37" s="190" customFormat="1" ht="12.75" customHeight="1" x14ac:dyDescent="0.2">
      <c r="A661" s="75"/>
      <c r="K661" s="193"/>
      <c r="AD661" s="1"/>
      <c r="AE661" s="1"/>
      <c r="AG661" s="1"/>
    </row>
    <row r="662" spans="1:37" s="190" customFormat="1" ht="12.75" customHeight="1" x14ac:dyDescent="0.2">
      <c r="A662" s="75"/>
      <c r="K662" s="193"/>
      <c r="AD662" s="1"/>
      <c r="AE662" s="1"/>
      <c r="AG662" s="1"/>
    </row>
    <row r="663" spans="1:37" ht="26.25" x14ac:dyDescent="0.4">
      <c r="B663" s="235" t="s">
        <v>69</v>
      </c>
      <c r="C663" s="236"/>
      <c r="D663" s="236"/>
      <c r="E663" s="236"/>
      <c r="F663" s="236"/>
      <c r="G663" s="236"/>
      <c r="H663" s="236"/>
      <c r="I663" s="236"/>
      <c r="J663" s="236"/>
      <c r="K663" s="173" t="s">
        <v>94</v>
      </c>
      <c r="AD663" s="1"/>
      <c r="AE663" s="1"/>
      <c r="AF663" s="27"/>
      <c r="AG663" s="1"/>
      <c r="AH663" s="27"/>
      <c r="AI663" s="27"/>
      <c r="AJ663" s="27"/>
    </row>
    <row r="664" spans="1:37" ht="20.25" x14ac:dyDescent="0.2">
      <c r="A664" s="245" t="s">
        <v>19</v>
      </c>
      <c r="B664" s="246" t="s">
        <v>70</v>
      </c>
      <c r="C664" s="247"/>
      <c r="D664" s="247"/>
      <c r="E664" s="247"/>
      <c r="F664" s="247"/>
      <c r="G664" s="247"/>
      <c r="H664" s="247"/>
      <c r="I664" s="247"/>
      <c r="J664" s="248"/>
      <c r="K664" s="249" t="s">
        <v>20</v>
      </c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43" t="s">
        <v>11</v>
      </c>
      <c r="AE664" s="243" t="s">
        <v>12</v>
      </c>
      <c r="AF664" s="242" t="s">
        <v>13</v>
      </c>
      <c r="AG664" s="243" t="s">
        <v>14</v>
      </c>
      <c r="AH664" s="244" t="s">
        <v>15</v>
      </c>
      <c r="AI664" s="244" t="s">
        <v>16</v>
      </c>
      <c r="AJ664" s="243" t="s">
        <v>17</v>
      </c>
    </row>
    <row r="665" spans="1:37" ht="15.75" x14ac:dyDescent="0.25">
      <c r="A665" s="238"/>
      <c r="B665" s="41" t="s">
        <v>71</v>
      </c>
      <c r="C665" s="41" t="s">
        <v>72</v>
      </c>
      <c r="D665" s="41" t="s">
        <v>73</v>
      </c>
      <c r="E665" s="41" t="s">
        <v>74</v>
      </c>
      <c r="F665" s="41" t="s">
        <v>75</v>
      </c>
      <c r="G665" s="41" t="s">
        <v>76</v>
      </c>
      <c r="H665" s="41" t="s">
        <v>77</v>
      </c>
      <c r="I665" s="41" t="s">
        <v>78</v>
      </c>
      <c r="J665" s="41" t="s">
        <v>79</v>
      </c>
      <c r="K665" s="250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38"/>
      <c r="AE665" s="238"/>
      <c r="AF665" s="238"/>
      <c r="AG665" s="238"/>
      <c r="AH665" s="238"/>
      <c r="AI665" s="238"/>
      <c r="AJ665" s="238"/>
    </row>
    <row r="666" spans="1:37" ht="15.75" customHeight="1" x14ac:dyDescent="0.25">
      <c r="A666" s="41">
        <v>2001</v>
      </c>
      <c r="B666" s="42"/>
      <c r="C666" s="42"/>
      <c r="D666" s="42"/>
      <c r="E666" s="42"/>
      <c r="F666" s="42"/>
      <c r="G666" s="42"/>
      <c r="H666" s="42"/>
      <c r="I666" s="42"/>
      <c r="J666" s="42"/>
      <c r="K666" s="131"/>
      <c r="L666" s="122"/>
      <c r="M666" s="122"/>
      <c r="N666" s="122"/>
      <c r="O666" s="122"/>
      <c r="P666" s="122"/>
      <c r="Q666" s="122"/>
      <c r="R666" s="122"/>
      <c r="S666" s="122"/>
      <c r="T666" s="122"/>
      <c r="U666" s="122"/>
      <c r="V666" s="122"/>
      <c r="W666" s="122"/>
      <c r="X666" s="122"/>
      <c r="Y666" s="122"/>
      <c r="Z666" s="122"/>
      <c r="AA666" s="122"/>
      <c r="AB666" s="122"/>
      <c r="AC666" s="122"/>
      <c r="AD666" s="114"/>
      <c r="AE666" s="115"/>
      <c r="AF666" s="116"/>
      <c r="AG666" s="43"/>
      <c r="AH666" s="44">
        <f>B666</f>
        <v>0</v>
      </c>
      <c r="AI666" s="45"/>
      <c r="AJ666" s="43"/>
    </row>
    <row r="667" spans="1:37" ht="15.75" customHeight="1" x14ac:dyDescent="0.25">
      <c r="A667" s="41">
        <v>2002</v>
      </c>
      <c r="B667" s="42"/>
      <c r="C667" s="42"/>
      <c r="D667" s="42"/>
      <c r="E667" s="42"/>
      <c r="F667" s="42"/>
      <c r="G667" s="42"/>
      <c r="H667" s="42"/>
      <c r="I667" s="42"/>
      <c r="J667" s="42"/>
      <c r="K667" s="131"/>
      <c r="L667" s="122"/>
      <c r="M667" s="122"/>
      <c r="N667" s="122"/>
      <c r="O667" s="122"/>
      <c r="P667" s="122"/>
      <c r="Q667" s="122"/>
      <c r="R667" s="122"/>
      <c r="S667" s="122"/>
      <c r="T667" s="122"/>
      <c r="U667" s="122"/>
      <c r="V667" s="122"/>
      <c r="W667" s="122"/>
      <c r="X667" s="122"/>
      <c r="Y667" s="122"/>
      <c r="Z667" s="122"/>
      <c r="AA667" s="122"/>
      <c r="AB667" s="122"/>
      <c r="AC667" s="122"/>
      <c r="AD667" s="119"/>
      <c r="AE667" s="120"/>
      <c r="AF667" s="121"/>
      <c r="AG667" s="70" t="str">
        <f>IF(C667=0,"",C667/B666)</f>
        <v/>
      </c>
      <c r="AH667" s="48"/>
      <c r="AI667" s="71" t="str">
        <f t="shared" ref="AI667:AI674" si="69">IF(AH667=0,"",AH667/AH666)</f>
        <v/>
      </c>
      <c r="AJ667" s="71" t="str">
        <f t="shared" ref="AJ667:AJ674" si="70">IF(AH667=0,"",100%-AI667)</f>
        <v/>
      </c>
    </row>
    <row r="668" spans="1:37" ht="15.75" customHeight="1" x14ac:dyDescent="0.25">
      <c r="A668" s="41">
        <v>2101</v>
      </c>
      <c r="B668" s="42"/>
      <c r="C668" s="42"/>
      <c r="D668" s="42"/>
      <c r="E668" s="42"/>
      <c r="F668" s="42"/>
      <c r="G668" s="42"/>
      <c r="H668" s="42"/>
      <c r="I668" s="42"/>
      <c r="J668" s="42"/>
      <c r="K668" s="131"/>
      <c r="L668" s="122"/>
      <c r="M668" s="122"/>
      <c r="N668" s="122"/>
      <c r="O668" s="122"/>
      <c r="P668" s="122"/>
      <c r="Q668" s="122"/>
      <c r="R668" s="122"/>
      <c r="S668" s="122"/>
      <c r="T668" s="122"/>
      <c r="U668" s="122"/>
      <c r="V668" s="122"/>
      <c r="W668" s="122"/>
      <c r="X668" s="122"/>
      <c r="Y668" s="122"/>
      <c r="Z668" s="122"/>
      <c r="AA668" s="122"/>
      <c r="AB668" s="122"/>
      <c r="AC668" s="122"/>
      <c r="AD668" s="119"/>
      <c r="AE668" s="120"/>
      <c r="AF668" s="121"/>
      <c r="AG668" s="70" t="str">
        <f>IF(D668=0,"",D668/C667)</f>
        <v/>
      </c>
      <c r="AH668" s="48"/>
      <c r="AI668" s="71" t="str">
        <f t="shared" si="69"/>
        <v/>
      </c>
      <c r="AJ668" s="71" t="str">
        <f t="shared" si="70"/>
        <v/>
      </c>
      <c r="AK668" s="32" t="e">
        <f>AH668/AH666</f>
        <v>#DIV/0!</v>
      </c>
    </row>
    <row r="669" spans="1:37" ht="15.75" customHeight="1" x14ac:dyDescent="0.25">
      <c r="A669" s="41">
        <v>2102</v>
      </c>
      <c r="B669" s="42"/>
      <c r="C669" s="42"/>
      <c r="D669" s="42"/>
      <c r="E669" s="42"/>
      <c r="F669" s="42"/>
      <c r="G669" s="42"/>
      <c r="H669" s="42"/>
      <c r="I669" s="42"/>
      <c r="J669" s="42"/>
      <c r="K669" s="131"/>
      <c r="L669" s="122"/>
      <c r="M669" s="122"/>
      <c r="N669" s="122"/>
      <c r="O669" s="122"/>
      <c r="P669" s="122"/>
      <c r="Q669" s="122"/>
      <c r="R669" s="122"/>
      <c r="S669" s="122"/>
      <c r="T669" s="122"/>
      <c r="U669" s="122"/>
      <c r="V669" s="122"/>
      <c r="W669" s="122"/>
      <c r="X669" s="122"/>
      <c r="Y669" s="122"/>
      <c r="Z669" s="122"/>
      <c r="AA669" s="122"/>
      <c r="AB669" s="122"/>
      <c r="AC669" s="122"/>
      <c r="AD669" s="119"/>
      <c r="AE669" s="120"/>
      <c r="AF669" s="121"/>
      <c r="AG669" s="70" t="str">
        <f>IF(E669=0,"",E669/D668)</f>
        <v/>
      </c>
      <c r="AH669" s="48"/>
      <c r="AI669" s="71" t="str">
        <f t="shared" si="69"/>
        <v/>
      </c>
      <c r="AJ669" s="71" t="str">
        <f t="shared" si="70"/>
        <v/>
      </c>
    </row>
    <row r="670" spans="1:37" ht="15.75" customHeight="1" x14ac:dyDescent="0.25">
      <c r="A670" s="41">
        <v>2201</v>
      </c>
      <c r="B670" s="42"/>
      <c r="C670" s="42"/>
      <c r="D670" s="42"/>
      <c r="E670" s="42"/>
      <c r="F670" s="42"/>
      <c r="G670" s="42"/>
      <c r="H670" s="42"/>
      <c r="I670" s="42"/>
      <c r="J670" s="42"/>
      <c r="K670" s="131"/>
      <c r="L670" s="122"/>
      <c r="M670" s="122"/>
      <c r="N670" s="122"/>
      <c r="O670" s="122"/>
      <c r="P670" s="122"/>
      <c r="Q670" s="122"/>
      <c r="R670" s="122"/>
      <c r="S670" s="122"/>
      <c r="T670" s="122"/>
      <c r="U670" s="122"/>
      <c r="V670" s="122"/>
      <c r="W670" s="122"/>
      <c r="X670" s="122"/>
      <c r="Y670" s="122"/>
      <c r="Z670" s="122"/>
      <c r="AA670" s="122"/>
      <c r="AB670" s="122"/>
      <c r="AC670" s="122"/>
      <c r="AD670" s="119"/>
      <c r="AE670" s="120"/>
      <c r="AF670" s="121"/>
      <c r="AG670" s="70" t="str">
        <f>IF(F670=0,"",F670/E669)</f>
        <v/>
      </c>
      <c r="AH670" s="48"/>
      <c r="AI670" s="71" t="str">
        <f t="shared" si="69"/>
        <v/>
      </c>
      <c r="AJ670" s="71" t="str">
        <f t="shared" si="70"/>
        <v/>
      </c>
    </row>
    <row r="671" spans="1:37" ht="15.75" customHeight="1" x14ac:dyDescent="0.25">
      <c r="A671" s="41">
        <v>2202</v>
      </c>
      <c r="B671" s="42"/>
      <c r="C671" s="42"/>
      <c r="D671" s="42"/>
      <c r="E671" s="42"/>
      <c r="F671" s="42"/>
      <c r="G671" s="42"/>
      <c r="H671" s="42"/>
      <c r="I671" s="42"/>
      <c r="J671" s="42"/>
      <c r="K671" s="131"/>
      <c r="L671" s="122"/>
      <c r="M671" s="122"/>
      <c r="N671" s="122"/>
      <c r="O671" s="122"/>
      <c r="P671" s="122"/>
      <c r="Q671" s="122"/>
      <c r="R671" s="122"/>
      <c r="S671" s="122"/>
      <c r="T671" s="122"/>
      <c r="U671" s="122"/>
      <c r="V671" s="122"/>
      <c r="W671" s="122"/>
      <c r="X671" s="122"/>
      <c r="Y671" s="122"/>
      <c r="Z671" s="122"/>
      <c r="AA671" s="122"/>
      <c r="AB671" s="122"/>
      <c r="AC671" s="122"/>
      <c r="AD671" s="119"/>
      <c r="AE671" s="120"/>
      <c r="AF671" s="121"/>
      <c r="AG671" s="70" t="str">
        <f>IF(G671=0,"",G671/F670)</f>
        <v/>
      </c>
      <c r="AH671" s="48"/>
      <c r="AI671" s="71" t="str">
        <f t="shared" si="69"/>
        <v/>
      </c>
      <c r="AJ671" s="71" t="str">
        <f t="shared" si="70"/>
        <v/>
      </c>
    </row>
    <row r="672" spans="1:37" ht="15.75" customHeight="1" x14ac:dyDescent="0.25">
      <c r="A672" s="41">
        <v>2301</v>
      </c>
      <c r="B672" s="42"/>
      <c r="C672" s="42"/>
      <c r="D672" s="42"/>
      <c r="E672" s="42"/>
      <c r="F672" s="42"/>
      <c r="G672" s="42"/>
      <c r="H672" s="42"/>
      <c r="I672" s="42"/>
      <c r="J672" s="42"/>
      <c r="K672" s="131"/>
      <c r="L672" s="122"/>
      <c r="M672" s="122"/>
      <c r="N672" s="122"/>
      <c r="O672" s="122"/>
      <c r="P672" s="122"/>
      <c r="Q672" s="122"/>
      <c r="R672" s="122"/>
      <c r="S672" s="122"/>
      <c r="T672" s="122"/>
      <c r="U672" s="122"/>
      <c r="V672" s="122"/>
      <c r="W672" s="122"/>
      <c r="X672" s="122"/>
      <c r="Y672" s="122"/>
      <c r="Z672" s="122"/>
      <c r="AA672" s="122"/>
      <c r="AB672" s="122"/>
      <c r="AC672" s="122"/>
      <c r="AD672" s="119"/>
      <c r="AE672" s="120"/>
      <c r="AF672" s="121"/>
      <c r="AG672" s="70" t="str">
        <f>IF(H672=0,"",H672/G671)</f>
        <v/>
      </c>
      <c r="AH672" s="48"/>
      <c r="AI672" s="71" t="str">
        <f t="shared" si="69"/>
        <v/>
      </c>
      <c r="AJ672" s="71" t="str">
        <f t="shared" si="70"/>
        <v/>
      </c>
    </row>
    <row r="673" spans="1:36" ht="15.75" customHeight="1" x14ac:dyDescent="0.25">
      <c r="A673" s="41">
        <v>2302</v>
      </c>
      <c r="B673" s="42"/>
      <c r="C673" s="42"/>
      <c r="D673" s="42"/>
      <c r="E673" s="42"/>
      <c r="F673" s="42"/>
      <c r="G673" s="42"/>
      <c r="H673" s="42"/>
      <c r="I673" s="42"/>
      <c r="J673" s="42"/>
      <c r="K673" s="131"/>
      <c r="L673" s="122"/>
      <c r="M673" s="122"/>
      <c r="N673" s="122"/>
      <c r="O673" s="122"/>
      <c r="P673" s="122"/>
      <c r="Q673" s="122"/>
      <c r="R673" s="122"/>
      <c r="S673" s="122"/>
      <c r="T673" s="122"/>
      <c r="U673" s="122"/>
      <c r="V673" s="122"/>
      <c r="W673" s="122"/>
      <c r="X673" s="122"/>
      <c r="Y673" s="122"/>
      <c r="Z673" s="122"/>
      <c r="AA673" s="122"/>
      <c r="AB673" s="122"/>
      <c r="AC673" s="122"/>
      <c r="AD673" s="119"/>
      <c r="AE673" s="120"/>
      <c r="AF673" s="121"/>
      <c r="AG673" s="70" t="str">
        <f>IF(I673=0,"",I673/H672)</f>
        <v/>
      </c>
      <c r="AH673" s="48"/>
      <c r="AI673" s="71" t="str">
        <f t="shared" si="69"/>
        <v/>
      </c>
      <c r="AJ673" s="71" t="str">
        <f t="shared" si="70"/>
        <v/>
      </c>
    </row>
    <row r="674" spans="1:36" ht="15.75" customHeight="1" x14ac:dyDescent="0.25">
      <c r="A674" s="41">
        <v>2401</v>
      </c>
      <c r="B674" s="42"/>
      <c r="C674" s="42"/>
      <c r="D674" s="42"/>
      <c r="E674" s="42"/>
      <c r="F674" s="42"/>
      <c r="G674" s="42"/>
      <c r="H674" s="42"/>
      <c r="I674" s="42"/>
      <c r="J674" s="42"/>
      <c r="K674" s="131"/>
      <c r="L674" s="122"/>
      <c r="M674" s="122"/>
      <c r="N674" s="122"/>
      <c r="O674" s="122"/>
      <c r="P674" s="122"/>
      <c r="Q674" s="122"/>
      <c r="R674" s="122"/>
      <c r="S674" s="122"/>
      <c r="T674" s="122"/>
      <c r="U674" s="122"/>
      <c r="V674" s="122"/>
      <c r="W674" s="122"/>
      <c r="X674" s="122"/>
      <c r="Y674" s="122"/>
      <c r="Z674" s="122"/>
      <c r="AA674" s="122"/>
      <c r="AB674" s="122"/>
      <c r="AC674" s="122"/>
      <c r="AD674" s="119"/>
      <c r="AE674" s="120"/>
      <c r="AF674" s="121"/>
      <c r="AG674" s="72" t="str">
        <f>IF(J674=0,"",J674/I673)</f>
        <v/>
      </c>
      <c r="AH674" s="48"/>
      <c r="AI674" s="73" t="str">
        <f t="shared" si="69"/>
        <v/>
      </c>
      <c r="AJ674" s="73" t="str">
        <f t="shared" si="70"/>
        <v/>
      </c>
    </row>
    <row r="675" spans="1:36" ht="15.75" customHeight="1" x14ac:dyDescent="0.25">
      <c r="A675" s="41">
        <v>2402</v>
      </c>
      <c r="B675" s="42"/>
      <c r="C675" s="42"/>
      <c r="D675" s="42"/>
      <c r="E675" s="42"/>
      <c r="F675" s="42"/>
      <c r="G675" s="42"/>
      <c r="H675" s="42"/>
      <c r="I675" s="42"/>
      <c r="J675" s="42"/>
      <c r="K675" s="131"/>
      <c r="L675" s="122"/>
      <c r="M675" s="122"/>
      <c r="N675" s="122"/>
      <c r="O675" s="122"/>
      <c r="P675" s="122"/>
      <c r="Q675" s="122"/>
      <c r="R675" s="122"/>
      <c r="S675" s="122"/>
      <c r="T675" s="122"/>
      <c r="U675" s="122"/>
      <c r="V675" s="122"/>
      <c r="W675" s="122"/>
      <c r="X675" s="122"/>
      <c r="Y675" s="122"/>
      <c r="Z675" s="122"/>
      <c r="AA675" s="122"/>
      <c r="AB675" s="122"/>
      <c r="AC675" s="122"/>
      <c r="AD675" s="119"/>
      <c r="AE675" s="120"/>
      <c r="AF675" s="122"/>
      <c r="AG675" s="161"/>
      <c r="AH675" s="48"/>
      <c r="AI675" s="162"/>
      <c r="AJ675" s="163"/>
    </row>
    <row r="676" spans="1:36" ht="15.75" customHeight="1" x14ac:dyDescent="0.25">
      <c r="A676" s="41">
        <v>2501</v>
      </c>
      <c r="B676" s="42"/>
      <c r="C676" s="42"/>
      <c r="D676" s="42"/>
      <c r="E676" s="42"/>
      <c r="F676" s="42"/>
      <c r="G676" s="42"/>
      <c r="H676" s="42"/>
      <c r="I676" s="42"/>
      <c r="J676" s="42"/>
      <c r="K676" s="131"/>
      <c r="L676" s="122"/>
      <c r="M676" s="122"/>
      <c r="N676" s="122"/>
      <c r="O676" s="122"/>
      <c r="P676" s="122"/>
      <c r="Q676" s="122"/>
      <c r="R676" s="122"/>
      <c r="S676" s="122"/>
      <c r="T676" s="122"/>
      <c r="U676" s="122"/>
      <c r="V676" s="122"/>
      <c r="W676" s="122"/>
      <c r="X676" s="122"/>
      <c r="Y676" s="122"/>
      <c r="Z676" s="122"/>
      <c r="AA676" s="122"/>
      <c r="AB676" s="122"/>
      <c r="AC676" s="122"/>
      <c r="AD676" s="119"/>
      <c r="AE676" s="120"/>
      <c r="AF676" s="122"/>
      <c r="AG676" s="126"/>
      <c r="AH676" s="124"/>
      <c r="AI676" s="127"/>
      <c r="AJ676" s="126"/>
    </row>
    <row r="677" spans="1:36" ht="15.75" customHeight="1" x14ac:dyDescent="0.25">
      <c r="A677" s="41">
        <v>2502</v>
      </c>
      <c r="B677" s="42"/>
      <c r="C677" s="42"/>
      <c r="D677" s="42"/>
      <c r="E677" s="42"/>
      <c r="F677" s="42"/>
      <c r="G677" s="42"/>
      <c r="H677" s="42"/>
      <c r="I677" s="42"/>
      <c r="J677" s="42"/>
      <c r="K677" s="131"/>
      <c r="L677" s="122"/>
      <c r="M677" s="122"/>
      <c r="N677" s="122"/>
      <c r="O677" s="122"/>
      <c r="P677" s="122"/>
      <c r="Q677" s="122"/>
      <c r="R677" s="122"/>
      <c r="S677" s="122"/>
      <c r="T677" s="122"/>
      <c r="U677" s="122"/>
      <c r="V677" s="122"/>
      <c r="W677" s="122"/>
      <c r="X677" s="122"/>
      <c r="Y677" s="122"/>
      <c r="Z677" s="122"/>
      <c r="AA677" s="122"/>
      <c r="AB677" s="122"/>
      <c r="AC677" s="122"/>
      <c r="AD677" s="119"/>
      <c r="AE677" s="120"/>
      <c r="AF677" s="122"/>
      <c r="AG677" s="126"/>
      <c r="AH677" s="124"/>
      <c r="AI677" s="127"/>
      <c r="AJ677" s="126"/>
    </row>
    <row r="678" spans="1:36" ht="15.75" customHeight="1" x14ac:dyDescent="0.25">
      <c r="A678" s="41">
        <v>2601</v>
      </c>
      <c r="B678" s="42"/>
      <c r="C678" s="42"/>
      <c r="D678" s="42"/>
      <c r="E678" s="42"/>
      <c r="F678" s="42"/>
      <c r="G678" s="42"/>
      <c r="H678" s="42"/>
      <c r="I678" s="42"/>
      <c r="J678" s="42"/>
      <c r="K678" s="131"/>
      <c r="L678" s="122"/>
      <c r="M678" s="122"/>
      <c r="N678" s="122"/>
      <c r="O678" s="122"/>
      <c r="P678" s="122"/>
      <c r="Q678" s="122"/>
      <c r="R678" s="122"/>
      <c r="S678" s="122"/>
      <c r="T678" s="122"/>
      <c r="U678" s="122"/>
      <c r="V678" s="122"/>
      <c r="W678" s="122"/>
      <c r="X678" s="122"/>
      <c r="Y678" s="122"/>
      <c r="Z678" s="122"/>
      <c r="AA678" s="122"/>
      <c r="AB678" s="122"/>
      <c r="AC678" s="122"/>
      <c r="AD678" s="119"/>
      <c r="AE678" s="120"/>
      <c r="AF678" s="122"/>
      <c r="AG678" s="120"/>
      <c r="AH678" s="122"/>
      <c r="AI678" s="158"/>
      <c r="AJ678" s="126"/>
    </row>
    <row r="679" spans="1:36" ht="15.75" customHeight="1" x14ac:dyDescent="0.25">
      <c r="A679" s="41">
        <v>2602</v>
      </c>
      <c r="B679" s="42"/>
      <c r="C679" s="42"/>
      <c r="D679" s="42"/>
      <c r="E679" s="42"/>
      <c r="F679" s="42"/>
      <c r="G679" s="42"/>
      <c r="H679" s="42"/>
      <c r="I679" s="42"/>
      <c r="J679" s="42"/>
      <c r="K679" s="131"/>
      <c r="L679" s="122"/>
      <c r="M679" s="122"/>
      <c r="N679" s="122"/>
      <c r="O679" s="122"/>
      <c r="P679" s="122"/>
      <c r="Q679" s="122"/>
      <c r="R679" s="122"/>
      <c r="S679" s="122"/>
      <c r="T679" s="122"/>
      <c r="U679" s="122"/>
      <c r="V679" s="122"/>
      <c r="W679" s="122"/>
      <c r="X679" s="122"/>
      <c r="Y679" s="122"/>
      <c r="Z679" s="122"/>
      <c r="AA679" s="122"/>
      <c r="AB679" s="122"/>
      <c r="AC679" s="122"/>
      <c r="AD679" s="119"/>
      <c r="AE679" s="120"/>
      <c r="AF679" s="122"/>
      <c r="AG679" s="52" t="s">
        <v>35</v>
      </c>
      <c r="AH679" s="53"/>
      <c r="AI679" s="54"/>
      <c r="AJ679" s="55" t="s">
        <v>20</v>
      </c>
    </row>
    <row r="680" spans="1:36" ht="15.75" customHeight="1" x14ac:dyDescent="0.25">
      <c r="A680" s="41">
        <v>2701</v>
      </c>
      <c r="B680" s="42"/>
      <c r="C680" s="42"/>
      <c r="D680" s="42"/>
      <c r="E680" s="42"/>
      <c r="F680" s="42"/>
      <c r="G680" s="42"/>
      <c r="H680" s="42"/>
      <c r="I680" s="42"/>
      <c r="J680" s="42"/>
      <c r="K680" s="131"/>
      <c r="L680" s="122"/>
      <c r="M680" s="122"/>
      <c r="N680" s="122"/>
      <c r="O680" s="122"/>
      <c r="P680" s="122"/>
      <c r="Q680" s="122"/>
      <c r="R680" s="122"/>
      <c r="S680" s="122"/>
      <c r="T680" s="122"/>
      <c r="U680" s="122"/>
      <c r="V680" s="122"/>
      <c r="W680" s="122"/>
      <c r="X680" s="122"/>
      <c r="Y680" s="122"/>
      <c r="Z680" s="122"/>
      <c r="AA680" s="122"/>
      <c r="AB680" s="122"/>
      <c r="AC680" s="122"/>
      <c r="AD680" s="119"/>
      <c r="AE680" s="120"/>
      <c r="AF680" s="122"/>
      <c r="AG680" s="56" t="s">
        <v>36</v>
      </c>
      <c r="AH680" s="57" t="e">
        <f>IF(AH679/AI679=0,"",AH679/AI679)</f>
        <v>#DIV/0!</v>
      </c>
      <c r="AI680" s="58" t="e">
        <f>IF(AH679/AI679=0,"",AH679/AI679)</f>
        <v>#DIV/0!</v>
      </c>
      <c r="AJ680" s="59" t="s">
        <v>37</v>
      </c>
    </row>
    <row r="681" spans="1:36" ht="15.75" x14ac:dyDescent="0.25">
      <c r="A681" s="41">
        <v>2702</v>
      </c>
      <c r="B681" s="186"/>
      <c r="C681" s="186"/>
      <c r="D681" s="186"/>
      <c r="E681" s="186"/>
      <c r="F681" s="186"/>
      <c r="G681" s="186"/>
      <c r="H681" s="186"/>
      <c r="I681" s="186"/>
      <c r="J681" s="186"/>
      <c r="K681" s="131"/>
      <c r="L681" s="122"/>
      <c r="M681" s="122"/>
      <c r="N681" s="122"/>
      <c r="O681" s="122"/>
      <c r="P681" s="122"/>
      <c r="Q681" s="122"/>
      <c r="R681" s="122"/>
      <c r="S681" s="122"/>
      <c r="T681" s="122"/>
      <c r="U681" s="122"/>
      <c r="V681" s="122"/>
      <c r="W681" s="122"/>
      <c r="X681" s="122"/>
      <c r="Y681" s="122"/>
      <c r="Z681" s="122"/>
      <c r="AA681" s="122"/>
      <c r="AB681" s="122"/>
      <c r="AC681" s="122"/>
      <c r="AD681" s="128"/>
      <c r="AE681" s="129"/>
      <c r="AF681" s="130"/>
      <c r="AG681" s="61"/>
      <c r="AH681" s="62"/>
      <c r="AI681" s="62"/>
      <c r="AJ681" s="63"/>
    </row>
    <row r="682" spans="1:36" ht="18" customHeight="1" x14ac:dyDescent="0.25">
      <c r="A682" s="22"/>
      <c r="B682" s="253" t="s">
        <v>80</v>
      </c>
      <c r="C682" s="253"/>
      <c r="D682" s="253"/>
      <c r="E682" s="253"/>
      <c r="F682" s="253"/>
      <c r="G682" s="253"/>
      <c r="H682" s="253"/>
      <c r="I682" s="253"/>
      <c r="J682" s="253"/>
      <c r="K682" s="185">
        <f>SUM(K666:K678)</f>
        <v>0</v>
      </c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65" t="str">
        <f>IF(K674=0,"",K674/B666)</f>
        <v/>
      </c>
      <c r="AE682" s="65" t="str">
        <f>IF(K682=0,"",K682/B666)</f>
        <v/>
      </c>
      <c r="AF682" s="65" t="str">
        <f>IF(AC674=0,"",AE682-AD682)</f>
        <v/>
      </c>
      <c r="AG682" s="1"/>
      <c r="AH682" s="27"/>
      <c r="AI682" s="30"/>
      <c r="AJ682" s="1"/>
    </row>
    <row r="683" spans="1:36" ht="12.75" customHeight="1" x14ac:dyDescent="0.2">
      <c r="AD683" s="1"/>
      <c r="AE683" s="1"/>
      <c r="AG683" s="1"/>
    </row>
    <row r="684" spans="1:36" ht="12.75" customHeight="1" x14ac:dyDescent="0.2">
      <c r="AD684" s="1"/>
      <c r="AE684" s="1"/>
      <c r="AG684" s="1"/>
    </row>
    <row r="685" spans="1:36" ht="26.25" x14ac:dyDescent="0.4">
      <c r="B685" s="235" t="s">
        <v>69</v>
      </c>
      <c r="C685" s="236"/>
      <c r="D685" s="236"/>
      <c r="E685" s="236"/>
      <c r="F685" s="236"/>
      <c r="G685" s="236"/>
      <c r="H685" s="236"/>
      <c r="I685" s="236"/>
      <c r="J685" s="236"/>
      <c r="K685" s="173" t="s">
        <v>95</v>
      </c>
      <c r="AD685" s="1"/>
      <c r="AE685" s="1"/>
      <c r="AF685" s="27"/>
      <c r="AG685" s="1"/>
      <c r="AH685" s="27"/>
      <c r="AI685" s="27"/>
      <c r="AJ685" s="27"/>
    </row>
    <row r="686" spans="1:36" ht="20.25" x14ac:dyDescent="0.2">
      <c r="A686" s="245" t="s">
        <v>19</v>
      </c>
      <c r="B686" s="246" t="s">
        <v>70</v>
      </c>
      <c r="C686" s="247"/>
      <c r="D686" s="247"/>
      <c r="E686" s="247"/>
      <c r="F686" s="247"/>
      <c r="G686" s="247"/>
      <c r="H686" s="247"/>
      <c r="I686" s="247"/>
      <c r="J686" s="248"/>
      <c r="K686" s="249" t="s">
        <v>20</v>
      </c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43" t="s">
        <v>11</v>
      </c>
      <c r="AE686" s="243" t="s">
        <v>12</v>
      </c>
      <c r="AF686" s="242" t="s">
        <v>13</v>
      </c>
      <c r="AG686" s="243" t="s">
        <v>14</v>
      </c>
      <c r="AH686" s="244" t="s">
        <v>15</v>
      </c>
      <c r="AI686" s="244" t="s">
        <v>16</v>
      </c>
      <c r="AJ686" s="243" t="s">
        <v>17</v>
      </c>
    </row>
    <row r="687" spans="1:36" ht="15.75" x14ac:dyDescent="0.25">
      <c r="A687" s="238"/>
      <c r="B687" s="41" t="s">
        <v>71</v>
      </c>
      <c r="C687" s="41" t="s">
        <v>72</v>
      </c>
      <c r="D687" s="41" t="s">
        <v>73</v>
      </c>
      <c r="E687" s="41" t="s">
        <v>74</v>
      </c>
      <c r="F687" s="41" t="s">
        <v>75</v>
      </c>
      <c r="G687" s="41" t="s">
        <v>76</v>
      </c>
      <c r="H687" s="41" t="s">
        <v>77</v>
      </c>
      <c r="I687" s="41" t="s">
        <v>78</v>
      </c>
      <c r="J687" s="41" t="s">
        <v>79</v>
      </c>
      <c r="K687" s="250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38"/>
      <c r="AE687" s="238"/>
      <c r="AF687" s="238"/>
      <c r="AG687" s="238"/>
      <c r="AH687" s="238"/>
      <c r="AI687" s="238"/>
      <c r="AJ687" s="238"/>
    </row>
    <row r="688" spans="1:36" ht="15.75" x14ac:dyDescent="0.25">
      <c r="A688" s="41">
        <v>2002</v>
      </c>
      <c r="B688" s="42">
        <v>24</v>
      </c>
      <c r="C688" s="42"/>
      <c r="D688" s="42"/>
      <c r="E688" s="42"/>
      <c r="F688" s="42"/>
      <c r="G688" s="42"/>
      <c r="H688" s="42"/>
      <c r="I688" s="42"/>
      <c r="J688" s="42"/>
      <c r="K688" s="131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114"/>
      <c r="AE688" s="115"/>
      <c r="AF688" s="116"/>
      <c r="AG688" s="43"/>
      <c r="AH688" s="44">
        <f>B688</f>
        <v>24</v>
      </c>
      <c r="AI688" s="45"/>
      <c r="AJ688" s="43"/>
    </row>
    <row r="689" spans="1:37" ht="15.75" customHeight="1" x14ac:dyDescent="0.25">
      <c r="A689" s="41">
        <v>2101</v>
      </c>
      <c r="B689" s="42"/>
      <c r="C689" s="42">
        <v>24</v>
      </c>
      <c r="D689" s="42"/>
      <c r="E689" s="42"/>
      <c r="F689" s="42"/>
      <c r="G689" s="42"/>
      <c r="H689" s="42"/>
      <c r="I689" s="42"/>
      <c r="J689" s="42"/>
      <c r="K689" s="131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119"/>
      <c r="AE689" s="120"/>
      <c r="AF689" s="121"/>
      <c r="AG689" s="47">
        <f>IF(C689=0,"",C689/B688)</f>
        <v>1</v>
      </c>
      <c r="AH689" s="48">
        <v>24</v>
      </c>
      <c r="AI689" s="49">
        <f t="shared" ref="AI689:AI696" si="71">IF(AH689=0,"",AH689/AH688)</f>
        <v>1</v>
      </c>
      <c r="AJ689" s="49">
        <f t="shared" ref="AJ689:AJ696" si="72">IF(AH689=0,"",100%-AI689)</f>
        <v>0</v>
      </c>
    </row>
    <row r="690" spans="1:37" ht="15.75" customHeight="1" x14ac:dyDescent="0.25">
      <c r="A690" s="41">
        <v>2102</v>
      </c>
      <c r="B690" s="42"/>
      <c r="C690" s="42"/>
      <c r="D690" s="42">
        <v>22</v>
      </c>
      <c r="E690" s="42"/>
      <c r="F690" s="42"/>
      <c r="G690" s="42"/>
      <c r="H690" s="42"/>
      <c r="I690" s="42"/>
      <c r="J690" s="42"/>
      <c r="K690" s="131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119"/>
      <c r="AE690" s="120"/>
      <c r="AF690" s="121"/>
      <c r="AG690" s="47">
        <f>IF(D690=0,"",D690/C689)</f>
        <v>0.91666666666666663</v>
      </c>
      <c r="AH690" s="48">
        <v>23</v>
      </c>
      <c r="AI690" s="49">
        <f t="shared" si="71"/>
        <v>0.95833333333333337</v>
      </c>
      <c r="AJ690" s="49">
        <f t="shared" si="72"/>
        <v>4.166666666666663E-2</v>
      </c>
      <c r="AK690" s="32">
        <f>AH690/AH688</f>
        <v>0.95833333333333337</v>
      </c>
    </row>
    <row r="691" spans="1:37" ht="15.75" customHeight="1" x14ac:dyDescent="0.25">
      <c r="A691" s="41">
        <v>2201</v>
      </c>
      <c r="B691" s="42"/>
      <c r="C691" s="42"/>
      <c r="D691" s="42"/>
      <c r="E691" s="42">
        <v>21</v>
      </c>
      <c r="F691" s="42"/>
      <c r="G691" s="42"/>
      <c r="H691" s="42"/>
      <c r="I691" s="42"/>
      <c r="J691" s="42"/>
      <c r="K691" s="131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119"/>
      <c r="AE691" s="120"/>
      <c r="AF691" s="121"/>
      <c r="AG691" s="47">
        <f>IF(E691=0,"",E691/D690)</f>
        <v>0.95454545454545459</v>
      </c>
      <c r="AH691" s="48">
        <v>21</v>
      </c>
      <c r="AI691" s="49">
        <f t="shared" si="71"/>
        <v>0.91304347826086951</v>
      </c>
      <c r="AJ691" s="49">
        <f t="shared" si="72"/>
        <v>8.6956521739130488E-2</v>
      </c>
    </row>
    <row r="692" spans="1:37" ht="15.75" customHeight="1" x14ac:dyDescent="0.25">
      <c r="A692" s="41">
        <v>2202</v>
      </c>
      <c r="B692" s="42"/>
      <c r="C692" s="42"/>
      <c r="D692" s="42"/>
      <c r="E692" s="42"/>
      <c r="F692" s="42">
        <v>19</v>
      </c>
      <c r="G692" s="42"/>
      <c r="H692" s="42"/>
      <c r="I692" s="42"/>
      <c r="J692" s="42"/>
      <c r="K692" s="131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119"/>
      <c r="AE692" s="120"/>
      <c r="AF692" s="121"/>
      <c r="AG692" s="47">
        <f>IF(F692=0,"",F692/E691)</f>
        <v>0.90476190476190477</v>
      </c>
      <c r="AH692" s="48">
        <v>20</v>
      </c>
      <c r="AI692" s="49">
        <f t="shared" si="71"/>
        <v>0.95238095238095233</v>
      </c>
      <c r="AJ692" s="49">
        <f t="shared" si="72"/>
        <v>4.7619047619047672E-2</v>
      </c>
    </row>
    <row r="693" spans="1:37" ht="15.75" customHeight="1" x14ac:dyDescent="0.25">
      <c r="A693" s="41">
        <v>2301</v>
      </c>
      <c r="B693" s="42"/>
      <c r="C693" s="42"/>
      <c r="D693" s="42"/>
      <c r="E693" s="42"/>
      <c r="F693" s="42"/>
      <c r="G693" s="42">
        <v>18</v>
      </c>
      <c r="H693" s="42"/>
      <c r="I693" s="42"/>
      <c r="J693" s="42"/>
      <c r="K693" s="131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119"/>
      <c r="AE693" s="120"/>
      <c r="AF693" s="121"/>
      <c r="AG693" s="47">
        <f>IF(G693=0,"",G693/F692)</f>
        <v>0.94736842105263153</v>
      </c>
      <c r="AH693" s="48">
        <v>19</v>
      </c>
      <c r="AI693" s="49">
        <f t="shared" si="71"/>
        <v>0.95</v>
      </c>
      <c r="AJ693" s="49">
        <f t="shared" si="72"/>
        <v>5.0000000000000044E-2</v>
      </c>
    </row>
    <row r="694" spans="1:37" ht="15.75" customHeight="1" x14ac:dyDescent="0.25">
      <c r="A694" s="41">
        <v>2302</v>
      </c>
      <c r="B694" s="42"/>
      <c r="C694" s="42"/>
      <c r="D694" s="42"/>
      <c r="E694" s="42"/>
      <c r="F694" s="42"/>
      <c r="G694" s="42"/>
      <c r="H694" s="42">
        <v>18</v>
      </c>
      <c r="I694" s="42"/>
      <c r="J694" s="42"/>
      <c r="K694" s="131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119"/>
      <c r="AE694" s="120"/>
      <c r="AF694" s="121"/>
      <c r="AG694" s="47">
        <f>IF(H694=0,"",H694/G693)</f>
        <v>1</v>
      </c>
      <c r="AH694" s="48">
        <v>19</v>
      </c>
      <c r="AI694" s="49">
        <f t="shared" si="71"/>
        <v>1</v>
      </c>
      <c r="AJ694" s="49">
        <f t="shared" si="72"/>
        <v>0</v>
      </c>
    </row>
    <row r="695" spans="1:37" ht="15.75" customHeight="1" x14ac:dyDescent="0.25">
      <c r="A695" s="41">
        <v>2401</v>
      </c>
      <c r="B695" s="42"/>
      <c r="C695" s="42"/>
      <c r="D695" s="42"/>
      <c r="E695" s="42"/>
      <c r="F695" s="42"/>
      <c r="G695" s="42"/>
      <c r="H695" s="42"/>
      <c r="I695" s="42">
        <v>18</v>
      </c>
      <c r="J695" s="42"/>
      <c r="K695" s="131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119"/>
      <c r="AE695" s="120"/>
      <c r="AF695" s="121"/>
      <c r="AG695" s="47">
        <f>IF(I695=0,"",I695/H694)</f>
        <v>1</v>
      </c>
      <c r="AH695" s="48">
        <v>19</v>
      </c>
      <c r="AI695" s="49">
        <f t="shared" si="71"/>
        <v>1</v>
      </c>
      <c r="AJ695" s="49">
        <f t="shared" si="72"/>
        <v>0</v>
      </c>
    </row>
    <row r="696" spans="1:37" ht="15.75" customHeight="1" x14ac:dyDescent="0.25">
      <c r="A696" s="41">
        <v>2402</v>
      </c>
      <c r="B696" s="42"/>
      <c r="C696" s="42"/>
      <c r="D696" s="42"/>
      <c r="E696" s="42"/>
      <c r="F696" s="42"/>
      <c r="G696" s="42"/>
      <c r="H696" s="42"/>
      <c r="I696" s="42"/>
      <c r="J696" s="42">
        <v>18</v>
      </c>
      <c r="K696" s="131">
        <v>15</v>
      </c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119"/>
      <c r="AE696" s="120"/>
      <c r="AF696" s="121"/>
      <c r="AG696" s="50">
        <f>IF(J696=0,"",J696/I695)</f>
        <v>1</v>
      </c>
      <c r="AH696" s="48">
        <v>19</v>
      </c>
      <c r="AI696" s="51">
        <f t="shared" si="71"/>
        <v>1</v>
      </c>
      <c r="AJ696" s="51">
        <f t="shared" si="72"/>
        <v>0</v>
      </c>
    </row>
    <row r="697" spans="1:37" ht="15.75" customHeight="1" x14ac:dyDescent="0.25">
      <c r="A697" s="41">
        <v>2501</v>
      </c>
      <c r="B697" s="42"/>
      <c r="C697" s="42"/>
      <c r="D697" s="42"/>
      <c r="E697" s="42"/>
      <c r="F697" s="42"/>
      <c r="G697" s="42"/>
      <c r="H697" s="42"/>
      <c r="I697" s="42"/>
      <c r="J697" s="42">
        <v>2</v>
      </c>
      <c r="K697" s="131">
        <v>2</v>
      </c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119"/>
      <c r="AE697" s="120"/>
      <c r="AF697" s="122"/>
      <c r="AG697" s="164"/>
      <c r="AH697" s="48">
        <v>3</v>
      </c>
      <c r="AI697" s="165"/>
      <c r="AJ697" s="166"/>
    </row>
    <row r="698" spans="1:37" ht="15.75" customHeight="1" x14ac:dyDescent="0.25">
      <c r="A698" s="41">
        <v>2502</v>
      </c>
      <c r="B698" s="42"/>
      <c r="C698" s="42"/>
      <c r="D698" s="42"/>
      <c r="E698" s="42"/>
      <c r="F698" s="42"/>
      <c r="G698" s="42"/>
      <c r="H698" s="42"/>
      <c r="I698" s="42"/>
      <c r="J698" s="42">
        <v>1</v>
      </c>
      <c r="K698" s="131">
        <v>1</v>
      </c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119"/>
      <c r="AE698" s="120"/>
      <c r="AF698" s="122"/>
      <c r="AG698" s="126"/>
      <c r="AH698" s="124">
        <v>1</v>
      </c>
      <c r="AI698" s="127"/>
      <c r="AJ698" s="126"/>
    </row>
    <row r="699" spans="1:37" ht="15.75" customHeight="1" x14ac:dyDescent="0.25">
      <c r="A699" s="41">
        <v>2601</v>
      </c>
      <c r="B699" s="42"/>
      <c r="C699" s="42"/>
      <c r="D699" s="42"/>
      <c r="E699" s="42"/>
      <c r="F699" s="42"/>
      <c r="G699" s="42"/>
      <c r="H699" s="42"/>
      <c r="I699" s="42"/>
      <c r="J699" s="42"/>
      <c r="K699" s="131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119"/>
      <c r="AE699" s="120"/>
      <c r="AF699" s="122"/>
      <c r="AG699" s="126"/>
      <c r="AH699" s="124"/>
      <c r="AI699" s="127"/>
      <c r="AJ699" s="126"/>
    </row>
    <row r="700" spans="1:37" ht="15.75" customHeight="1" x14ac:dyDescent="0.25">
      <c r="A700" s="41">
        <v>2602</v>
      </c>
      <c r="B700" s="42"/>
      <c r="C700" s="42"/>
      <c r="D700" s="42"/>
      <c r="E700" s="42"/>
      <c r="F700" s="42"/>
      <c r="G700" s="42"/>
      <c r="H700" s="42"/>
      <c r="I700" s="42"/>
      <c r="J700" s="42"/>
      <c r="K700" s="131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119"/>
      <c r="AE700" s="120"/>
      <c r="AF700" s="122"/>
      <c r="AG700" s="120"/>
      <c r="AH700" s="122"/>
      <c r="AI700" s="158"/>
      <c r="AJ700" s="126"/>
    </row>
    <row r="701" spans="1:37" ht="15.75" customHeight="1" x14ac:dyDescent="0.25">
      <c r="A701" s="41">
        <v>2701</v>
      </c>
      <c r="B701" s="42"/>
      <c r="C701" s="42"/>
      <c r="D701" s="42"/>
      <c r="E701" s="42"/>
      <c r="F701" s="42"/>
      <c r="G701" s="42"/>
      <c r="H701" s="42"/>
      <c r="I701" s="42"/>
      <c r="J701" s="42"/>
      <c r="K701" s="131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119"/>
      <c r="AE701" s="120"/>
      <c r="AF701" s="122"/>
      <c r="AG701" s="52" t="s">
        <v>35</v>
      </c>
      <c r="AH701" s="53">
        <v>12</v>
      </c>
      <c r="AI701" s="54">
        <f>K704</f>
        <v>18</v>
      </c>
      <c r="AJ701" s="55" t="s">
        <v>20</v>
      </c>
    </row>
    <row r="702" spans="1:37" ht="15.75" customHeight="1" x14ac:dyDescent="0.25">
      <c r="A702" s="41">
        <v>2702</v>
      </c>
      <c r="B702" s="42"/>
      <c r="C702" s="42"/>
      <c r="D702" s="42"/>
      <c r="E702" s="42"/>
      <c r="F702" s="42"/>
      <c r="G702" s="42"/>
      <c r="H702" s="42"/>
      <c r="I702" s="42"/>
      <c r="J702" s="42"/>
      <c r="K702" s="131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119"/>
      <c r="AE702" s="120"/>
      <c r="AF702" s="122"/>
      <c r="AG702" s="56" t="s">
        <v>36</v>
      </c>
      <c r="AH702" s="57">
        <f>AH701/B688</f>
        <v>0.5</v>
      </c>
      <c r="AI702" s="58">
        <f>IF(AH701/AI701=0,"",AH701/AI701)</f>
        <v>0.66666666666666663</v>
      </c>
      <c r="AJ702" s="59" t="s">
        <v>37</v>
      </c>
    </row>
    <row r="703" spans="1:37" ht="15.75" x14ac:dyDescent="0.25">
      <c r="A703" s="41">
        <v>2801</v>
      </c>
      <c r="B703" s="186"/>
      <c r="C703" s="186"/>
      <c r="D703" s="186"/>
      <c r="E703" s="186"/>
      <c r="F703" s="186"/>
      <c r="G703" s="186"/>
      <c r="H703" s="186"/>
      <c r="I703" s="186"/>
      <c r="J703" s="186"/>
      <c r="K703" s="131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128"/>
      <c r="AE703" s="129"/>
      <c r="AF703" s="130"/>
      <c r="AG703" s="61"/>
      <c r="AH703" s="62"/>
      <c r="AI703" s="62"/>
      <c r="AJ703" s="63"/>
    </row>
    <row r="704" spans="1:37" ht="18" customHeight="1" x14ac:dyDescent="0.25">
      <c r="A704" s="22"/>
      <c r="B704" s="253" t="s">
        <v>80</v>
      </c>
      <c r="C704" s="253"/>
      <c r="D704" s="253"/>
      <c r="E704" s="253"/>
      <c r="F704" s="253"/>
      <c r="G704" s="253"/>
      <c r="H704" s="253"/>
      <c r="I704" s="253"/>
      <c r="J704" s="253"/>
      <c r="K704" s="185">
        <f>SUM(K688:K700)</f>
        <v>18</v>
      </c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65">
        <f>IF(K696=0,"",K696/B688)</f>
        <v>0.625</v>
      </c>
      <c r="AE704" s="65">
        <f>IF(K704=0,"",K704/B688)</f>
        <v>0.75</v>
      </c>
      <c r="AF704" s="65">
        <f>AE704-AD704</f>
        <v>0.125</v>
      </c>
      <c r="AG704" s="1"/>
      <c r="AH704" s="27"/>
      <c r="AI704" s="30"/>
      <c r="AJ704" s="1"/>
    </row>
    <row r="705" spans="1:39" ht="12.75" customHeight="1" x14ac:dyDescent="0.2">
      <c r="AD705" s="1"/>
      <c r="AE705" s="1"/>
      <c r="AG705" s="1"/>
    </row>
    <row r="706" spans="1:39" ht="12.75" customHeight="1" x14ac:dyDescent="0.2">
      <c r="AD706" s="1"/>
      <c r="AE706" s="1"/>
      <c r="AG706" s="1"/>
    </row>
    <row r="707" spans="1:39" ht="26.25" x14ac:dyDescent="0.4">
      <c r="B707" s="235" t="s">
        <v>69</v>
      </c>
      <c r="C707" s="236"/>
      <c r="D707" s="236"/>
      <c r="E707" s="236"/>
      <c r="F707" s="236"/>
      <c r="G707" s="236"/>
      <c r="H707" s="236"/>
      <c r="I707" s="236"/>
      <c r="J707" s="236"/>
      <c r="K707" s="173" t="s">
        <v>96</v>
      </c>
      <c r="AD707" s="1"/>
      <c r="AE707" s="1"/>
      <c r="AF707" s="27"/>
      <c r="AG707" s="1"/>
      <c r="AH707" s="27"/>
      <c r="AI707" s="27"/>
      <c r="AJ707" s="27"/>
    </row>
    <row r="708" spans="1:39" ht="20.25" x14ac:dyDescent="0.2">
      <c r="A708" s="245" t="s">
        <v>19</v>
      </c>
      <c r="B708" s="246" t="s">
        <v>70</v>
      </c>
      <c r="C708" s="247"/>
      <c r="D708" s="247"/>
      <c r="E708" s="247"/>
      <c r="F708" s="247"/>
      <c r="G708" s="247"/>
      <c r="H708" s="247"/>
      <c r="I708" s="247"/>
      <c r="J708" s="248"/>
      <c r="K708" s="249" t="s">
        <v>20</v>
      </c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43" t="s">
        <v>11</v>
      </c>
      <c r="AE708" s="243" t="s">
        <v>12</v>
      </c>
      <c r="AF708" s="242" t="s">
        <v>13</v>
      </c>
      <c r="AG708" s="243" t="s">
        <v>14</v>
      </c>
      <c r="AH708" s="244" t="s">
        <v>15</v>
      </c>
      <c r="AI708" s="244" t="s">
        <v>16</v>
      </c>
      <c r="AJ708" s="243" t="s">
        <v>17</v>
      </c>
    </row>
    <row r="709" spans="1:39" ht="15.75" x14ac:dyDescent="0.25">
      <c r="A709" s="238"/>
      <c r="B709" s="41" t="s">
        <v>71</v>
      </c>
      <c r="C709" s="41" t="s">
        <v>72</v>
      </c>
      <c r="D709" s="41" t="s">
        <v>73</v>
      </c>
      <c r="E709" s="41" t="s">
        <v>74</v>
      </c>
      <c r="F709" s="41" t="s">
        <v>75</v>
      </c>
      <c r="G709" s="41" t="s">
        <v>76</v>
      </c>
      <c r="H709" s="41" t="s">
        <v>77</v>
      </c>
      <c r="I709" s="41" t="s">
        <v>78</v>
      </c>
      <c r="J709" s="41" t="s">
        <v>79</v>
      </c>
      <c r="K709" s="250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38"/>
      <c r="AE709" s="238"/>
      <c r="AF709" s="238"/>
      <c r="AG709" s="238"/>
      <c r="AH709" s="238"/>
      <c r="AI709" s="238"/>
      <c r="AJ709" s="238"/>
    </row>
    <row r="710" spans="1:39" ht="15.75" x14ac:dyDescent="0.25">
      <c r="A710" s="41">
        <v>2102</v>
      </c>
      <c r="B710" s="42">
        <v>33</v>
      </c>
      <c r="C710" s="42"/>
      <c r="D710" s="42"/>
      <c r="E710" s="42"/>
      <c r="F710" s="42"/>
      <c r="G710" s="42"/>
      <c r="H710" s="42"/>
      <c r="I710" s="42"/>
      <c r="J710" s="42"/>
      <c r="K710" s="131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114"/>
      <c r="AE710" s="115"/>
      <c r="AF710" s="116"/>
      <c r="AG710" s="43"/>
      <c r="AH710" s="44">
        <f>B710</f>
        <v>33</v>
      </c>
      <c r="AI710" s="45"/>
      <c r="AJ710" s="43"/>
    </row>
    <row r="711" spans="1:39" ht="15.75" customHeight="1" x14ac:dyDescent="0.25">
      <c r="A711" s="41">
        <v>2201</v>
      </c>
      <c r="B711" s="42"/>
      <c r="C711" s="42">
        <v>28</v>
      </c>
      <c r="D711" s="42"/>
      <c r="E711" s="42"/>
      <c r="F711" s="42"/>
      <c r="G711" s="42"/>
      <c r="H711" s="42"/>
      <c r="I711" s="42"/>
      <c r="J711" s="42"/>
      <c r="K711" s="131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119"/>
      <c r="AE711" s="120"/>
      <c r="AF711" s="121"/>
      <c r="AG711" s="47">
        <f>IF(C711=0,"",C711/B710)</f>
        <v>0.84848484848484851</v>
      </c>
      <c r="AH711" s="48">
        <v>28</v>
      </c>
      <c r="AI711" s="49">
        <f t="shared" ref="AI711:AI718" si="73">IF(AH711=0,"",AH711/AH710)</f>
        <v>0.84848484848484851</v>
      </c>
      <c r="AJ711" s="49">
        <f t="shared" ref="AJ711:AJ718" si="74">IF(AH711=0,"",100%-AI711)</f>
        <v>0.15151515151515149</v>
      </c>
    </row>
    <row r="712" spans="1:39" ht="15.75" customHeight="1" x14ac:dyDescent="0.25">
      <c r="A712" s="41">
        <v>2202</v>
      </c>
      <c r="B712" s="42"/>
      <c r="C712" s="42"/>
      <c r="D712" s="42">
        <v>25</v>
      </c>
      <c r="E712" s="42"/>
      <c r="F712" s="42"/>
      <c r="G712" s="42"/>
      <c r="H712" s="42"/>
      <c r="I712" s="42"/>
      <c r="J712" s="42"/>
      <c r="K712" s="131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119"/>
      <c r="AE712" s="120"/>
      <c r="AF712" s="121"/>
      <c r="AG712" s="47">
        <f>IF(D712=0,"",D712/C711)</f>
        <v>0.8928571428571429</v>
      </c>
      <c r="AH712" s="48">
        <v>25</v>
      </c>
      <c r="AI712" s="49">
        <f t="shared" si="73"/>
        <v>0.8928571428571429</v>
      </c>
      <c r="AJ712" s="49">
        <f t="shared" si="74"/>
        <v>0.1071428571428571</v>
      </c>
      <c r="AK712" s="32">
        <f>AH712/AH710</f>
        <v>0.75757575757575757</v>
      </c>
    </row>
    <row r="713" spans="1:39" ht="15.75" customHeight="1" x14ac:dyDescent="0.25">
      <c r="A713" s="41">
        <v>2301</v>
      </c>
      <c r="B713" s="42"/>
      <c r="C713" s="42"/>
      <c r="D713" s="42"/>
      <c r="E713" s="42">
        <v>25</v>
      </c>
      <c r="F713" s="42"/>
      <c r="G713" s="42"/>
      <c r="H713" s="42"/>
      <c r="I713" s="42"/>
      <c r="J713" s="42"/>
      <c r="K713" s="131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119"/>
      <c r="AE713" s="120"/>
      <c r="AF713" s="121"/>
      <c r="AG713" s="47">
        <f>IF(E713=0,"",E713/D712)</f>
        <v>1</v>
      </c>
      <c r="AH713" s="48">
        <v>25</v>
      </c>
      <c r="AI713" s="49">
        <f t="shared" si="73"/>
        <v>1</v>
      </c>
      <c r="AJ713" s="49">
        <f t="shared" si="74"/>
        <v>0</v>
      </c>
    </row>
    <row r="714" spans="1:39" ht="15.75" customHeight="1" x14ac:dyDescent="0.25">
      <c r="A714" s="41">
        <v>2302</v>
      </c>
      <c r="B714" s="42"/>
      <c r="C714" s="42"/>
      <c r="D714" s="42"/>
      <c r="E714" s="42"/>
      <c r="F714" s="42">
        <v>24</v>
      </c>
      <c r="G714" s="42"/>
      <c r="H714" s="42"/>
      <c r="I714" s="42"/>
      <c r="J714" s="42"/>
      <c r="K714" s="131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119"/>
      <c r="AE714" s="120"/>
      <c r="AF714" s="121"/>
      <c r="AG714" s="47">
        <f>IF(F714=0,"",F714/E713)</f>
        <v>0.96</v>
      </c>
      <c r="AH714" s="48">
        <v>25</v>
      </c>
      <c r="AI714" s="49">
        <f t="shared" si="73"/>
        <v>1</v>
      </c>
      <c r="AJ714" s="49">
        <f t="shared" si="74"/>
        <v>0</v>
      </c>
    </row>
    <row r="715" spans="1:39" ht="15.75" customHeight="1" x14ac:dyDescent="0.25">
      <c r="A715" s="41">
        <v>2401</v>
      </c>
      <c r="B715" s="42"/>
      <c r="C715" s="42"/>
      <c r="D715" s="42"/>
      <c r="E715" s="42"/>
      <c r="F715" s="42"/>
      <c r="G715" s="42">
        <v>21</v>
      </c>
      <c r="H715" s="42"/>
      <c r="I715" s="42"/>
      <c r="J715" s="42"/>
      <c r="K715" s="131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119"/>
      <c r="AE715" s="120"/>
      <c r="AF715" s="121"/>
      <c r="AG715" s="47">
        <f>IF(G715=0,"",G715/F714)</f>
        <v>0.875</v>
      </c>
      <c r="AH715" s="48">
        <v>22</v>
      </c>
      <c r="AI715" s="49">
        <f t="shared" si="73"/>
        <v>0.88</v>
      </c>
      <c r="AJ715" s="49">
        <f t="shared" si="74"/>
        <v>0.12</v>
      </c>
      <c r="AM715" s="154"/>
    </row>
    <row r="716" spans="1:39" ht="15.75" customHeight="1" x14ac:dyDescent="0.25">
      <c r="A716" s="41">
        <v>2402</v>
      </c>
      <c r="B716" s="42"/>
      <c r="C716" s="42"/>
      <c r="D716" s="42"/>
      <c r="E716" s="42"/>
      <c r="F716" s="42"/>
      <c r="G716" s="42"/>
      <c r="H716" s="42">
        <v>21</v>
      </c>
      <c r="I716" s="42"/>
      <c r="J716" s="42"/>
      <c r="K716" s="131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119"/>
      <c r="AE716" s="120"/>
      <c r="AF716" s="121"/>
      <c r="AG716" s="47">
        <f>IF(H716=0,"",H716/G715)</f>
        <v>1</v>
      </c>
      <c r="AH716" s="48">
        <v>21</v>
      </c>
      <c r="AI716" s="49">
        <f t="shared" si="73"/>
        <v>0.95454545454545459</v>
      </c>
      <c r="AJ716" s="49">
        <f t="shared" si="74"/>
        <v>4.5454545454545414E-2</v>
      </c>
      <c r="AM716" s="154"/>
    </row>
    <row r="717" spans="1:39" ht="15.75" customHeight="1" x14ac:dyDescent="0.25">
      <c r="A717" s="41">
        <v>2501</v>
      </c>
      <c r="B717" s="42"/>
      <c r="C717" s="42"/>
      <c r="D717" s="42"/>
      <c r="E717" s="42"/>
      <c r="F717" s="42"/>
      <c r="G717" s="42"/>
      <c r="H717" s="42"/>
      <c r="I717" s="42">
        <v>21</v>
      </c>
      <c r="J717" s="42"/>
      <c r="K717" s="131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119"/>
      <c r="AE717" s="120"/>
      <c r="AF717" s="121"/>
      <c r="AG717" s="227">
        <f>IF(I717=0,"",I717/H716)</f>
        <v>1</v>
      </c>
      <c r="AH717" s="48">
        <v>21</v>
      </c>
      <c r="AI717" s="228">
        <f t="shared" si="73"/>
        <v>1</v>
      </c>
      <c r="AJ717" s="228">
        <f t="shared" si="74"/>
        <v>0</v>
      </c>
    </row>
    <row r="718" spans="1:39" ht="15.75" customHeight="1" x14ac:dyDescent="0.25">
      <c r="A718" s="41">
        <v>2502</v>
      </c>
      <c r="B718" s="42"/>
      <c r="C718" s="42"/>
      <c r="D718" s="42"/>
      <c r="E718" s="42"/>
      <c r="F718" s="42"/>
      <c r="G718" s="42"/>
      <c r="H718" s="42"/>
      <c r="I718" s="42"/>
      <c r="J718" s="42">
        <v>21</v>
      </c>
      <c r="K718" s="131">
        <v>21</v>
      </c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119"/>
      <c r="AE718" s="120"/>
      <c r="AF718" s="121"/>
      <c r="AG718" s="50">
        <f>IF(J718=0,"",J718/I717)</f>
        <v>1</v>
      </c>
      <c r="AH718" s="48">
        <v>21</v>
      </c>
      <c r="AI718" s="51">
        <f t="shared" si="73"/>
        <v>1</v>
      </c>
      <c r="AJ718" s="51">
        <f t="shared" si="74"/>
        <v>0</v>
      </c>
    </row>
    <row r="719" spans="1:39" ht="15.75" customHeight="1" x14ac:dyDescent="0.25">
      <c r="A719" s="41">
        <v>2601</v>
      </c>
      <c r="B719" s="42"/>
      <c r="C719" s="42"/>
      <c r="D719" s="42"/>
      <c r="E719" s="42"/>
      <c r="F719" s="42"/>
      <c r="G719" s="42"/>
      <c r="H719" s="42"/>
      <c r="I719" s="42"/>
      <c r="J719" s="42"/>
      <c r="K719" s="131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119"/>
      <c r="AE719" s="120"/>
      <c r="AF719" s="122"/>
      <c r="AG719" s="164"/>
      <c r="AH719" s="48"/>
      <c r="AI719" s="165"/>
      <c r="AJ719" s="166"/>
    </row>
    <row r="720" spans="1:39" ht="15.75" customHeight="1" x14ac:dyDescent="0.25">
      <c r="A720" s="41">
        <v>2602</v>
      </c>
      <c r="B720" s="42"/>
      <c r="C720" s="42"/>
      <c r="D720" s="42"/>
      <c r="E720" s="42"/>
      <c r="F720" s="42"/>
      <c r="G720" s="42"/>
      <c r="H720" s="42"/>
      <c r="I720" s="42"/>
      <c r="J720" s="42"/>
      <c r="K720" s="131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119"/>
      <c r="AE720" s="120"/>
      <c r="AF720" s="122"/>
      <c r="AG720" s="126"/>
      <c r="AH720" s="124"/>
      <c r="AI720" s="127"/>
      <c r="AJ720" s="126"/>
    </row>
    <row r="721" spans="1:50" ht="15.75" customHeight="1" x14ac:dyDescent="0.25">
      <c r="A721" s="41">
        <v>2701</v>
      </c>
      <c r="B721" s="42"/>
      <c r="C721" s="42"/>
      <c r="D721" s="42"/>
      <c r="E721" s="42"/>
      <c r="F721" s="42"/>
      <c r="G721" s="42"/>
      <c r="H721" s="42"/>
      <c r="I721" s="42"/>
      <c r="J721" s="42"/>
      <c r="K721" s="131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119"/>
      <c r="AE721" s="120"/>
      <c r="AF721" s="122"/>
      <c r="AG721" s="126"/>
      <c r="AH721" s="124"/>
      <c r="AI721" s="127"/>
      <c r="AJ721" s="126"/>
    </row>
    <row r="722" spans="1:50" ht="15.75" customHeight="1" x14ac:dyDescent="0.25">
      <c r="A722" s="41">
        <v>2702</v>
      </c>
      <c r="B722" s="42"/>
      <c r="C722" s="42"/>
      <c r="D722" s="42"/>
      <c r="E722" s="42"/>
      <c r="F722" s="42"/>
      <c r="G722" s="42"/>
      <c r="H722" s="42"/>
      <c r="I722" s="42"/>
      <c r="J722" s="42"/>
      <c r="K722" s="131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119"/>
      <c r="AE722" s="120"/>
      <c r="AF722" s="122"/>
      <c r="AG722" s="120"/>
      <c r="AH722" s="122"/>
      <c r="AI722" s="158"/>
      <c r="AJ722" s="126"/>
    </row>
    <row r="723" spans="1:50" ht="15.75" customHeight="1" x14ac:dyDescent="0.25">
      <c r="A723" s="41">
        <v>2801</v>
      </c>
      <c r="B723" s="42"/>
      <c r="C723" s="42"/>
      <c r="D723" s="42"/>
      <c r="E723" s="42"/>
      <c r="F723" s="42"/>
      <c r="G723" s="42"/>
      <c r="H723" s="42"/>
      <c r="I723" s="42"/>
      <c r="J723" s="42"/>
      <c r="K723" s="131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119"/>
      <c r="AE723" s="120"/>
      <c r="AF723" s="122"/>
      <c r="AG723" s="52" t="s">
        <v>35</v>
      </c>
      <c r="AH723" s="53"/>
      <c r="AI723" s="54">
        <f>K726</f>
        <v>21</v>
      </c>
      <c r="AJ723" s="55" t="s">
        <v>20</v>
      </c>
    </row>
    <row r="724" spans="1:50" ht="15.75" x14ac:dyDescent="0.25">
      <c r="A724" s="41">
        <v>2802</v>
      </c>
      <c r="B724" s="42"/>
      <c r="C724" s="42"/>
      <c r="D724" s="42"/>
      <c r="E724" s="42"/>
      <c r="F724" s="42"/>
      <c r="G724" s="42"/>
      <c r="H724" s="42"/>
      <c r="I724" s="42"/>
      <c r="J724" s="42"/>
      <c r="K724" s="131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119"/>
      <c r="AE724" s="120"/>
      <c r="AF724" s="122"/>
      <c r="AG724" s="56" t="s">
        <v>36</v>
      </c>
      <c r="AH724" s="57">
        <f>AH723/B710</f>
        <v>0</v>
      </c>
      <c r="AI724" s="58" t="str">
        <f>IF(AH723/AI723=0,"",AH723/AI723)</f>
        <v/>
      </c>
      <c r="AJ724" s="59" t="s">
        <v>37</v>
      </c>
    </row>
    <row r="725" spans="1:50" ht="15.75" x14ac:dyDescent="0.25">
      <c r="A725" s="41">
        <v>2901</v>
      </c>
      <c r="B725" s="186"/>
      <c r="C725" s="186"/>
      <c r="D725" s="186"/>
      <c r="E725" s="186"/>
      <c r="F725" s="186"/>
      <c r="G725" s="186"/>
      <c r="H725" s="186"/>
      <c r="I725" s="186"/>
      <c r="J725" s="186"/>
      <c r="K725" s="131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128"/>
      <c r="AE725" s="129"/>
      <c r="AF725" s="130"/>
      <c r="AG725" s="61"/>
      <c r="AH725" s="62"/>
      <c r="AI725" s="62"/>
      <c r="AJ725" s="63"/>
    </row>
    <row r="726" spans="1:50" ht="18" customHeight="1" x14ac:dyDescent="0.25">
      <c r="A726" s="22"/>
      <c r="B726" s="253" t="s">
        <v>80</v>
      </c>
      <c r="C726" s="253"/>
      <c r="D726" s="253"/>
      <c r="E726" s="253"/>
      <c r="F726" s="253"/>
      <c r="G726" s="253"/>
      <c r="H726" s="253"/>
      <c r="I726" s="253"/>
      <c r="J726" s="253"/>
      <c r="K726" s="185">
        <f>SUM(K710:K722)</f>
        <v>21</v>
      </c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65">
        <f>IF(K718=0,"",K718/B710)</f>
        <v>0.63636363636363635</v>
      </c>
      <c r="AE726" s="65">
        <f>IF(K726=0,"",K726/B710)</f>
        <v>0.63636363636363635</v>
      </c>
      <c r="AF726" s="65">
        <f>AE726-AD726</f>
        <v>0</v>
      </c>
      <c r="AG726" s="1"/>
      <c r="AH726" s="27"/>
      <c r="AI726" s="30"/>
      <c r="AJ726" s="1"/>
    </row>
    <row r="727" spans="1:50" ht="12.75" customHeight="1" x14ac:dyDescent="0.25">
      <c r="A727" s="22"/>
      <c r="B727" s="27"/>
      <c r="C727" s="27"/>
      <c r="D727" s="76"/>
      <c r="E727" s="76"/>
      <c r="F727" s="76"/>
      <c r="G727" s="76"/>
      <c r="H727" s="76"/>
      <c r="I727" s="76"/>
      <c r="J727" s="76"/>
      <c r="K727" s="7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78"/>
      <c r="AE727" s="78"/>
      <c r="AF727" s="78"/>
      <c r="AG727" s="1"/>
      <c r="AH727" s="27"/>
      <c r="AI727" s="30"/>
      <c r="AJ727" s="1"/>
    </row>
    <row r="728" spans="1:50" ht="12.75" customHeight="1" x14ac:dyDescent="0.25">
      <c r="A728" s="22"/>
      <c r="B728" s="27"/>
      <c r="C728" s="27"/>
      <c r="D728" s="76"/>
      <c r="E728" s="76"/>
      <c r="F728" s="76"/>
      <c r="G728" s="76"/>
      <c r="H728" s="76"/>
      <c r="I728" s="76"/>
      <c r="J728" s="76"/>
      <c r="K728" s="7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78"/>
      <c r="AE728" s="78"/>
      <c r="AF728" s="78"/>
      <c r="AG728" s="1"/>
      <c r="AH728" s="27"/>
      <c r="AI728" s="30"/>
      <c r="AJ728" s="1"/>
    </row>
    <row r="729" spans="1:50" ht="26.25" x14ac:dyDescent="0.4">
      <c r="A729" s="79"/>
      <c r="B729" s="235" t="s">
        <v>69</v>
      </c>
      <c r="C729" s="236"/>
      <c r="D729" s="236"/>
      <c r="E729" s="236"/>
      <c r="F729" s="236"/>
      <c r="G729" s="236"/>
      <c r="H729" s="236"/>
      <c r="I729" s="236"/>
      <c r="J729" s="236"/>
      <c r="K729" s="173" t="s">
        <v>97</v>
      </c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61"/>
      <c r="AE729" s="61"/>
      <c r="AF729" s="61"/>
      <c r="AG729" s="61"/>
      <c r="AH729" s="62"/>
      <c r="AI729" s="80"/>
      <c r="AJ729" s="61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</row>
    <row r="730" spans="1:50" ht="20.25" x14ac:dyDescent="0.3">
      <c r="A730" s="237" t="s">
        <v>19</v>
      </c>
      <c r="B730" s="239" t="s">
        <v>70</v>
      </c>
      <c r="C730" s="236"/>
      <c r="D730" s="236"/>
      <c r="E730" s="236"/>
      <c r="F730" s="236"/>
      <c r="G730" s="236"/>
      <c r="H730" s="236"/>
      <c r="I730" s="236"/>
      <c r="J730" s="233"/>
      <c r="K730" s="240" t="s">
        <v>20</v>
      </c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46"/>
      <c r="AD730" s="234" t="s">
        <v>11</v>
      </c>
      <c r="AE730" s="234" t="s">
        <v>12</v>
      </c>
      <c r="AF730" s="234" t="s">
        <v>13</v>
      </c>
      <c r="AG730" s="234" t="s">
        <v>14</v>
      </c>
      <c r="AH730" s="232" t="s">
        <v>15</v>
      </c>
      <c r="AI730" s="232" t="s">
        <v>16</v>
      </c>
      <c r="AJ730" s="234" t="s">
        <v>17</v>
      </c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</row>
    <row r="731" spans="1:50" ht="15.75" x14ac:dyDescent="0.25">
      <c r="A731" s="238"/>
      <c r="B731" s="81" t="s">
        <v>71</v>
      </c>
      <c r="C731" s="81" t="s">
        <v>72</v>
      </c>
      <c r="D731" s="81" t="s">
        <v>73</v>
      </c>
      <c r="E731" s="81" t="s">
        <v>74</v>
      </c>
      <c r="F731" s="81" t="s">
        <v>75</v>
      </c>
      <c r="G731" s="81" t="s">
        <v>76</v>
      </c>
      <c r="H731" s="81" t="s">
        <v>77</v>
      </c>
      <c r="I731" s="81" t="s">
        <v>78</v>
      </c>
      <c r="J731" s="81" t="s">
        <v>79</v>
      </c>
      <c r="K731" s="241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46"/>
      <c r="AD731" s="233"/>
      <c r="AE731" s="233"/>
      <c r="AF731" s="233"/>
      <c r="AG731" s="233"/>
      <c r="AH731" s="233"/>
      <c r="AI731" s="233"/>
      <c r="AJ731" s="233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</row>
    <row r="732" spans="1:50" ht="15.75" x14ac:dyDescent="0.25">
      <c r="A732" s="82" t="s">
        <v>97</v>
      </c>
      <c r="B732" s="213">
        <v>31</v>
      </c>
      <c r="C732" s="213"/>
      <c r="D732" s="213"/>
      <c r="E732" s="213"/>
      <c r="F732" s="213"/>
      <c r="G732" s="213"/>
      <c r="H732" s="213"/>
      <c r="I732" s="213"/>
      <c r="J732" s="213"/>
      <c r="K732" s="208"/>
      <c r="L732" s="214"/>
      <c r="M732" s="214"/>
      <c r="N732" s="214"/>
      <c r="O732" s="214"/>
      <c r="P732" s="214"/>
      <c r="Q732" s="214"/>
      <c r="R732" s="214"/>
      <c r="S732" s="214"/>
      <c r="T732" s="214"/>
      <c r="U732" s="214"/>
      <c r="V732" s="214"/>
      <c r="W732" s="214"/>
      <c r="X732" s="214"/>
      <c r="Y732" s="214"/>
      <c r="Z732" s="214"/>
      <c r="AA732" s="214"/>
      <c r="AB732" s="214"/>
      <c r="AC732" s="215"/>
      <c r="AD732" s="164"/>
      <c r="AE732" s="164"/>
      <c r="AF732" s="164"/>
      <c r="AG732" s="155"/>
      <c r="AH732" s="84">
        <f>B732</f>
        <v>31</v>
      </c>
      <c r="AI732" s="156"/>
      <c r="AJ732" s="155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</row>
    <row r="733" spans="1:50" ht="15.75" x14ac:dyDescent="0.25">
      <c r="A733" s="82" t="s">
        <v>98</v>
      </c>
      <c r="B733" s="213"/>
      <c r="C733" s="213">
        <v>30</v>
      </c>
      <c r="D733" s="213"/>
      <c r="E733" s="213"/>
      <c r="F733" s="213"/>
      <c r="G733" s="213"/>
      <c r="H733" s="213"/>
      <c r="I733" s="213"/>
      <c r="J733" s="213"/>
      <c r="K733" s="208"/>
      <c r="L733" s="214"/>
      <c r="M733" s="214"/>
      <c r="N733" s="214"/>
      <c r="O733" s="214"/>
      <c r="P733" s="214"/>
      <c r="Q733" s="214"/>
      <c r="R733" s="214"/>
      <c r="S733" s="214"/>
      <c r="T733" s="214"/>
      <c r="U733" s="214"/>
      <c r="V733" s="214"/>
      <c r="W733" s="214"/>
      <c r="X733" s="214"/>
      <c r="Y733" s="214"/>
      <c r="Z733" s="214"/>
      <c r="AA733" s="214"/>
      <c r="AB733" s="214"/>
      <c r="AC733" s="215"/>
      <c r="AD733" s="164"/>
      <c r="AE733" s="164"/>
      <c r="AF733" s="216"/>
      <c r="AG733" s="160">
        <f>IF(C733=0,"",C733/B732)</f>
        <v>0.967741935483871</v>
      </c>
      <c r="AH733" s="85">
        <v>30</v>
      </c>
      <c r="AI733" s="160">
        <f t="shared" ref="AI733:AI740" si="75">IF(AH733=0,"",AH733/AH732)</f>
        <v>0.967741935483871</v>
      </c>
      <c r="AJ733" s="160">
        <f t="shared" ref="AJ733:AJ740" si="76">IF(AH733=0,"",100%-AI733)</f>
        <v>3.2258064516129004E-2</v>
      </c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</row>
    <row r="734" spans="1:50" ht="15.75" x14ac:dyDescent="0.25">
      <c r="A734" s="82" t="s">
        <v>99</v>
      </c>
      <c r="B734" s="213"/>
      <c r="C734" s="213"/>
      <c r="D734" s="213">
        <v>29</v>
      </c>
      <c r="E734" s="213"/>
      <c r="F734" s="213"/>
      <c r="G734" s="213"/>
      <c r="H734" s="213"/>
      <c r="I734" s="213"/>
      <c r="J734" s="213"/>
      <c r="K734" s="208"/>
      <c r="L734" s="214"/>
      <c r="M734" s="214"/>
      <c r="N734" s="214"/>
      <c r="O734" s="214"/>
      <c r="P734" s="214"/>
      <c r="Q734" s="214"/>
      <c r="R734" s="214"/>
      <c r="S734" s="214"/>
      <c r="T734" s="214"/>
      <c r="U734" s="214"/>
      <c r="V734" s="214"/>
      <c r="W734" s="214"/>
      <c r="X734" s="214"/>
      <c r="Y734" s="214"/>
      <c r="Z734" s="214"/>
      <c r="AA734" s="214"/>
      <c r="AB734" s="214"/>
      <c r="AC734" s="215"/>
      <c r="AD734" s="164"/>
      <c r="AE734" s="164"/>
      <c r="AF734" s="216"/>
      <c r="AG734" s="160">
        <f>IF(D734=0,"",D734/C733)</f>
        <v>0.96666666666666667</v>
      </c>
      <c r="AH734" s="85">
        <v>30</v>
      </c>
      <c r="AI734" s="160">
        <f t="shared" si="75"/>
        <v>1</v>
      </c>
      <c r="AJ734" s="160">
        <f t="shared" si="76"/>
        <v>0</v>
      </c>
      <c r="AK734" s="86">
        <f>AH734/AH732</f>
        <v>0.967741935483871</v>
      </c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</row>
    <row r="735" spans="1:50" ht="15.75" x14ac:dyDescent="0.25">
      <c r="A735" s="82" t="s">
        <v>100</v>
      </c>
      <c r="B735" s="213"/>
      <c r="C735" s="213"/>
      <c r="D735" s="213"/>
      <c r="E735" s="213">
        <v>29</v>
      </c>
      <c r="F735" s="213"/>
      <c r="G735" s="213"/>
      <c r="H735" s="213"/>
      <c r="I735" s="213"/>
      <c r="J735" s="213"/>
      <c r="K735" s="208"/>
      <c r="L735" s="214"/>
      <c r="M735" s="214"/>
      <c r="N735" s="214"/>
      <c r="O735" s="214"/>
      <c r="P735" s="214"/>
      <c r="Q735" s="214"/>
      <c r="R735" s="214"/>
      <c r="S735" s="214"/>
      <c r="T735" s="214"/>
      <c r="U735" s="214"/>
      <c r="V735" s="214"/>
      <c r="W735" s="214"/>
      <c r="X735" s="214"/>
      <c r="Y735" s="214"/>
      <c r="Z735" s="214"/>
      <c r="AA735" s="214"/>
      <c r="AB735" s="214"/>
      <c r="AC735" s="215"/>
      <c r="AD735" s="164"/>
      <c r="AE735" s="164"/>
      <c r="AF735" s="216"/>
      <c r="AG735" s="160">
        <f>IF(E735=0,"",E735/D734)</f>
        <v>1</v>
      </c>
      <c r="AH735" s="85">
        <v>29</v>
      </c>
      <c r="AI735" s="160">
        <f t="shared" si="75"/>
        <v>0.96666666666666667</v>
      </c>
      <c r="AJ735" s="160">
        <f t="shared" si="76"/>
        <v>3.3333333333333326E-2</v>
      </c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</row>
    <row r="736" spans="1:50" ht="15.75" x14ac:dyDescent="0.25">
      <c r="A736" s="82" t="s">
        <v>101</v>
      </c>
      <c r="B736" s="213"/>
      <c r="C736" s="213"/>
      <c r="D736" s="213"/>
      <c r="E736" s="213"/>
      <c r="F736" s="213">
        <v>28</v>
      </c>
      <c r="G736" s="213"/>
      <c r="H736" s="213"/>
      <c r="I736" s="213"/>
      <c r="J736" s="213"/>
      <c r="K736" s="208"/>
      <c r="L736" s="214"/>
      <c r="M736" s="214"/>
      <c r="N736" s="214"/>
      <c r="O736" s="214"/>
      <c r="P736" s="214"/>
      <c r="Q736" s="214"/>
      <c r="R736" s="214"/>
      <c r="S736" s="214"/>
      <c r="T736" s="214"/>
      <c r="U736" s="214"/>
      <c r="V736" s="214"/>
      <c r="W736" s="214"/>
      <c r="X736" s="214"/>
      <c r="Y736" s="214"/>
      <c r="Z736" s="214"/>
      <c r="AA736" s="214"/>
      <c r="AB736" s="214"/>
      <c r="AC736" s="215"/>
      <c r="AD736" s="164"/>
      <c r="AE736" s="164"/>
      <c r="AF736" s="216"/>
      <c r="AG736" s="160">
        <f>IF(F736=0,"",F736/E735)</f>
        <v>0.96551724137931039</v>
      </c>
      <c r="AH736" s="85">
        <v>28</v>
      </c>
      <c r="AI736" s="160">
        <f t="shared" si="75"/>
        <v>0.96551724137931039</v>
      </c>
      <c r="AJ736" s="160">
        <f t="shared" si="76"/>
        <v>3.4482758620689613E-2</v>
      </c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</row>
    <row r="737" spans="1:50" ht="15.75" x14ac:dyDescent="0.25">
      <c r="A737" s="82" t="s">
        <v>102</v>
      </c>
      <c r="B737" s="213"/>
      <c r="C737" s="213"/>
      <c r="D737" s="213"/>
      <c r="E737" s="213"/>
      <c r="F737" s="213"/>
      <c r="G737" s="213">
        <v>28</v>
      </c>
      <c r="H737" s="213"/>
      <c r="I737" s="213"/>
      <c r="J737" s="213"/>
      <c r="K737" s="208"/>
      <c r="L737" s="214"/>
      <c r="M737" s="214"/>
      <c r="N737" s="214"/>
      <c r="O737" s="214"/>
      <c r="P737" s="214"/>
      <c r="Q737" s="214"/>
      <c r="R737" s="214"/>
      <c r="S737" s="214"/>
      <c r="T737" s="214"/>
      <c r="U737" s="214"/>
      <c r="V737" s="214"/>
      <c r="W737" s="214"/>
      <c r="X737" s="214"/>
      <c r="Y737" s="214"/>
      <c r="Z737" s="214"/>
      <c r="AA737" s="214"/>
      <c r="AB737" s="214"/>
      <c r="AC737" s="215"/>
      <c r="AD737" s="164"/>
      <c r="AE737" s="164"/>
      <c r="AF737" s="216"/>
      <c r="AG737" s="160">
        <f>IF(G737=0,"",G737/F736)</f>
        <v>1</v>
      </c>
      <c r="AH737" s="85">
        <v>28</v>
      </c>
      <c r="AI737" s="160">
        <f t="shared" si="75"/>
        <v>1</v>
      </c>
      <c r="AJ737" s="160">
        <f t="shared" si="76"/>
        <v>0</v>
      </c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</row>
    <row r="738" spans="1:50" ht="15.75" x14ac:dyDescent="0.25">
      <c r="A738" s="82" t="s">
        <v>103</v>
      </c>
      <c r="B738" s="213"/>
      <c r="C738" s="213"/>
      <c r="D738" s="213"/>
      <c r="E738" s="213"/>
      <c r="F738" s="213"/>
      <c r="G738" s="213"/>
      <c r="H738" s="213">
        <v>28</v>
      </c>
      <c r="I738" s="213"/>
      <c r="J738" s="213"/>
      <c r="K738" s="208"/>
      <c r="L738" s="214"/>
      <c r="M738" s="214"/>
      <c r="N738" s="214"/>
      <c r="O738" s="214"/>
      <c r="P738" s="214"/>
      <c r="Q738" s="214"/>
      <c r="R738" s="214"/>
      <c r="S738" s="214"/>
      <c r="T738" s="214"/>
      <c r="U738" s="214"/>
      <c r="V738" s="214"/>
      <c r="W738" s="214"/>
      <c r="X738" s="214"/>
      <c r="Y738" s="214"/>
      <c r="Z738" s="214"/>
      <c r="AA738" s="214"/>
      <c r="AB738" s="214"/>
      <c r="AC738" s="215"/>
      <c r="AD738" s="164"/>
      <c r="AE738" s="164"/>
      <c r="AF738" s="216"/>
      <c r="AG738" s="160">
        <f>IF(H738=0,"",H738/G737)</f>
        <v>1</v>
      </c>
      <c r="AH738" s="85">
        <v>28</v>
      </c>
      <c r="AI738" s="160">
        <f t="shared" si="75"/>
        <v>1</v>
      </c>
      <c r="AJ738" s="160">
        <f t="shared" si="76"/>
        <v>0</v>
      </c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AU738" s="27"/>
      <c r="AV738" s="27"/>
      <c r="AW738" s="27"/>
      <c r="AX738" s="27"/>
    </row>
    <row r="739" spans="1:50" ht="15.75" x14ac:dyDescent="0.25">
      <c r="A739" s="82" t="s">
        <v>104</v>
      </c>
      <c r="B739" s="213"/>
      <c r="C739" s="213"/>
      <c r="D739" s="213"/>
      <c r="E739" s="213"/>
      <c r="F739" s="213"/>
      <c r="G739" s="213"/>
      <c r="H739" s="213"/>
      <c r="I739" s="213"/>
      <c r="J739" s="213"/>
      <c r="K739" s="208"/>
      <c r="L739" s="214"/>
      <c r="M739" s="214"/>
      <c r="N739" s="214"/>
      <c r="O739" s="214"/>
      <c r="P739" s="214"/>
      <c r="Q739" s="214"/>
      <c r="R739" s="214"/>
      <c r="S739" s="214"/>
      <c r="T739" s="214"/>
      <c r="U739" s="214"/>
      <c r="V739" s="214"/>
      <c r="W739" s="214"/>
      <c r="X739" s="214"/>
      <c r="Y739" s="214"/>
      <c r="Z739" s="214"/>
      <c r="AA739" s="214"/>
      <c r="AB739" s="214"/>
      <c r="AC739" s="215"/>
      <c r="AD739" s="164"/>
      <c r="AE739" s="164"/>
      <c r="AF739" s="216"/>
      <c r="AG739" s="160" t="str">
        <f>IF(I739=0,"",I739/H738)</f>
        <v/>
      </c>
      <c r="AH739" s="85"/>
      <c r="AI739" s="160" t="str">
        <f t="shared" si="75"/>
        <v/>
      </c>
      <c r="AJ739" s="160" t="str">
        <f t="shared" si="76"/>
        <v/>
      </c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  <c r="AX739" s="27"/>
    </row>
    <row r="740" spans="1:50" ht="15.75" x14ac:dyDescent="0.25">
      <c r="A740" s="82" t="s">
        <v>105</v>
      </c>
      <c r="B740" s="213"/>
      <c r="C740" s="213"/>
      <c r="D740" s="213"/>
      <c r="E740" s="213"/>
      <c r="F740" s="213"/>
      <c r="G740" s="213"/>
      <c r="H740" s="213"/>
      <c r="I740" s="213"/>
      <c r="J740" s="213"/>
      <c r="K740" s="208"/>
      <c r="L740" s="214"/>
      <c r="M740" s="214"/>
      <c r="N740" s="214"/>
      <c r="O740" s="214"/>
      <c r="P740" s="214"/>
      <c r="Q740" s="214"/>
      <c r="R740" s="214"/>
      <c r="S740" s="214"/>
      <c r="T740" s="214"/>
      <c r="U740" s="214"/>
      <c r="V740" s="214"/>
      <c r="W740" s="214"/>
      <c r="X740" s="214"/>
      <c r="Y740" s="214"/>
      <c r="Z740" s="214"/>
      <c r="AA740" s="214"/>
      <c r="AB740" s="214"/>
      <c r="AC740" s="215"/>
      <c r="AD740" s="164"/>
      <c r="AE740" s="164"/>
      <c r="AF740" s="216"/>
      <c r="AG740" s="155" t="str">
        <f>IF(J740=0,"",J740/I739)</f>
        <v/>
      </c>
      <c r="AH740" s="85"/>
      <c r="AI740" s="155" t="str">
        <f t="shared" si="75"/>
        <v/>
      </c>
      <c r="AJ740" s="155" t="str">
        <f t="shared" si="76"/>
        <v/>
      </c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AU740" s="27"/>
      <c r="AV740" s="27"/>
      <c r="AW740" s="27"/>
      <c r="AX740" s="27"/>
    </row>
    <row r="741" spans="1:50" ht="15.75" x14ac:dyDescent="0.25">
      <c r="A741" s="82" t="s">
        <v>106</v>
      </c>
      <c r="B741" s="213"/>
      <c r="C741" s="213"/>
      <c r="D741" s="213"/>
      <c r="E741" s="213"/>
      <c r="F741" s="213"/>
      <c r="G741" s="213"/>
      <c r="H741" s="213"/>
      <c r="I741" s="213"/>
      <c r="J741" s="213"/>
      <c r="K741" s="208"/>
      <c r="L741" s="214"/>
      <c r="M741" s="214"/>
      <c r="N741" s="214"/>
      <c r="O741" s="214"/>
      <c r="P741" s="214"/>
      <c r="Q741" s="214"/>
      <c r="R741" s="214"/>
      <c r="S741" s="214"/>
      <c r="T741" s="214"/>
      <c r="U741" s="214"/>
      <c r="V741" s="214"/>
      <c r="W741" s="214"/>
      <c r="X741" s="214"/>
      <c r="Y741" s="214"/>
      <c r="Z741" s="214"/>
      <c r="AA741" s="214"/>
      <c r="AB741" s="214"/>
      <c r="AC741" s="215"/>
      <c r="AD741" s="164"/>
      <c r="AE741" s="164"/>
      <c r="AF741" s="164"/>
      <c r="AG741" s="126"/>
      <c r="AH741" s="157"/>
      <c r="AI741" s="120"/>
      <c r="AJ741" s="126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AU741" s="27"/>
      <c r="AV741" s="27"/>
      <c r="AW741" s="27"/>
      <c r="AX741" s="27"/>
    </row>
    <row r="742" spans="1:50" ht="15.75" x14ac:dyDescent="0.25">
      <c r="A742" s="82" t="s">
        <v>107</v>
      </c>
      <c r="B742" s="213"/>
      <c r="C742" s="213"/>
      <c r="D742" s="213"/>
      <c r="E742" s="213"/>
      <c r="F742" s="213"/>
      <c r="G742" s="213"/>
      <c r="H742" s="213"/>
      <c r="I742" s="213"/>
      <c r="J742" s="213"/>
      <c r="K742" s="208"/>
      <c r="L742" s="214"/>
      <c r="M742" s="214"/>
      <c r="N742" s="214"/>
      <c r="O742" s="214"/>
      <c r="P742" s="214"/>
      <c r="Q742" s="214"/>
      <c r="R742" s="214"/>
      <c r="S742" s="214"/>
      <c r="T742" s="214"/>
      <c r="U742" s="214"/>
      <c r="V742" s="214"/>
      <c r="W742" s="214"/>
      <c r="X742" s="214"/>
      <c r="Y742" s="214"/>
      <c r="Z742" s="214"/>
      <c r="AA742" s="214"/>
      <c r="AB742" s="214"/>
      <c r="AC742" s="215"/>
      <c r="AD742" s="164"/>
      <c r="AE742" s="164"/>
      <c r="AF742" s="164"/>
      <c r="AG742" s="126"/>
      <c r="AH742" s="157"/>
      <c r="AI742" s="158"/>
      <c r="AJ742" s="126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AU742" s="27"/>
      <c r="AV742" s="27"/>
      <c r="AW742" s="27"/>
      <c r="AX742" s="27"/>
    </row>
    <row r="743" spans="1:50" ht="15.75" x14ac:dyDescent="0.25">
      <c r="A743" s="82" t="s">
        <v>108</v>
      </c>
      <c r="B743" s="213"/>
      <c r="C743" s="213"/>
      <c r="D743" s="213"/>
      <c r="E743" s="213"/>
      <c r="F743" s="213"/>
      <c r="G743" s="213"/>
      <c r="H743" s="213"/>
      <c r="I743" s="213"/>
      <c r="J743" s="213"/>
      <c r="K743" s="208"/>
      <c r="L743" s="214"/>
      <c r="M743" s="214"/>
      <c r="N743" s="214"/>
      <c r="O743" s="214"/>
      <c r="P743" s="214"/>
      <c r="Q743" s="214"/>
      <c r="R743" s="214"/>
      <c r="S743" s="214"/>
      <c r="T743" s="214"/>
      <c r="U743" s="214"/>
      <c r="V743" s="214"/>
      <c r="W743" s="214"/>
      <c r="X743" s="214"/>
      <c r="Y743" s="214"/>
      <c r="Z743" s="214"/>
      <c r="AA743" s="214"/>
      <c r="AB743" s="214"/>
      <c r="AC743" s="215"/>
      <c r="AD743" s="164"/>
      <c r="AE743" s="164"/>
      <c r="AF743" s="164"/>
      <c r="AG743" s="126"/>
      <c r="AH743" s="157"/>
      <c r="AI743" s="158"/>
      <c r="AJ743" s="126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AU743" s="27"/>
      <c r="AV743" s="27"/>
      <c r="AW743" s="27"/>
      <c r="AX743" s="27"/>
    </row>
    <row r="744" spans="1:50" ht="15.75" x14ac:dyDescent="0.25">
      <c r="A744" s="82" t="s">
        <v>109</v>
      </c>
      <c r="B744" s="213"/>
      <c r="C744" s="213"/>
      <c r="D744" s="213"/>
      <c r="E744" s="213"/>
      <c r="F744" s="213"/>
      <c r="G744" s="213"/>
      <c r="H744" s="213"/>
      <c r="I744" s="213"/>
      <c r="J744" s="213"/>
      <c r="K744" s="208"/>
      <c r="L744" s="214"/>
      <c r="M744" s="214"/>
      <c r="N744" s="214"/>
      <c r="O744" s="214"/>
      <c r="P744" s="214"/>
      <c r="Q744" s="214"/>
      <c r="R744" s="214"/>
      <c r="S744" s="214"/>
      <c r="T744" s="214"/>
      <c r="U744" s="214"/>
      <c r="V744" s="214"/>
      <c r="W744" s="214"/>
      <c r="X744" s="214"/>
      <c r="Y744" s="214"/>
      <c r="Z744" s="214"/>
      <c r="AA744" s="214"/>
      <c r="AB744" s="214"/>
      <c r="AC744" s="215"/>
      <c r="AD744" s="164"/>
      <c r="AE744" s="164"/>
      <c r="AF744" s="164"/>
      <c r="AG744" s="129"/>
      <c r="AH744" s="130"/>
      <c r="AI744" s="159"/>
      <c r="AJ744" s="155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AU744" s="27"/>
      <c r="AV744" s="27"/>
      <c r="AW744" s="27"/>
      <c r="AX744" s="27"/>
    </row>
    <row r="745" spans="1:50" ht="15.75" x14ac:dyDescent="0.25">
      <c r="A745" s="82" t="s">
        <v>110</v>
      </c>
      <c r="B745" s="213"/>
      <c r="C745" s="213"/>
      <c r="D745" s="213"/>
      <c r="E745" s="213"/>
      <c r="F745" s="213"/>
      <c r="G745" s="213"/>
      <c r="H745" s="213"/>
      <c r="I745" s="213"/>
      <c r="J745" s="213"/>
      <c r="K745" s="208"/>
      <c r="L745" s="214"/>
      <c r="M745" s="214"/>
      <c r="N745" s="214"/>
      <c r="O745" s="214"/>
      <c r="P745" s="214"/>
      <c r="Q745" s="214"/>
      <c r="R745" s="214"/>
      <c r="S745" s="214"/>
      <c r="T745" s="214"/>
      <c r="U745" s="214"/>
      <c r="V745" s="214"/>
      <c r="W745" s="214"/>
      <c r="X745" s="214"/>
      <c r="Y745" s="214"/>
      <c r="Z745" s="214"/>
      <c r="AA745" s="214"/>
      <c r="AB745" s="214"/>
      <c r="AC745" s="215"/>
      <c r="AD745" s="164"/>
      <c r="AE745" s="164"/>
      <c r="AF745" s="216"/>
      <c r="AG745" s="87" t="s">
        <v>35</v>
      </c>
      <c r="AH745" s="46"/>
      <c r="AI745" s="30"/>
      <c r="AJ745" s="88" t="s">
        <v>20</v>
      </c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AU745" s="27"/>
      <c r="AV745" s="27"/>
      <c r="AW745" s="27"/>
      <c r="AX745" s="27"/>
    </row>
    <row r="746" spans="1:50" ht="15.75" x14ac:dyDescent="0.25">
      <c r="A746" s="82" t="s">
        <v>111</v>
      </c>
      <c r="B746" s="213"/>
      <c r="C746" s="213"/>
      <c r="D746" s="213"/>
      <c r="E746" s="213"/>
      <c r="F746" s="213"/>
      <c r="G746" s="213"/>
      <c r="H746" s="213"/>
      <c r="I746" s="213"/>
      <c r="J746" s="213"/>
      <c r="K746" s="208"/>
      <c r="L746" s="214"/>
      <c r="M746" s="214"/>
      <c r="N746" s="214"/>
      <c r="O746" s="214"/>
      <c r="P746" s="214"/>
      <c r="Q746" s="214"/>
      <c r="R746" s="214"/>
      <c r="S746" s="214"/>
      <c r="T746" s="214"/>
      <c r="U746" s="214"/>
      <c r="V746" s="214"/>
      <c r="W746" s="214"/>
      <c r="X746" s="214"/>
      <c r="Y746" s="214"/>
      <c r="Z746" s="214"/>
      <c r="AA746" s="214"/>
      <c r="AB746" s="214"/>
      <c r="AC746" s="215"/>
      <c r="AD746" s="164"/>
      <c r="AE746" s="164"/>
      <c r="AF746" s="216"/>
      <c r="AG746" s="89" t="s">
        <v>36</v>
      </c>
      <c r="AH746" s="90">
        <f>AH745/B732</f>
        <v>0</v>
      </c>
      <c r="AI746" s="91" t="e">
        <f>IF(AH745/AI745=0,"",AH745/AI745)</f>
        <v>#DIV/0!</v>
      </c>
      <c r="AJ746" s="59" t="s">
        <v>37</v>
      </c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AU746" s="27"/>
      <c r="AV746" s="27"/>
      <c r="AW746" s="27"/>
      <c r="AX746" s="27"/>
    </row>
    <row r="747" spans="1:50" ht="15.75" x14ac:dyDescent="0.25">
      <c r="A747" s="82" t="s">
        <v>112</v>
      </c>
      <c r="B747" s="220"/>
      <c r="C747" s="220"/>
      <c r="D747" s="220"/>
      <c r="E747" s="220"/>
      <c r="F747" s="220"/>
      <c r="G747" s="220"/>
      <c r="H747" s="220"/>
      <c r="I747" s="220"/>
      <c r="J747" s="220"/>
      <c r="K747" s="208"/>
      <c r="L747" s="214"/>
      <c r="M747" s="214"/>
      <c r="N747" s="214"/>
      <c r="O747" s="214"/>
      <c r="P747" s="214"/>
      <c r="Q747" s="214"/>
      <c r="R747" s="214"/>
      <c r="S747" s="214"/>
      <c r="T747" s="214"/>
      <c r="U747" s="214"/>
      <c r="V747" s="214"/>
      <c r="W747" s="214"/>
      <c r="X747" s="214"/>
      <c r="Y747" s="214"/>
      <c r="Z747" s="214"/>
      <c r="AA747" s="214"/>
      <c r="AB747" s="214"/>
      <c r="AC747" s="215"/>
      <c r="AD747" s="177"/>
      <c r="AE747" s="177"/>
      <c r="AF747" s="177"/>
      <c r="AG747" s="61"/>
      <c r="AH747" s="62"/>
      <c r="AI747" s="80"/>
      <c r="AJ747" s="83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AU747" s="27"/>
      <c r="AV747" s="27"/>
      <c r="AW747" s="27"/>
      <c r="AX747" s="27"/>
    </row>
    <row r="748" spans="1:50" ht="18" customHeight="1" x14ac:dyDescent="0.25">
      <c r="A748" s="92"/>
      <c r="B748" s="253" t="s">
        <v>80</v>
      </c>
      <c r="C748" s="253"/>
      <c r="D748" s="253"/>
      <c r="E748" s="253"/>
      <c r="F748" s="253"/>
      <c r="G748" s="253"/>
      <c r="H748" s="253"/>
      <c r="I748" s="253"/>
      <c r="J748" s="253"/>
      <c r="K748" s="205">
        <f>SUM(K732:K744)</f>
        <v>0</v>
      </c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46"/>
      <c r="AD748" s="83" t="str">
        <f>IF(K740=0,"",K740/B732)</f>
        <v/>
      </c>
      <c r="AE748" s="83" t="str">
        <f>IF(K748=0,"",K748/B732)</f>
        <v/>
      </c>
      <c r="AF748" s="83" t="str">
        <f>IF(AC740=0,"",AE748-AD748)</f>
        <v/>
      </c>
      <c r="AG748" s="1"/>
      <c r="AH748" s="27"/>
      <c r="AI748" s="30"/>
      <c r="AJ748" s="1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AU748" s="27"/>
      <c r="AV748" s="27"/>
      <c r="AW748" s="27"/>
      <c r="AX748" s="27"/>
    </row>
    <row r="749" spans="1:50" ht="12.75" customHeight="1" x14ac:dyDescent="0.25">
      <c r="A749" s="22"/>
      <c r="B749" s="27"/>
      <c r="C749" s="27"/>
      <c r="D749" s="76"/>
      <c r="E749" s="76"/>
      <c r="F749" s="76"/>
      <c r="G749" s="76"/>
      <c r="H749" s="76"/>
      <c r="I749" s="76"/>
      <c r="J749" s="76"/>
      <c r="K749" s="7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78"/>
      <c r="AE749" s="78"/>
      <c r="AF749" s="78"/>
      <c r="AG749" s="1"/>
      <c r="AH749" s="27"/>
      <c r="AI749" s="30"/>
      <c r="AJ749" s="1"/>
    </row>
    <row r="750" spans="1:50" ht="12.75" customHeight="1" x14ac:dyDescent="0.25">
      <c r="A750" s="22"/>
      <c r="B750" s="27"/>
      <c r="C750" s="27"/>
      <c r="D750" s="76"/>
      <c r="E750" s="76"/>
      <c r="F750" s="76"/>
      <c r="G750" s="76"/>
      <c r="H750" s="76"/>
      <c r="I750" s="76"/>
      <c r="J750" s="76"/>
      <c r="K750" s="7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78"/>
      <c r="AE750" s="78"/>
      <c r="AF750" s="78"/>
      <c r="AG750" s="1"/>
      <c r="AH750" s="27"/>
      <c r="AI750" s="30"/>
      <c r="AJ750" s="1"/>
    </row>
    <row r="751" spans="1:50" ht="26.25" x14ac:dyDescent="0.4">
      <c r="A751" s="79"/>
      <c r="B751" s="235" t="s">
        <v>69</v>
      </c>
      <c r="C751" s="236"/>
      <c r="D751" s="236"/>
      <c r="E751" s="236"/>
      <c r="F751" s="236"/>
      <c r="G751" s="236"/>
      <c r="H751" s="236"/>
      <c r="I751" s="236"/>
      <c r="J751" s="236"/>
      <c r="K751" s="173" t="s">
        <v>99</v>
      </c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61"/>
      <c r="AE751" s="61"/>
      <c r="AF751" s="61"/>
      <c r="AG751" s="61"/>
      <c r="AH751" s="62"/>
      <c r="AI751" s="80"/>
      <c r="AJ751" s="61"/>
      <c r="AK751" s="27"/>
    </row>
    <row r="752" spans="1:50" ht="20.25" x14ac:dyDescent="0.3">
      <c r="A752" s="237" t="s">
        <v>19</v>
      </c>
      <c r="B752" s="239" t="s">
        <v>70</v>
      </c>
      <c r="C752" s="236"/>
      <c r="D752" s="236"/>
      <c r="E752" s="236"/>
      <c r="F752" s="236"/>
      <c r="G752" s="236"/>
      <c r="H752" s="236"/>
      <c r="I752" s="236"/>
      <c r="J752" s="233"/>
      <c r="K752" s="240" t="s">
        <v>20</v>
      </c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46"/>
      <c r="AD752" s="234" t="s">
        <v>11</v>
      </c>
      <c r="AE752" s="234" t="s">
        <v>12</v>
      </c>
      <c r="AF752" s="234" t="s">
        <v>13</v>
      </c>
      <c r="AG752" s="234" t="s">
        <v>14</v>
      </c>
      <c r="AH752" s="232" t="s">
        <v>15</v>
      </c>
      <c r="AI752" s="232" t="s">
        <v>16</v>
      </c>
      <c r="AJ752" s="234" t="s">
        <v>17</v>
      </c>
      <c r="AK752" s="27"/>
    </row>
    <row r="753" spans="1:37" ht="15.75" x14ac:dyDescent="0.25">
      <c r="A753" s="238"/>
      <c r="B753" s="81" t="s">
        <v>71</v>
      </c>
      <c r="C753" s="81" t="s">
        <v>72</v>
      </c>
      <c r="D753" s="81" t="s">
        <v>73</v>
      </c>
      <c r="E753" s="81" t="s">
        <v>74</v>
      </c>
      <c r="F753" s="81" t="s">
        <v>75</v>
      </c>
      <c r="G753" s="81" t="s">
        <v>76</v>
      </c>
      <c r="H753" s="81" t="s">
        <v>77</v>
      </c>
      <c r="I753" s="81" t="s">
        <v>78</v>
      </c>
      <c r="J753" s="81" t="s">
        <v>79</v>
      </c>
      <c r="K753" s="241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46"/>
      <c r="AD753" s="233"/>
      <c r="AE753" s="233"/>
      <c r="AF753" s="233"/>
      <c r="AG753" s="233"/>
      <c r="AH753" s="233"/>
      <c r="AI753" s="233"/>
      <c r="AJ753" s="233"/>
      <c r="AK753" s="27"/>
    </row>
    <row r="754" spans="1:37" ht="15.75" x14ac:dyDescent="0.25">
      <c r="A754" s="82" t="s">
        <v>99</v>
      </c>
      <c r="B754" s="213">
        <v>32</v>
      </c>
      <c r="C754" s="213"/>
      <c r="D754" s="213"/>
      <c r="E754" s="213"/>
      <c r="F754" s="213"/>
      <c r="G754" s="213"/>
      <c r="H754" s="213"/>
      <c r="I754" s="213"/>
      <c r="J754" s="213"/>
      <c r="K754" s="208"/>
      <c r="L754" s="214"/>
      <c r="M754" s="214"/>
      <c r="N754" s="214"/>
      <c r="O754" s="214"/>
      <c r="P754" s="214"/>
      <c r="Q754" s="214"/>
      <c r="R754" s="214"/>
      <c r="S754" s="214"/>
      <c r="T754" s="214"/>
      <c r="U754" s="214"/>
      <c r="V754" s="214"/>
      <c r="W754" s="214"/>
      <c r="X754" s="214"/>
      <c r="Y754" s="214"/>
      <c r="Z754" s="214"/>
      <c r="AA754" s="214"/>
      <c r="AB754" s="214"/>
      <c r="AC754" s="215"/>
      <c r="AD754" s="164"/>
      <c r="AE754" s="164"/>
      <c r="AF754" s="164"/>
      <c r="AG754" s="155"/>
      <c r="AH754" s="84">
        <f>B754</f>
        <v>32</v>
      </c>
      <c r="AI754" s="156"/>
      <c r="AJ754" s="155"/>
      <c r="AK754" s="27"/>
    </row>
    <row r="755" spans="1:37" ht="15.75" x14ac:dyDescent="0.25">
      <c r="A755" s="82" t="s">
        <v>100</v>
      </c>
      <c r="B755" s="213"/>
      <c r="C755" s="213">
        <v>29</v>
      </c>
      <c r="D755" s="213"/>
      <c r="E755" s="213"/>
      <c r="F755" s="213"/>
      <c r="G755" s="213"/>
      <c r="H755" s="213"/>
      <c r="I755" s="213"/>
      <c r="J755" s="213"/>
      <c r="K755" s="208"/>
      <c r="L755" s="214"/>
      <c r="M755" s="214"/>
      <c r="N755" s="214"/>
      <c r="O755" s="214"/>
      <c r="P755" s="214"/>
      <c r="Q755" s="214"/>
      <c r="R755" s="214"/>
      <c r="S755" s="214"/>
      <c r="T755" s="214"/>
      <c r="U755" s="214"/>
      <c r="V755" s="214"/>
      <c r="W755" s="214"/>
      <c r="X755" s="214"/>
      <c r="Y755" s="214"/>
      <c r="Z755" s="214"/>
      <c r="AA755" s="214"/>
      <c r="AB755" s="214"/>
      <c r="AC755" s="215"/>
      <c r="AD755" s="164"/>
      <c r="AE755" s="164"/>
      <c r="AF755" s="216"/>
      <c r="AG755" s="160">
        <f>IF(C755=0,"",C755/B754)</f>
        <v>0.90625</v>
      </c>
      <c r="AH755" s="85">
        <v>29</v>
      </c>
      <c r="AI755" s="160">
        <f t="shared" ref="AI755:AI762" si="77">IF(AH755=0,"",AH755/AH754)</f>
        <v>0.90625</v>
      </c>
      <c r="AJ755" s="160">
        <f t="shared" ref="AJ755:AJ762" si="78">IF(AH755=0,"",100%-AI755)</f>
        <v>9.375E-2</v>
      </c>
      <c r="AK755" s="27"/>
    </row>
    <row r="756" spans="1:37" ht="15.75" x14ac:dyDescent="0.25">
      <c r="A756" s="82" t="s">
        <v>101</v>
      </c>
      <c r="B756" s="213"/>
      <c r="C756" s="213"/>
      <c r="D756" s="213">
        <v>27</v>
      </c>
      <c r="E756" s="213"/>
      <c r="F756" s="213"/>
      <c r="G756" s="213"/>
      <c r="H756" s="213"/>
      <c r="I756" s="213"/>
      <c r="J756" s="213"/>
      <c r="K756" s="208"/>
      <c r="L756" s="214"/>
      <c r="M756" s="214"/>
      <c r="N756" s="214"/>
      <c r="O756" s="214"/>
      <c r="P756" s="214"/>
      <c r="Q756" s="214"/>
      <c r="R756" s="214"/>
      <c r="S756" s="214"/>
      <c r="T756" s="214"/>
      <c r="U756" s="214"/>
      <c r="V756" s="214"/>
      <c r="W756" s="214"/>
      <c r="X756" s="214"/>
      <c r="Y756" s="214"/>
      <c r="Z756" s="214"/>
      <c r="AA756" s="214"/>
      <c r="AB756" s="214"/>
      <c r="AC756" s="215"/>
      <c r="AD756" s="164"/>
      <c r="AE756" s="164"/>
      <c r="AF756" s="216"/>
      <c r="AG756" s="160">
        <f>IF(D756=0,"",D756/C755)</f>
        <v>0.93103448275862066</v>
      </c>
      <c r="AH756" s="85">
        <v>27</v>
      </c>
      <c r="AI756" s="160">
        <f t="shared" si="77"/>
        <v>0.93103448275862066</v>
      </c>
      <c r="AJ756" s="160">
        <f t="shared" si="78"/>
        <v>6.8965517241379337E-2</v>
      </c>
      <c r="AK756" s="86">
        <f>AH756/AH754</f>
        <v>0.84375</v>
      </c>
    </row>
    <row r="757" spans="1:37" ht="15.75" x14ac:dyDescent="0.25">
      <c r="A757" s="82" t="s">
        <v>102</v>
      </c>
      <c r="B757" s="213"/>
      <c r="C757" s="213"/>
      <c r="D757" s="213"/>
      <c r="E757" s="213">
        <v>26</v>
      </c>
      <c r="F757" s="213"/>
      <c r="G757" s="213"/>
      <c r="H757" s="213"/>
      <c r="I757" s="213"/>
      <c r="J757" s="213"/>
      <c r="K757" s="208"/>
      <c r="L757" s="214"/>
      <c r="M757" s="214"/>
      <c r="N757" s="214"/>
      <c r="O757" s="214"/>
      <c r="P757" s="214"/>
      <c r="Q757" s="214"/>
      <c r="R757" s="214"/>
      <c r="S757" s="214"/>
      <c r="T757" s="214"/>
      <c r="U757" s="214"/>
      <c r="V757" s="214"/>
      <c r="W757" s="214"/>
      <c r="X757" s="214"/>
      <c r="Y757" s="214"/>
      <c r="Z757" s="214"/>
      <c r="AA757" s="214"/>
      <c r="AB757" s="214"/>
      <c r="AC757" s="215"/>
      <c r="AD757" s="164"/>
      <c r="AE757" s="164"/>
      <c r="AF757" s="216"/>
      <c r="AG757" s="160">
        <f>IF(E757=0,"",E757/D756)</f>
        <v>0.96296296296296291</v>
      </c>
      <c r="AH757" s="85">
        <v>26</v>
      </c>
      <c r="AI757" s="160">
        <f t="shared" si="77"/>
        <v>0.96296296296296291</v>
      </c>
      <c r="AJ757" s="160">
        <f t="shared" si="78"/>
        <v>3.703703703703709E-2</v>
      </c>
      <c r="AK757" s="27"/>
    </row>
    <row r="758" spans="1:37" ht="15.75" x14ac:dyDescent="0.25">
      <c r="A758" s="82" t="s">
        <v>103</v>
      </c>
      <c r="B758" s="213"/>
      <c r="C758" s="213"/>
      <c r="D758" s="213"/>
      <c r="E758" s="213"/>
      <c r="F758" s="213">
        <v>25</v>
      </c>
      <c r="G758" s="213"/>
      <c r="H758" s="213"/>
      <c r="I758" s="213"/>
      <c r="J758" s="213"/>
      <c r="K758" s="208"/>
      <c r="L758" s="214"/>
      <c r="M758" s="214"/>
      <c r="N758" s="214"/>
      <c r="O758" s="214"/>
      <c r="P758" s="214"/>
      <c r="Q758" s="214"/>
      <c r="R758" s="214"/>
      <c r="S758" s="214"/>
      <c r="T758" s="214"/>
      <c r="U758" s="214"/>
      <c r="V758" s="214"/>
      <c r="W758" s="214"/>
      <c r="X758" s="214"/>
      <c r="Y758" s="214"/>
      <c r="Z758" s="214"/>
      <c r="AA758" s="214"/>
      <c r="AB758" s="214"/>
      <c r="AC758" s="215"/>
      <c r="AD758" s="164"/>
      <c r="AE758" s="164"/>
      <c r="AF758" s="216"/>
      <c r="AG758" s="160">
        <f>IF(F758=0,"",F758/E757)</f>
        <v>0.96153846153846156</v>
      </c>
      <c r="AH758" s="85">
        <v>25</v>
      </c>
      <c r="AI758" s="160">
        <f t="shared" si="77"/>
        <v>0.96153846153846156</v>
      </c>
      <c r="AJ758" s="160">
        <f t="shared" si="78"/>
        <v>3.8461538461538436E-2</v>
      </c>
      <c r="AK758" s="27"/>
    </row>
    <row r="759" spans="1:37" ht="15.75" x14ac:dyDescent="0.25">
      <c r="A759" s="82" t="s">
        <v>104</v>
      </c>
      <c r="B759" s="213"/>
      <c r="C759" s="213"/>
      <c r="D759" s="213"/>
      <c r="E759" s="213"/>
      <c r="F759" s="213"/>
      <c r="G759" s="213"/>
      <c r="H759" s="213"/>
      <c r="I759" s="213"/>
      <c r="J759" s="213"/>
      <c r="K759" s="208"/>
      <c r="L759" s="214"/>
      <c r="M759" s="214"/>
      <c r="N759" s="214"/>
      <c r="O759" s="214"/>
      <c r="P759" s="214"/>
      <c r="Q759" s="214"/>
      <c r="R759" s="214"/>
      <c r="S759" s="214"/>
      <c r="T759" s="214"/>
      <c r="U759" s="214"/>
      <c r="V759" s="214"/>
      <c r="W759" s="214"/>
      <c r="X759" s="214"/>
      <c r="Y759" s="214"/>
      <c r="Z759" s="214"/>
      <c r="AA759" s="214"/>
      <c r="AB759" s="214"/>
      <c r="AC759" s="215"/>
      <c r="AD759" s="164"/>
      <c r="AE759" s="164"/>
      <c r="AF759" s="216"/>
      <c r="AG759" s="160" t="str">
        <f>IF(G759=0,"",G759/F758)</f>
        <v/>
      </c>
      <c r="AH759" s="85"/>
      <c r="AI759" s="160" t="str">
        <f t="shared" si="77"/>
        <v/>
      </c>
      <c r="AJ759" s="160" t="str">
        <f t="shared" si="78"/>
        <v/>
      </c>
      <c r="AK759" s="27"/>
    </row>
    <row r="760" spans="1:37" ht="15.75" x14ac:dyDescent="0.25">
      <c r="A760" s="82" t="s">
        <v>105</v>
      </c>
      <c r="B760" s="213"/>
      <c r="C760" s="213"/>
      <c r="D760" s="213"/>
      <c r="E760" s="213"/>
      <c r="F760" s="213"/>
      <c r="G760" s="213"/>
      <c r="H760" s="213"/>
      <c r="I760" s="213"/>
      <c r="J760" s="213"/>
      <c r="K760" s="208"/>
      <c r="L760" s="214"/>
      <c r="M760" s="214"/>
      <c r="N760" s="214"/>
      <c r="O760" s="214"/>
      <c r="P760" s="214"/>
      <c r="Q760" s="214"/>
      <c r="R760" s="214"/>
      <c r="S760" s="214"/>
      <c r="T760" s="214"/>
      <c r="U760" s="214"/>
      <c r="V760" s="214"/>
      <c r="W760" s="214"/>
      <c r="X760" s="214"/>
      <c r="Y760" s="214"/>
      <c r="Z760" s="214"/>
      <c r="AA760" s="214"/>
      <c r="AB760" s="214"/>
      <c r="AC760" s="215"/>
      <c r="AD760" s="164"/>
      <c r="AE760" s="164"/>
      <c r="AF760" s="216"/>
      <c r="AG760" s="160" t="str">
        <f>IF(H760=0,"",H760/G759)</f>
        <v/>
      </c>
      <c r="AH760" s="85"/>
      <c r="AI760" s="160" t="str">
        <f t="shared" si="77"/>
        <v/>
      </c>
      <c r="AJ760" s="160" t="str">
        <f t="shared" si="78"/>
        <v/>
      </c>
      <c r="AK760" s="27"/>
    </row>
    <row r="761" spans="1:37" ht="15.75" x14ac:dyDescent="0.25">
      <c r="A761" s="82" t="s">
        <v>106</v>
      </c>
      <c r="B761" s="213"/>
      <c r="C761" s="213"/>
      <c r="D761" s="213"/>
      <c r="E761" s="213"/>
      <c r="F761" s="213"/>
      <c r="G761" s="213"/>
      <c r="H761" s="213"/>
      <c r="I761" s="213"/>
      <c r="J761" s="213"/>
      <c r="K761" s="208"/>
      <c r="L761" s="214"/>
      <c r="M761" s="214"/>
      <c r="N761" s="214"/>
      <c r="O761" s="214"/>
      <c r="P761" s="214"/>
      <c r="Q761" s="214"/>
      <c r="R761" s="214"/>
      <c r="S761" s="214"/>
      <c r="T761" s="214"/>
      <c r="U761" s="214"/>
      <c r="V761" s="214"/>
      <c r="W761" s="214"/>
      <c r="X761" s="214"/>
      <c r="Y761" s="214"/>
      <c r="Z761" s="214"/>
      <c r="AA761" s="214"/>
      <c r="AB761" s="214"/>
      <c r="AC761" s="215"/>
      <c r="AD761" s="164"/>
      <c r="AE761" s="164"/>
      <c r="AF761" s="216"/>
      <c r="AG761" s="160" t="str">
        <f>IF(I761=0,"",I761/H760)</f>
        <v/>
      </c>
      <c r="AH761" s="85"/>
      <c r="AI761" s="160" t="str">
        <f t="shared" si="77"/>
        <v/>
      </c>
      <c r="AJ761" s="160" t="str">
        <f t="shared" si="78"/>
        <v/>
      </c>
      <c r="AK761" s="27"/>
    </row>
    <row r="762" spans="1:37" ht="15.75" x14ac:dyDescent="0.25">
      <c r="A762" s="82" t="s">
        <v>107</v>
      </c>
      <c r="B762" s="213"/>
      <c r="C762" s="213"/>
      <c r="D762" s="213"/>
      <c r="E762" s="213"/>
      <c r="F762" s="213"/>
      <c r="G762" s="213"/>
      <c r="H762" s="213"/>
      <c r="I762" s="213"/>
      <c r="J762" s="213"/>
      <c r="K762" s="208"/>
      <c r="L762" s="214"/>
      <c r="M762" s="214"/>
      <c r="N762" s="214"/>
      <c r="O762" s="214"/>
      <c r="P762" s="214"/>
      <c r="Q762" s="214"/>
      <c r="R762" s="214"/>
      <c r="S762" s="214"/>
      <c r="T762" s="214"/>
      <c r="U762" s="214"/>
      <c r="V762" s="214"/>
      <c r="W762" s="214"/>
      <c r="X762" s="214"/>
      <c r="Y762" s="214"/>
      <c r="Z762" s="214"/>
      <c r="AA762" s="214"/>
      <c r="AB762" s="214"/>
      <c r="AC762" s="215"/>
      <c r="AD762" s="164"/>
      <c r="AE762" s="164"/>
      <c r="AF762" s="216"/>
      <c r="AG762" s="155" t="str">
        <f>IF(J762=0,"",J762/I761)</f>
        <v/>
      </c>
      <c r="AH762" s="85"/>
      <c r="AI762" s="155" t="str">
        <f t="shared" si="77"/>
        <v/>
      </c>
      <c r="AJ762" s="155" t="str">
        <f t="shared" si="78"/>
        <v/>
      </c>
      <c r="AK762" s="27"/>
    </row>
    <row r="763" spans="1:37" ht="15.75" x14ac:dyDescent="0.25">
      <c r="A763" s="82" t="s">
        <v>108</v>
      </c>
      <c r="B763" s="213"/>
      <c r="C763" s="213"/>
      <c r="D763" s="213"/>
      <c r="E763" s="213"/>
      <c r="F763" s="213"/>
      <c r="G763" s="213"/>
      <c r="H763" s="213"/>
      <c r="I763" s="213"/>
      <c r="J763" s="213"/>
      <c r="K763" s="208"/>
      <c r="L763" s="214"/>
      <c r="M763" s="214"/>
      <c r="N763" s="214"/>
      <c r="O763" s="214"/>
      <c r="P763" s="214"/>
      <c r="Q763" s="214"/>
      <c r="R763" s="214"/>
      <c r="S763" s="214"/>
      <c r="T763" s="214"/>
      <c r="U763" s="214"/>
      <c r="V763" s="214"/>
      <c r="W763" s="214"/>
      <c r="X763" s="214"/>
      <c r="Y763" s="214"/>
      <c r="Z763" s="214"/>
      <c r="AA763" s="214"/>
      <c r="AB763" s="214"/>
      <c r="AC763" s="215"/>
      <c r="AD763" s="164"/>
      <c r="AE763" s="164"/>
      <c r="AF763" s="164"/>
      <c r="AG763" s="126"/>
      <c r="AH763" s="157"/>
      <c r="AI763" s="120"/>
      <c r="AJ763" s="126"/>
      <c r="AK763" s="27"/>
    </row>
    <row r="764" spans="1:37" ht="15.75" x14ac:dyDescent="0.25">
      <c r="A764" s="82" t="s">
        <v>109</v>
      </c>
      <c r="B764" s="213"/>
      <c r="C764" s="213"/>
      <c r="D764" s="213"/>
      <c r="E764" s="213"/>
      <c r="F764" s="213"/>
      <c r="G764" s="213"/>
      <c r="H764" s="213"/>
      <c r="I764" s="213"/>
      <c r="J764" s="213"/>
      <c r="K764" s="208"/>
      <c r="L764" s="214"/>
      <c r="M764" s="214"/>
      <c r="N764" s="214"/>
      <c r="O764" s="214"/>
      <c r="P764" s="214"/>
      <c r="Q764" s="214"/>
      <c r="R764" s="214"/>
      <c r="S764" s="214"/>
      <c r="T764" s="214"/>
      <c r="U764" s="214"/>
      <c r="V764" s="214"/>
      <c r="W764" s="214"/>
      <c r="X764" s="214"/>
      <c r="Y764" s="214"/>
      <c r="Z764" s="214"/>
      <c r="AA764" s="214"/>
      <c r="AB764" s="214"/>
      <c r="AC764" s="215"/>
      <c r="AD764" s="164"/>
      <c r="AE764" s="164"/>
      <c r="AF764" s="164"/>
      <c r="AG764" s="126"/>
      <c r="AH764" s="157"/>
      <c r="AI764" s="158"/>
      <c r="AJ764" s="126"/>
      <c r="AK764" s="27"/>
    </row>
    <row r="765" spans="1:37" ht="15.75" x14ac:dyDescent="0.25">
      <c r="A765" s="82" t="s">
        <v>110</v>
      </c>
      <c r="B765" s="213"/>
      <c r="C765" s="213"/>
      <c r="D765" s="213"/>
      <c r="E765" s="213"/>
      <c r="F765" s="213"/>
      <c r="G765" s="213"/>
      <c r="H765" s="213"/>
      <c r="I765" s="213"/>
      <c r="J765" s="213"/>
      <c r="K765" s="208"/>
      <c r="L765" s="214"/>
      <c r="M765" s="214"/>
      <c r="N765" s="214"/>
      <c r="O765" s="214"/>
      <c r="P765" s="214"/>
      <c r="Q765" s="214"/>
      <c r="R765" s="214"/>
      <c r="S765" s="214"/>
      <c r="T765" s="214"/>
      <c r="U765" s="214"/>
      <c r="V765" s="214"/>
      <c r="W765" s="214"/>
      <c r="X765" s="214"/>
      <c r="Y765" s="214"/>
      <c r="Z765" s="214"/>
      <c r="AA765" s="214"/>
      <c r="AB765" s="214"/>
      <c r="AC765" s="215"/>
      <c r="AD765" s="164"/>
      <c r="AE765" s="164"/>
      <c r="AF765" s="164"/>
      <c r="AG765" s="126"/>
      <c r="AH765" s="157"/>
      <c r="AI765" s="158"/>
      <c r="AJ765" s="126"/>
      <c r="AK765" s="27"/>
    </row>
    <row r="766" spans="1:37" ht="15.75" x14ac:dyDescent="0.25">
      <c r="A766" s="82" t="s">
        <v>111</v>
      </c>
      <c r="B766" s="213"/>
      <c r="C766" s="213"/>
      <c r="D766" s="213"/>
      <c r="E766" s="213"/>
      <c r="F766" s="213"/>
      <c r="G766" s="213"/>
      <c r="H766" s="213"/>
      <c r="I766" s="213"/>
      <c r="J766" s="213"/>
      <c r="K766" s="208"/>
      <c r="L766" s="214"/>
      <c r="M766" s="214"/>
      <c r="N766" s="214"/>
      <c r="O766" s="214"/>
      <c r="P766" s="214"/>
      <c r="Q766" s="214"/>
      <c r="R766" s="214"/>
      <c r="S766" s="214"/>
      <c r="T766" s="214"/>
      <c r="U766" s="214"/>
      <c r="V766" s="214"/>
      <c r="W766" s="214"/>
      <c r="X766" s="214"/>
      <c r="Y766" s="214"/>
      <c r="Z766" s="214"/>
      <c r="AA766" s="214"/>
      <c r="AB766" s="214"/>
      <c r="AC766" s="215"/>
      <c r="AD766" s="164"/>
      <c r="AE766" s="164"/>
      <c r="AF766" s="164"/>
      <c r="AG766" s="129"/>
      <c r="AH766" s="130"/>
      <c r="AI766" s="159"/>
      <c r="AJ766" s="155"/>
      <c r="AK766" s="27"/>
    </row>
    <row r="767" spans="1:37" ht="15.75" x14ac:dyDescent="0.25">
      <c r="A767" s="82" t="s">
        <v>112</v>
      </c>
      <c r="B767" s="213"/>
      <c r="C767" s="213"/>
      <c r="D767" s="213"/>
      <c r="E767" s="213"/>
      <c r="F767" s="213"/>
      <c r="G767" s="213"/>
      <c r="H767" s="213"/>
      <c r="I767" s="213"/>
      <c r="J767" s="213"/>
      <c r="K767" s="208"/>
      <c r="L767" s="214"/>
      <c r="M767" s="214"/>
      <c r="N767" s="214"/>
      <c r="O767" s="214"/>
      <c r="P767" s="214"/>
      <c r="Q767" s="214"/>
      <c r="R767" s="214"/>
      <c r="S767" s="214"/>
      <c r="T767" s="214"/>
      <c r="U767" s="214"/>
      <c r="V767" s="214"/>
      <c r="W767" s="214"/>
      <c r="X767" s="214"/>
      <c r="Y767" s="214"/>
      <c r="Z767" s="214"/>
      <c r="AA767" s="214"/>
      <c r="AB767" s="214"/>
      <c r="AC767" s="215"/>
      <c r="AD767" s="164"/>
      <c r="AE767" s="164"/>
      <c r="AF767" s="216"/>
      <c r="AG767" s="87" t="s">
        <v>35</v>
      </c>
      <c r="AH767" s="46"/>
      <c r="AI767" s="30"/>
      <c r="AJ767" s="88" t="s">
        <v>20</v>
      </c>
      <c r="AK767" s="27"/>
    </row>
    <row r="768" spans="1:37" ht="15.75" x14ac:dyDescent="0.25">
      <c r="A768" s="82" t="s">
        <v>130</v>
      </c>
      <c r="B768" s="213"/>
      <c r="C768" s="213"/>
      <c r="D768" s="213"/>
      <c r="E768" s="213"/>
      <c r="F768" s="213"/>
      <c r="G768" s="213"/>
      <c r="H768" s="213"/>
      <c r="I768" s="213"/>
      <c r="J768" s="213"/>
      <c r="K768" s="208"/>
      <c r="L768" s="214"/>
      <c r="M768" s="214"/>
      <c r="N768" s="214"/>
      <c r="O768" s="214"/>
      <c r="P768" s="214"/>
      <c r="Q768" s="214"/>
      <c r="R768" s="214"/>
      <c r="S768" s="214"/>
      <c r="T768" s="214"/>
      <c r="U768" s="214"/>
      <c r="V768" s="214"/>
      <c r="W768" s="214"/>
      <c r="X768" s="214"/>
      <c r="Y768" s="214"/>
      <c r="Z768" s="214"/>
      <c r="AA768" s="214"/>
      <c r="AB768" s="214"/>
      <c r="AC768" s="215"/>
      <c r="AD768" s="164"/>
      <c r="AE768" s="164"/>
      <c r="AF768" s="216"/>
      <c r="AG768" s="89" t="s">
        <v>36</v>
      </c>
      <c r="AH768" s="90">
        <f>AH767/B754</f>
        <v>0</v>
      </c>
      <c r="AI768" s="91" t="e">
        <f>IF(AH767/AI767=0,"",AH767/AI767)</f>
        <v>#DIV/0!</v>
      </c>
      <c r="AJ768" s="59" t="s">
        <v>37</v>
      </c>
      <c r="AK768" s="27"/>
    </row>
    <row r="769" spans="1:37" ht="15.75" x14ac:dyDescent="0.25">
      <c r="A769" s="82" t="s">
        <v>131</v>
      </c>
      <c r="B769" s="220"/>
      <c r="C769" s="220"/>
      <c r="D769" s="220"/>
      <c r="E769" s="220"/>
      <c r="F769" s="220"/>
      <c r="G769" s="220"/>
      <c r="H769" s="220"/>
      <c r="I769" s="220"/>
      <c r="J769" s="220"/>
      <c r="K769" s="208"/>
      <c r="L769" s="214"/>
      <c r="M769" s="214"/>
      <c r="N769" s="214"/>
      <c r="O769" s="214"/>
      <c r="P769" s="214"/>
      <c r="Q769" s="214"/>
      <c r="R769" s="214"/>
      <c r="S769" s="214"/>
      <c r="T769" s="214"/>
      <c r="U769" s="214"/>
      <c r="V769" s="214"/>
      <c r="W769" s="214"/>
      <c r="X769" s="214"/>
      <c r="Y769" s="214"/>
      <c r="Z769" s="214"/>
      <c r="AA769" s="214"/>
      <c r="AB769" s="214"/>
      <c r="AC769" s="215"/>
      <c r="AD769" s="177"/>
      <c r="AE769" s="177"/>
      <c r="AF769" s="177"/>
      <c r="AG769" s="61"/>
      <c r="AH769" s="62"/>
      <c r="AI769" s="80"/>
      <c r="AJ769" s="83"/>
      <c r="AK769" s="27"/>
    </row>
    <row r="770" spans="1:37" ht="18" customHeight="1" x14ac:dyDescent="0.25">
      <c r="A770" s="92"/>
      <c r="B770" s="253" t="s">
        <v>80</v>
      </c>
      <c r="C770" s="253"/>
      <c r="D770" s="253"/>
      <c r="E770" s="253"/>
      <c r="F770" s="253"/>
      <c r="G770" s="253"/>
      <c r="H770" s="253"/>
      <c r="I770" s="253"/>
      <c r="J770" s="253"/>
      <c r="K770" s="205">
        <f>SUM(K754:K766)</f>
        <v>0</v>
      </c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46"/>
      <c r="AD770" s="83" t="str">
        <f>IF(K762=0,"",K762/B754)</f>
        <v/>
      </c>
      <c r="AE770" s="83" t="str">
        <f>IF(K770=0,"",K770/B754)</f>
        <v/>
      </c>
      <c r="AF770" s="83" t="str">
        <f>IF(AC762=0,"",AE770-AD770)</f>
        <v/>
      </c>
      <c r="AG770" s="1"/>
      <c r="AH770" s="27"/>
      <c r="AI770" s="30"/>
      <c r="AJ770" s="1"/>
      <c r="AK770" s="27"/>
    </row>
    <row r="771" spans="1:37" ht="12.75" customHeight="1" x14ac:dyDescent="0.25">
      <c r="A771" s="22"/>
      <c r="B771" s="27"/>
      <c r="C771" s="27"/>
      <c r="D771" s="76"/>
      <c r="E771" s="76"/>
      <c r="F771" s="76"/>
      <c r="G771" s="76"/>
      <c r="H771" s="76"/>
      <c r="I771" s="76"/>
      <c r="J771" s="76"/>
      <c r="K771" s="7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78"/>
      <c r="AE771" s="78"/>
      <c r="AF771" s="78"/>
      <c r="AG771" s="1"/>
      <c r="AH771" s="27"/>
      <c r="AI771" s="30"/>
      <c r="AJ771" s="1"/>
    </row>
    <row r="772" spans="1:37" ht="12.75" customHeight="1" x14ac:dyDescent="0.25">
      <c r="A772" s="22"/>
      <c r="B772" s="27"/>
      <c r="C772" s="27"/>
      <c r="D772" s="76"/>
      <c r="E772" s="76"/>
      <c r="F772" s="76"/>
      <c r="G772" s="76"/>
      <c r="H772" s="76"/>
      <c r="I772" s="76"/>
      <c r="J772" s="76"/>
      <c r="K772" s="7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78"/>
      <c r="AE772" s="78"/>
      <c r="AF772" s="78"/>
      <c r="AG772" s="1"/>
      <c r="AH772" s="27"/>
      <c r="AI772" s="30"/>
      <c r="AJ772" s="1"/>
    </row>
    <row r="773" spans="1:37" ht="27.75" customHeight="1" x14ac:dyDescent="0.4">
      <c r="A773" s="79"/>
      <c r="B773" s="235" t="s">
        <v>69</v>
      </c>
      <c r="C773" s="236"/>
      <c r="D773" s="236"/>
      <c r="E773" s="236"/>
      <c r="F773" s="236"/>
      <c r="G773" s="236"/>
      <c r="H773" s="236"/>
      <c r="I773" s="236"/>
      <c r="J773" s="236"/>
      <c r="K773" s="173" t="s">
        <v>101</v>
      </c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61"/>
      <c r="AE773" s="61"/>
      <c r="AF773" s="61"/>
      <c r="AG773" s="61"/>
      <c r="AH773" s="62"/>
      <c r="AI773" s="80"/>
      <c r="AJ773" s="61"/>
      <c r="AK773" s="27"/>
    </row>
    <row r="774" spans="1:37" ht="20.25" x14ac:dyDescent="0.3">
      <c r="A774" s="237" t="s">
        <v>19</v>
      </c>
      <c r="B774" s="239" t="s">
        <v>70</v>
      </c>
      <c r="C774" s="236"/>
      <c r="D774" s="236"/>
      <c r="E774" s="236"/>
      <c r="F774" s="236"/>
      <c r="G774" s="236"/>
      <c r="H774" s="236"/>
      <c r="I774" s="236"/>
      <c r="J774" s="233"/>
      <c r="K774" s="240" t="s">
        <v>20</v>
      </c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46"/>
      <c r="AD774" s="234" t="s">
        <v>11</v>
      </c>
      <c r="AE774" s="234" t="s">
        <v>12</v>
      </c>
      <c r="AF774" s="234" t="s">
        <v>13</v>
      </c>
      <c r="AG774" s="234" t="s">
        <v>14</v>
      </c>
      <c r="AH774" s="232" t="s">
        <v>15</v>
      </c>
      <c r="AI774" s="232" t="s">
        <v>16</v>
      </c>
      <c r="AJ774" s="234" t="s">
        <v>17</v>
      </c>
      <c r="AK774" s="27"/>
    </row>
    <row r="775" spans="1:37" ht="15.75" x14ac:dyDescent="0.25">
      <c r="A775" s="238"/>
      <c r="B775" s="81" t="s">
        <v>71</v>
      </c>
      <c r="C775" s="81" t="s">
        <v>72</v>
      </c>
      <c r="D775" s="81" t="s">
        <v>73</v>
      </c>
      <c r="E775" s="81" t="s">
        <v>74</v>
      </c>
      <c r="F775" s="81" t="s">
        <v>75</v>
      </c>
      <c r="G775" s="81" t="s">
        <v>76</v>
      </c>
      <c r="H775" s="81" t="s">
        <v>77</v>
      </c>
      <c r="I775" s="81" t="s">
        <v>78</v>
      </c>
      <c r="J775" s="81" t="s">
        <v>79</v>
      </c>
      <c r="K775" s="241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46"/>
      <c r="AD775" s="233"/>
      <c r="AE775" s="233"/>
      <c r="AF775" s="233"/>
      <c r="AG775" s="233"/>
      <c r="AH775" s="233"/>
      <c r="AI775" s="233"/>
      <c r="AJ775" s="233"/>
      <c r="AK775" s="27"/>
    </row>
    <row r="776" spans="1:37" ht="15.75" x14ac:dyDescent="0.25">
      <c r="A776" s="82" t="s">
        <v>101</v>
      </c>
      <c r="B776" s="213">
        <v>35</v>
      </c>
      <c r="C776" s="213"/>
      <c r="D776" s="213"/>
      <c r="E776" s="213"/>
      <c r="F776" s="213"/>
      <c r="G776" s="213"/>
      <c r="H776" s="213"/>
      <c r="I776" s="213"/>
      <c r="J776" s="213"/>
      <c r="K776" s="208"/>
      <c r="L776" s="214"/>
      <c r="M776" s="214"/>
      <c r="N776" s="214"/>
      <c r="O776" s="214"/>
      <c r="P776" s="214"/>
      <c r="Q776" s="214"/>
      <c r="R776" s="214"/>
      <c r="S776" s="214"/>
      <c r="T776" s="214"/>
      <c r="U776" s="214"/>
      <c r="V776" s="214"/>
      <c r="W776" s="214"/>
      <c r="X776" s="214"/>
      <c r="Y776" s="214"/>
      <c r="Z776" s="214"/>
      <c r="AA776" s="214"/>
      <c r="AB776" s="214"/>
      <c r="AC776" s="215"/>
      <c r="AD776" s="164"/>
      <c r="AE776" s="164"/>
      <c r="AF776" s="164"/>
      <c r="AG776" s="155"/>
      <c r="AH776" s="84">
        <f>B776</f>
        <v>35</v>
      </c>
      <c r="AI776" s="156"/>
      <c r="AJ776" s="155"/>
      <c r="AK776" s="27"/>
    </row>
    <row r="777" spans="1:37" ht="15.75" x14ac:dyDescent="0.25">
      <c r="A777" s="82" t="s">
        <v>102</v>
      </c>
      <c r="B777" s="213"/>
      <c r="C777" s="213">
        <v>33</v>
      </c>
      <c r="D777" s="213"/>
      <c r="E777" s="213"/>
      <c r="F777" s="213"/>
      <c r="G777" s="213"/>
      <c r="H777" s="213"/>
      <c r="I777" s="213"/>
      <c r="J777" s="213"/>
      <c r="K777" s="208"/>
      <c r="L777" s="214"/>
      <c r="M777" s="214"/>
      <c r="N777" s="214"/>
      <c r="O777" s="214"/>
      <c r="P777" s="214"/>
      <c r="Q777" s="214"/>
      <c r="R777" s="214"/>
      <c r="S777" s="214"/>
      <c r="T777" s="214"/>
      <c r="U777" s="214"/>
      <c r="V777" s="214"/>
      <c r="W777" s="214"/>
      <c r="X777" s="214"/>
      <c r="Y777" s="214"/>
      <c r="Z777" s="214"/>
      <c r="AA777" s="214"/>
      <c r="AB777" s="214"/>
      <c r="AC777" s="215"/>
      <c r="AD777" s="164"/>
      <c r="AE777" s="164"/>
      <c r="AF777" s="216"/>
      <c r="AG777" s="160">
        <f>IF(C777=0,"",C777/B776)</f>
        <v>0.94285714285714284</v>
      </c>
      <c r="AH777" s="85">
        <v>33</v>
      </c>
      <c r="AI777" s="160">
        <f t="shared" ref="AI777:AI784" si="79">IF(AH777=0,"",AH777/AH776)</f>
        <v>0.94285714285714284</v>
      </c>
      <c r="AJ777" s="160">
        <f t="shared" ref="AJ777:AJ784" si="80">IF(AH777=0,"",100%-AI777)</f>
        <v>5.7142857142857162E-2</v>
      </c>
      <c r="AK777" s="27"/>
    </row>
    <row r="778" spans="1:37" ht="15.75" x14ac:dyDescent="0.25">
      <c r="A778" s="82" t="s">
        <v>103</v>
      </c>
      <c r="B778" s="213"/>
      <c r="C778" s="213"/>
      <c r="D778" s="213">
        <v>32</v>
      </c>
      <c r="E778" s="213"/>
      <c r="F778" s="213"/>
      <c r="G778" s="213"/>
      <c r="H778" s="213"/>
      <c r="I778" s="213"/>
      <c r="J778" s="213"/>
      <c r="K778" s="208"/>
      <c r="L778" s="214"/>
      <c r="M778" s="214"/>
      <c r="N778" s="214"/>
      <c r="O778" s="214"/>
      <c r="P778" s="214"/>
      <c r="Q778" s="214"/>
      <c r="R778" s="214"/>
      <c r="S778" s="214"/>
      <c r="T778" s="214"/>
      <c r="U778" s="214"/>
      <c r="V778" s="214"/>
      <c r="W778" s="214"/>
      <c r="X778" s="214"/>
      <c r="Y778" s="214"/>
      <c r="Z778" s="214"/>
      <c r="AA778" s="214"/>
      <c r="AB778" s="214"/>
      <c r="AC778" s="215"/>
      <c r="AD778" s="164"/>
      <c r="AE778" s="164"/>
      <c r="AF778" s="216"/>
      <c r="AG778" s="160">
        <f>IF(D778=0,"",D778/C777)</f>
        <v>0.96969696969696972</v>
      </c>
      <c r="AH778" s="85">
        <v>32</v>
      </c>
      <c r="AI778" s="160">
        <f t="shared" si="79"/>
        <v>0.96969696969696972</v>
      </c>
      <c r="AJ778" s="160">
        <f t="shared" si="80"/>
        <v>3.0303030303030276E-2</v>
      </c>
      <c r="AK778" s="86">
        <f>AH778/AH776</f>
        <v>0.91428571428571426</v>
      </c>
    </row>
    <row r="779" spans="1:37" ht="15.75" x14ac:dyDescent="0.25">
      <c r="A779" s="82" t="s">
        <v>104</v>
      </c>
      <c r="B779" s="213"/>
      <c r="C779" s="213"/>
      <c r="D779" s="213"/>
      <c r="E779" s="213"/>
      <c r="F779" s="213"/>
      <c r="G779" s="213"/>
      <c r="H779" s="213"/>
      <c r="I779" s="213"/>
      <c r="J779" s="213"/>
      <c r="K779" s="208"/>
      <c r="L779" s="214"/>
      <c r="M779" s="214"/>
      <c r="N779" s="214"/>
      <c r="O779" s="214"/>
      <c r="P779" s="214"/>
      <c r="Q779" s="214"/>
      <c r="R779" s="214"/>
      <c r="S779" s="214"/>
      <c r="T779" s="214"/>
      <c r="U779" s="214"/>
      <c r="V779" s="214"/>
      <c r="W779" s="214"/>
      <c r="X779" s="214"/>
      <c r="Y779" s="214"/>
      <c r="Z779" s="214"/>
      <c r="AA779" s="214"/>
      <c r="AB779" s="214"/>
      <c r="AC779" s="215"/>
      <c r="AD779" s="164"/>
      <c r="AE779" s="164"/>
      <c r="AF779" s="216"/>
      <c r="AG779" s="160" t="str">
        <f>IF(E779=0,"",E779/D778)</f>
        <v/>
      </c>
      <c r="AH779" s="85"/>
      <c r="AI779" s="160" t="str">
        <f t="shared" si="79"/>
        <v/>
      </c>
      <c r="AJ779" s="160" t="str">
        <f t="shared" si="80"/>
        <v/>
      </c>
      <c r="AK779" s="27"/>
    </row>
    <row r="780" spans="1:37" ht="15.75" x14ac:dyDescent="0.25">
      <c r="A780" s="82" t="s">
        <v>105</v>
      </c>
      <c r="B780" s="213"/>
      <c r="C780" s="213"/>
      <c r="D780" s="213"/>
      <c r="E780" s="213"/>
      <c r="F780" s="213"/>
      <c r="G780" s="213"/>
      <c r="H780" s="213"/>
      <c r="I780" s="213"/>
      <c r="J780" s="213"/>
      <c r="K780" s="208"/>
      <c r="L780" s="214"/>
      <c r="M780" s="214"/>
      <c r="N780" s="214"/>
      <c r="O780" s="214"/>
      <c r="P780" s="214"/>
      <c r="Q780" s="214"/>
      <c r="R780" s="214"/>
      <c r="S780" s="214"/>
      <c r="T780" s="214"/>
      <c r="U780" s="214"/>
      <c r="V780" s="214"/>
      <c r="W780" s="214"/>
      <c r="X780" s="214"/>
      <c r="Y780" s="214"/>
      <c r="Z780" s="214"/>
      <c r="AA780" s="214"/>
      <c r="AB780" s="214"/>
      <c r="AC780" s="215"/>
      <c r="AD780" s="164"/>
      <c r="AE780" s="164"/>
      <c r="AF780" s="216"/>
      <c r="AG780" s="160" t="str">
        <f>IF(F780=0,"",F780/E779)</f>
        <v/>
      </c>
      <c r="AH780" s="85"/>
      <c r="AI780" s="160" t="str">
        <f t="shared" si="79"/>
        <v/>
      </c>
      <c r="AJ780" s="160" t="str">
        <f t="shared" si="80"/>
        <v/>
      </c>
      <c r="AK780" s="27"/>
    </row>
    <row r="781" spans="1:37" ht="15.75" x14ac:dyDescent="0.25">
      <c r="A781" s="82" t="s">
        <v>106</v>
      </c>
      <c r="B781" s="213"/>
      <c r="C781" s="213"/>
      <c r="D781" s="213"/>
      <c r="E781" s="213"/>
      <c r="F781" s="213"/>
      <c r="G781" s="213"/>
      <c r="H781" s="213"/>
      <c r="I781" s="213"/>
      <c r="J781" s="213"/>
      <c r="K781" s="208"/>
      <c r="L781" s="214"/>
      <c r="M781" s="214"/>
      <c r="N781" s="214"/>
      <c r="O781" s="214"/>
      <c r="P781" s="214"/>
      <c r="Q781" s="214"/>
      <c r="R781" s="214"/>
      <c r="S781" s="214"/>
      <c r="T781" s="214"/>
      <c r="U781" s="214"/>
      <c r="V781" s="214"/>
      <c r="W781" s="214"/>
      <c r="X781" s="214"/>
      <c r="Y781" s="214"/>
      <c r="Z781" s="214"/>
      <c r="AA781" s="214"/>
      <c r="AB781" s="214"/>
      <c r="AC781" s="215"/>
      <c r="AD781" s="164"/>
      <c r="AE781" s="164"/>
      <c r="AF781" s="216"/>
      <c r="AG781" s="160" t="str">
        <f>IF(G781=0,"",G781/F780)</f>
        <v/>
      </c>
      <c r="AH781" s="85"/>
      <c r="AI781" s="160" t="str">
        <f t="shared" si="79"/>
        <v/>
      </c>
      <c r="AJ781" s="160" t="str">
        <f t="shared" si="80"/>
        <v/>
      </c>
      <c r="AK781" s="27"/>
    </row>
    <row r="782" spans="1:37" ht="15.75" x14ac:dyDescent="0.25">
      <c r="A782" s="82" t="s">
        <v>107</v>
      </c>
      <c r="B782" s="213"/>
      <c r="C782" s="213"/>
      <c r="D782" s="213"/>
      <c r="E782" s="213"/>
      <c r="F782" s="213"/>
      <c r="G782" s="213"/>
      <c r="H782" s="213"/>
      <c r="I782" s="213"/>
      <c r="J782" s="213"/>
      <c r="K782" s="208"/>
      <c r="L782" s="214"/>
      <c r="M782" s="214"/>
      <c r="N782" s="214"/>
      <c r="O782" s="214"/>
      <c r="P782" s="214"/>
      <c r="Q782" s="214"/>
      <c r="R782" s="214"/>
      <c r="S782" s="214"/>
      <c r="T782" s="214"/>
      <c r="U782" s="214"/>
      <c r="V782" s="214"/>
      <c r="W782" s="214"/>
      <c r="X782" s="214"/>
      <c r="Y782" s="214"/>
      <c r="Z782" s="214"/>
      <c r="AA782" s="214"/>
      <c r="AB782" s="214"/>
      <c r="AC782" s="215"/>
      <c r="AD782" s="164"/>
      <c r="AE782" s="164"/>
      <c r="AF782" s="216"/>
      <c r="AG782" s="160" t="str">
        <f>IF(H782=0,"",H782/G781)</f>
        <v/>
      </c>
      <c r="AH782" s="85"/>
      <c r="AI782" s="160" t="str">
        <f t="shared" si="79"/>
        <v/>
      </c>
      <c r="AJ782" s="160" t="str">
        <f t="shared" si="80"/>
        <v/>
      </c>
      <c r="AK782" s="27"/>
    </row>
    <row r="783" spans="1:37" ht="15.75" x14ac:dyDescent="0.25">
      <c r="A783" s="82" t="s">
        <v>108</v>
      </c>
      <c r="B783" s="213"/>
      <c r="C783" s="213"/>
      <c r="D783" s="213"/>
      <c r="E783" s="213"/>
      <c r="F783" s="213"/>
      <c r="G783" s="213"/>
      <c r="H783" s="213"/>
      <c r="I783" s="213"/>
      <c r="J783" s="213"/>
      <c r="K783" s="208"/>
      <c r="L783" s="214"/>
      <c r="M783" s="214"/>
      <c r="N783" s="214"/>
      <c r="O783" s="214"/>
      <c r="P783" s="214"/>
      <c r="Q783" s="214"/>
      <c r="R783" s="214"/>
      <c r="S783" s="214"/>
      <c r="T783" s="214"/>
      <c r="U783" s="214"/>
      <c r="V783" s="214"/>
      <c r="W783" s="214"/>
      <c r="X783" s="214"/>
      <c r="Y783" s="214"/>
      <c r="Z783" s="214"/>
      <c r="AA783" s="214"/>
      <c r="AB783" s="214"/>
      <c r="AC783" s="215"/>
      <c r="AD783" s="164"/>
      <c r="AE783" s="164"/>
      <c r="AF783" s="216"/>
      <c r="AG783" s="160" t="str">
        <f>IF(I783=0,"",I783/H782)</f>
        <v/>
      </c>
      <c r="AH783" s="85"/>
      <c r="AI783" s="160" t="str">
        <f t="shared" si="79"/>
        <v/>
      </c>
      <c r="AJ783" s="160" t="str">
        <f t="shared" si="80"/>
        <v/>
      </c>
      <c r="AK783" s="27"/>
    </row>
    <row r="784" spans="1:37" ht="15.75" x14ac:dyDescent="0.25">
      <c r="A784" s="82" t="s">
        <v>109</v>
      </c>
      <c r="B784" s="213"/>
      <c r="C784" s="213"/>
      <c r="D784" s="213"/>
      <c r="E784" s="213"/>
      <c r="F784" s="213"/>
      <c r="G784" s="213"/>
      <c r="H784" s="213"/>
      <c r="I784" s="213"/>
      <c r="J784" s="213"/>
      <c r="K784" s="208"/>
      <c r="L784" s="214"/>
      <c r="M784" s="214"/>
      <c r="N784" s="214"/>
      <c r="O784" s="214"/>
      <c r="P784" s="214"/>
      <c r="Q784" s="214"/>
      <c r="R784" s="214"/>
      <c r="S784" s="214"/>
      <c r="T784" s="214"/>
      <c r="U784" s="214"/>
      <c r="V784" s="214"/>
      <c r="W784" s="214"/>
      <c r="X784" s="214"/>
      <c r="Y784" s="214"/>
      <c r="Z784" s="214"/>
      <c r="AA784" s="214"/>
      <c r="AB784" s="214"/>
      <c r="AC784" s="215"/>
      <c r="AD784" s="164"/>
      <c r="AE784" s="164"/>
      <c r="AF784" s="216"/>
      <c r="AG784" s="155" t="str">
        <f>IF(J784=0,"",J784/I783)</f>
        <v/>
      </c>
      <c r="AH784" s="85"/>
      <c r="AI784" s="155" t="str">
        <f t="shared" si="79"/>
        <v/>
      </c>
      <c r="AJ784" s="155" t="str">
        <f t="shared" si="80"/>
        <v/>
      </c>
      <c r="AK784" s="27"/>
    </row>
    <row r="785" spans="1:37" ht="15.75" x14ac:dyDescent="0.25">
      <c r="A785" s="82" t="s">
        <v>110</v>
      </c>
      <c r="B785" s="213"/>
      <c r="C785" s="213"/>
      <c r="D785" s="213"/>
      <c r="E785" s="213"/>
      <c r="F785" s="213"/>
      <c r="G785" s="213"/>
      <c r="H785" s="213"/>
      <c r="I785" s="213"/>
      <c r="J785" s="213"/>
      <c r="K785" s="208"/>
      <c r="L785" s="214"/>
      <c r="M785" s="214"/>
      <c r="N785" s="214"/>
      <c r="O785" s="214"/>
      <c r="P785" s="214"/>
      <c r="Q785" s="214"/>
      <c r="R785" s="214"/>
      <c r="S785" s="214"/>
      <c r="T785" s="214"/>
      <c r="U785" s="214"/>
      <c r="V785" s="214"/>
      <c r="W785" s="214"/>
      <c r="X785" s="214"/>
      <c r="Y785" s="214"/>
      <c r="Z785" s="214"/>
      <c r="AA785" s="214"/>
      <c r="AB785" s="214"/>
      <c r="AC785" s="215"/>
      <c r="AD785" s="164"/>
      <c r="AE785" s="164"/>
      <c r="AF785" s="164"/>
      <c r="AG785" s="126"/>
      <c r="AH785" s="157"/>
      <c r="AI785" s="120"/>
      <c r="AJ785" s="126"/>
      <c r="AK785" s="27"/>
    </row>
    <row r="786" spans="1:37" ht="15.75" x14ac:dyDescent="0.25">
      <c r="A786" s="82" t="s">
        <v>111</v>
      </c>
      <c r="B786" s="213"/>
      <c r="C786" s="213"/>
      <c r="D786" s="213"/>
      <c r="E786" s="213"/>
      <c r="F786" s="213"/>
      <c r="G786" s="213"/>
      <c r="H786" s="213"/>
      <c r="I786" s="213"/>
      <c r="J786" s="213"/>
      <c r="K786" s="208"/>
      <c r="L786" s="214"/>
      <c r="M786" s="214"/>
      <c r="N786" s="214"/>
      <c r="O786" s="214"/>
      <c r="P786" s="214"/>
      <c r="Q786" s="214"/>
      <c r="R786" s="214"/>
      <c r="S786" s="214"/>
      <c r="T786" s="214"/>
      <c r="U786" s="214"/>
      <c r="V786" s="214"/>
      <c r="W786" s="214"/>
      <c r="X786" s="214"/>
      <c r="Y786" s="214"/>
      <c r="Z786" s="214"/>
      <c r="AA786" s="214"/>
      <c r="AB786" s="214"/>
      <c r="AC786" s="215"/>
      <c r="AD786" s="164"/>
      <c r="AE786" s="164"/>
      <c r="AF786" s="164"/>
      <c r="AG786" s="126"/>
      <c r="AH786" s="157"/>
      <c r="AI786" s="158"/>
      <c r="AJ786" s="126"/>
      <c r="AK786" s="27"/>
    </row>
    <row r="787" spans="1:37" ht="15.75" x14ac:dyDescent="0.25">
      <c r="A787" s="82" t="s">
        <v>112</v>
      </c>
      <c r="B787" s="213"/>
      <c r="C787" s="213"/>
      <c r="D787" s="213"/>
      <c r="E787" s="213"/>
      <c r="F787" s="213"/>
      <c r="G787" s="213"/>
      <c r="H787" s="213"/>
      <c r="I787" s="213"/>
      <c r="J787" s="213"/>
      <c r="K787" s="208"/>
      <c r="L787" s="214"/>
      <c r="M787" s="214"/>
      <c r="N787" s="214"/>
      <c r="O787" s="214"/>
      <c r="P787" s="214"/>
      <c r="Q787" s="214"/>
      <c r="R787" s="214"/>
      <c r="S787" s="214"/>
      <c r="T787" s="214"/>
      <c r="U787" s="214"/>
      <c r="V787" s="214"/>
      <c r="W787" s="214"/>
      <c r="X787" s="214"/>
      <c r="Y787" s="214"/>
      <c r="Z787" s="214"/>
      <c r="AA787" s="214"/>
      <c r="AB787" s="214"/>
      <c r="AC787" s="215"/>
      <c r="AD787" s="164"/>
      <c r="AE787" s="164"/>
      <c r="AF787" s="164"/>
      <c r="AG787" s="126"/>
      <c r="AH787" s="157"/>
      <c r="AI787" s="158"/>
      <c r="AJ787" s="126"/>
      <c r="AK787" s="27"/>
    </row>
    <row r="788" spans="1:37" ht="15.75" x14ac:dyDescent="0.25">
      <c r="A788" s="82" t="s">
        <v>130</v>
      </c>
      <c r="B788" s="213"/>
      <c r="C788" s="213"/>
      <c r="D788" s="213"/>
      <c r="E788" s="213"/>
      <c r="F788" s="213"/>
      <c r="G788" s="213"/>
      <c r="H788" s="213"/>
      <c r="I788" s="213"/>
      <c r="J788" s="213"/>
      <c r="K788" s="208"/>
      <c r="L788" s="214"/>
      <c r="M788" s="214"/>
      <c r="N788" s="214"/>
      <c r="O788" s="214"/>
      <c r="P788" s="214"/>
      <c r="Q788" s="214"/>
      <c r="R788" s="214"/>
      <c r="S788" s="214"/>
      <c r="T788" s="214"/>
      <c r="U788" s="214"/>
      <c r="V788" s="214"/>
      <c r="W788" s="214"/>
      <c r="X788" s="214"/>
      <c r="Y788" s="214"/>
      <c r="Z788" s="214"/>
      <c r="AA788" s="214"/>
      <c r="AB788" s="214"/>
      <c r="AC788" s="215"/>
      <c r="AD788" s="164"/>
      <c r="AE788" s="164"/>
      <c r="AF788" s="164"/>
      <c r="AG788" s="129"/>
      <c r="AH788" s="130"/>
      <c r="AI788" s="159"/>
      <c r="AJ788" s="155"/>
      <c r="AK788" s="27"/>
    </row>
    <row r="789" spans="1:37" ht="15.75" x14ac:dyDescent="0.25">
      <c r="A789" s="82" t="s">
        <v>131</v>
      </c>
      <c r="B789" s="213"/>
      <c r="C789" s="213"/>
      <c r="D789" s="213"/>
      <c r="E789" s="213"/>
      <c r="F789" s="213"/>
      <c r="G789" s="213"/>
      <c r="H789" s="213"/>
      <c r="I789" s="213"/>
      <c r="J789" s="213"/>
      <c r="K789" s="208"/>
      <c r="L789" s="200"/>
      <c r="M789" s="200"/>
      <c r="N789" s="200"/>
      <c r="O789" s="200"/>
      <c r="P789" s="200"/>
      <c r="Q789" s="200"/>
      <c r="R789" s="200"/>
      <c r="S789" s="200"/>
      <c r="T789" s="200"/>
      <c r="U789" s="200"/>
      <c r="V789" s="200"/>
      <c r="W789" s="200"/>
      <c r="X789" s="200"/>
      <c r="Y789" s="200"/>
      <c r="Z789" s="200"/>
      <c r="AA789" s="200"/>
      <c r="AB789" s="200"/>
      <c r="AC789" s="217"/>
      <c r="AD789" s="218"/>
      <c r="AE789" s="218"/>
      <c r="AF789" s="219"/>
      <c r="AG789" s="87" t="s">
        <v>35</v>
      </c>
      <c r="AH789" s="46"/>
      <c r="AI789" s="30"/>
      <c r="AJ789" s="88" t="s">
        <v>20</v>
      </c>
      <c r="AK789" s="27"/>
    </row>
    <row r="790" spans="1:37" ht="15.75" x14ac:dyDescent="0.25">
      <c r="A790" s="82" t="s">
        <v>132</v>
      </c>
      <c r="B790" s="213"/>
      <c r="C790" s="213"/>
      <c r="D790" s="213"/>
      <c r="E790" s="213"/>
      <c r="F790" s="213"/>
      <c r="G790" s="213"/>
      <c r="H790" s="213"/>
      <c r="I790" s="213"/>
      <c r="J790" s="213"/>
      <c r="K790" s="208"/>
      <c r="L790" s="200"/>
      <c r="M790" s="200"/>
      <c r="N790" s="200"/>
      <c r="O790" s="200"/>
      <c r="P790" s="200"/>
      <c r="Q790" s="200"/>
      <c r="R790" s="200"/>
      <c r="S790" s="200"/>
      <c r="T790" s="200"/>
      <c r="U790" s="200"/>
      <c r="V790" s="200"/>
      <c r="W790" s="200"/>
      <c r="X790" s="200"/>
      <c r="Y790" s="200"/>
      <c r="Z790" s="200"/>
      <c r="AA790" s="200"/>
      <c r="AB790" s="200"/>
      <c r="AC790" s="217"/>
      <c r="AD790" s="218"/>
      <c r="AE790" s="218"/>
      <c r="AF790" s="219"/>
      <c r="AG790" s="89" t="s">
        <v>36</v>
      </c>
      <c r="AH790" s="90">
        <f>AH789/B776</f>
        <v>0</v>
      </c>
      <c r="AI790" s="91" t="e">
        <f>IF(AH789/AI789=0,"",AH789/AI789)</f>
        <v>#DIV/0!</v>
      </c>
      <c r="AJ790" s="59" t="s">
        <v>37</v>
      </c>
      <c r="AK790" s="27"/>
    </row>
    <row r="791" spans="1:37" ht="15.75" x14ac:dyDescent="0.25">
      <c r="A791" s="82" t="s">
        <v>133</v>
      </c>
      <c r="B791" s="220"/>
      <c r="C791" s="220"/>
      <c r="D791" s="220"/>
      <c r="E791" s="220"/>
      <c r="F791" s="220"/>
      <c r="G791" s="220"/>
      <c r="H791" s="220"/>
      <c r="I791" s="220"/>
      <c r="J791" s="220"/>
      <c r="K791" s="208"/>
      <c r="L791" s="200"/>
      <c r="M791" s="200"/>
      <c r="N791" s="200"/>
      <c r="O791" s="200"/>
      <c r="P791" s="200"/>
      <c r="Q791" s="200"/>
      <c r="R791" s="200"/>
      <c r="S791" s="200"/>
      <c r="T791" s="200"/>
      <c r="U791" s="200"/>
      <c r="V791" s="200"/>
      <c r="W791" s="200"/>
      <c r="X791" s="200"/>
      <c r="Y791" s="200"/>
      <c r="Z791" s="200"/>
      <c r="AA791" s="200"/>
      <c r="AB791" s="200"/>
      <c r="AC791" s="217"/>
      <c r="AD791" s="221"/>
      <c r="AE791" s="221"/>
      <c r="AF791" s="221"/>
      <c r="AG791" s="61"/>
      <c r="AH791" s="62"/>
      <c r="AI791" s="80"/>
      <c r="AJ791" s="83"/>
      <c r="AK791" s="27"/>
    </row>
    <row r="792" spans="1:37" ht="18" customHeight="1" x14ac:dyDescent="0.25">
      <c r="A792" s="92"/>
      <c r="B792" s="253" t="s">
        <v>80</v>
      </c>
      <c r="C792" s="253"/>
      <c r="D792" s="253"/>
      <c r="E792" s="253"/>
      <c r="F792" s="253"/>
      <c r="G792" s="253"/>
      <c r="H792" s="253"/>
      <c r="I792" s="253"/>
      <c r="J792" s="253"/>
      <c r="K792" s="205">
        <f>SUM(K776:K788)</f>
        <v>0</v>
      </c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46"/>
      <c r="AD792" s="83" t="str">
        <f>IF(K784=0,"",K784/B776)</f>
        <v/>
      </c>
      <c r="AE792" s="83" t="str">
        <f>IF(K792=0,"",K792/B776)</f>
        <v/>
      </c>
      <c r="AF792" s="83" t="str">
        <f>IF(AC784=0,"",AE792-AD792)</f>
        <v/>
      </c>
      <c r="AG792" s="1"/>
      <c r="AH792" s="27"/>
      <c r="AI792" s="30"/>
      <c r="AJ792" s="1"/>
      <c r="AK792" s="27"/>
    </row>
    <row r="793" spans="1:37" ht="12.75" customHeight="1" x14ac:dyDescent="0.25">
      <c r="A793" s="22"/>
      <c r="B793" s="27"/>
      <c r="C793" s="27"/>
      <c r="D793" s="76"/>
      <c r="E793" s="76"/>
      <c r="F793" s="76"/>
      <c r="G793" s="76"/>
      <c r="H793" s="76"/>
      <c r="I793" s="76"/>
      <c r="J793" s="76"/>
      <c r="K793" s="7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78"/>
      <c r="AE793" s="78"/>
      <c r="AF793" s="78"/>
      <c r="AG793" s="1"/>
      <c r="AH793" s="27"/>
      <c r="AI793" s="30"/>
      <c r="AJ793" s="1"/>
    </row>
    <row r="794" spans="1:37" ht="12.75" customHeight="1" x14ac:dyDescent="0.25">
      <c r="A794" s="22"/>
      <c r="B794" s="27"/>
      <c r="C794" s="27"/>
      <c r="D794" s="76"/>
      <c r="E794" s="76"/>
      <c r="F794" s="76"/>
      <c r="G794" s="76"/>
      <c r="H794" s="76"/>
      <c r="I794" s="76"/>
      <c r="J794" s="76"/>
      <c r="K794" s="7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78"/>
      <c r="AE794" s="78"/>
      <c r="AF794" s="78"/>
      <c r="AG794" s="1"/>
      <c r="AH794" s="27"/>
      <c r="AI794" s="30"/>
      <c r="AJ794" s="1"/>
    </row>
    <row r="795" spans="1:37" s="229" customFormat="1" ht="27.75" customHeight="1" x14ac:dyDescent="0.4">
      <c r="A795" s="79"/>
      <c r="B795" s="235" t="s">
        <v>69</v>
      </c>
      <c r="C795" s="236"/>
      <c r="D795" s="236"/>
      <c r="E795" s="236"/>
      <c r="F795" s="236"/>
      <c r="G795" s="236"/>
      <c r="H795" s="236"/>
      <c r="I795" s="236"/>
      <c r="J795" s="236"/>
      <c r="K795" s="173" t="s">
        <v>103</v>
      </c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61"/>
      <c r="AE795" s="61"/>
      <c r="AF795" s="61"/>
      <c r="AG795" s="61"/>
      <c r="AH795" s="62"/>
      <c r="AI795" s="80"/>
      <c r="AJ795" s="61"/>
      <c r="AK795" s="27"/>
    </row>
    <row r="796" spans="1:37" s="229" customFormat="1" ht="20.25" x14ac:dyDescent="0.3">
      <c r="A796" s="237" t="s">
        <v>19</v>
      </c>
      <c r="B796" s="239" t="s">
        <v>70</v>
      </c>
      <c r="C796" s="236"/>
      <c r="D796" s="236"/>
      <c r="E796" s="236"/>
      <c r="F796" s="236"/>
      <c r="G796" s="236"/>
      <c r="H796" s="236"/>
      <c r="I796" s="236"/>
      <c r="J796" s="233"/>
      <c r="K796" s="240" t="s">
        <v>20</v>
      </c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46"/>
      <c r="AD796" s="234" t="s">
        <v>11</v>
      </c>
      <c r="AE796" s="234" t="s">
        <v>12</v>
      </c>
      <c r="AF796" s="234" t="s">
        <v>13</v>
      </c>
      <c r="AG796" s="234" t="s">
        <v>14</v>
      </c>
      <c r="AH796" s="232" t="s">
        <v>15</v>
      </c>
      <c r="AI796" s="232" t="s">
        <v>16</v>
      </c>
      <c r="AJ796" s="234" t="s">
        <v>17</v>
      </c>
      <c r="AK796" s="27"/>
    </row>
    <row r="797" spans="1:37" s="229" customFormat="1" ht="15.75" x14ac:dyDescent="0.25">
      <c r="A797" s="238"/>
      <c r="B797" s="81" t="s">
        <v>71</v>
      </c>
      <c r="C797" s="81" t="s">
        <v>72</v>
      </c>
      <c r="D797" s="81" t="s">
        <v>73</v>
      </c>
      <c r="E797" s="81" t="s">
        <v>74</v>
      </c>
      <c r="F797" s="81" t="s">
        <v>75</v>
      </c>
      <c r="G797" s="81" t="s">
        <v>76</v>
      </c>
      <c r="H797" s="81" t="s">
        <v>77</v>
      </c>
      <c r="I797" s="81" t="s">
        <v>78</v>
      </c>
      <c r="J797" s="81" t="s">
        <v>79</v>
      </c>
      <c r="K797" s="241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46"/>
      <c r="AD797" s="233"/>
      <c r="AE797" s="233"/>
      <c r="AF797" s="233"/>
      <c r="AG797" s="233"/>
      <c r="AH797" s="233"/>
      <c r="AI797" s="233"/>
      <c r="AJ797" s="233"/>
      <c r="AK797" s="27"/>
    </row>
    <row r="798" spans="1:37" s="229" customFormat="1" ht="15.75" x14ac:dyDescent="0.25">
      <c r="A798" s="230">
        <v>2502</v>
      </c>
      <c r="B798" s="213">
        <v>14</v>
      </c>
      <c r="C798" s="213"/>
      <c r="D798" s="213"/>
      <c r="E798" s="213"/>
      <c r="F798" s="213"/>
      <c r="G798" s="213"/>
      <c r="H798" s="213"/>
      <c r="I798" s="213"/>
      <c r="J798" s="213"/>
      <c r="K798" s="208"/>
      <c r="L798" s="214"/>
      <c r="M798" s="214"/>
      <c r="N798" s="214"/>
      <c r="O798" s="214"/>
      <c r="P798" s="214"/>
      <c r="Q798" s="214"/>
      <c r="R798" s="214"/>
      <c r="S798" s="214"/>
      <c r="T798" s="214"/>
      <c r="U798" s="214"/>
      <c r="V798" s="214"/>
      <c r="W798" s="214"/>
      <c r="X798" s="214"/>
      <c r="Y798" s="214"/>
      <c r="Z798" s="214"/>
      <c r="AA798" s="214"/>
      <c r="AB798" s="214"/>
      <c r="AC798" s="215"/>
      <c r="AD798" s="164"/>
      <c r="AE798" s="164"/>
      <c r="AF798" s="164"/>
      <c r="AG798" s="155"/>
      <c r="AH798" s="84">
        <f>B798</f>
        <v>14</v>
      </c>
      <c r="AI798" s="156"/>
      <c r="AJ798" s="155"/>
      <c r="AK798" s="27"/>
    </row>
    <row r="799" spans="1:37" s="229" customFormat="1" ht="15.75" x14ac:dyDescent="0.25">
      <c r="A799" s="230">
        <v>2601</v>
      </c>
      <c r="B799" s="213"/>
      <c r="C799" s="213"/>
      <c r="D799" s="213"/>
      <c r="E799" s="213"/>
      <c r="F799" s="213"/>
      <c r="G799" s="213"/>
      <c r="H799" s="213"/>
      <c r="I799" s="213"/>
      <c r="J799" s="213"/>
      <c r="K799" s="208"/>
      <c r="L799" s="214"/>
      <c r="M799" s="214"/>
      <c r="N799" s="214"/>
      <c r="O799" s="214"/>
      <c r="P799" s="214"/>
      <c r="Q799" s="214"/>
      <c r="R799" s="214"/>
      <c r="S799" s="214"/>
      <c r="T799" s="214"/>
      <c r="U799" s="214"/>
      <c r="V799" s="214"/>
      <c r="W799" s="214"/>
      <c r="X799" s="214"/>
      <c r="Y799" s="214"/>
      <c r="Z799" s="214"/>
      <c r="AA799" s="214"/>
      <c r="AB799" s="214"/>
      <c r="AC799" s="215"/>
      <c r="AD799" s="164"/>
      <c r="AE799" s="164"/>
      <c r="AF799" s="216"/>
      <c r="AG799" s="160" t="str">
        <f>IF(C799=0,"",C799/B798)</f>
        <v/>
      </c>
      <c r="AH799" s="85"/>
      <c r="AI799" s="160" t="str">
        <f t="shared" ref="AI799:AI806" si="81">IF(AH799=0,"",AH799/AH798)</f>
        <v/>
      </c>
      <c r="AJ799" s="160" t="str">
        <f t="shared" ref="AJ799:AJ806" si="82">IF(AH799=0,"",100%-AI799)</f>
        <v/>
      </c>
      <c r="AK799" s="27"/>
    </row>
    <row r="800" spans="1:37" s="229" customFormat="1" ht="15.75" x14ac:dyDescent="0.25">
      <c r="A800" s="230">
        <v>2602</v>
      </c>
      <c r="B800" s="213"/>
      <c r="C800" s="213"/>
      <c r="D800" s="213"/>
      <c r="E800" s="213"/>
      <c r="F800" s="213"/>
      <c r="G800" s="213"/>
      <c r="H800" s="213"/>
      <c r="I800" s="213"/>
      <c r="J800" s="213"/>
      <c r="K800" s="208"/>
      <c r="L800" s="214"/>
      <c r="M800" s="214"/>
      <c r="N800" s="214"/>
      <c r="O800" s="214"/>
      <c r="P800" s="214"/>
      <c r="Q800" s="214"/>
      <c r="R800" s="214"/>
      <c r="S800" s="214"/>
      <c r="T800" s="214"/>
      <c r="U800" s="214"/>
      <c r="V800" s="214"/>
      <c r="W800" s="214"/>
      <c r="X800" s="214"/>
      <c r="Y800" s="214"/>
      <c r="Z800" s="214"/>
      <c r="AA800" s="214"/>
      <c r="AB800" s="214"/>
      <c r="AC800" s="215"/>
      <c r="AD800" s="164"/>
      <c r="AE800" s="164"/>
      <c r="AF800" s="216"/>
      <c r="AG800" s="160" t="str">
        <f>IF(D800=0,"",D800/C799)</f>
        <v/>
      </c>
      <c r="AH800" s="85"/>
      <c r="AI800" s="160" t="str">
        <f t="shared" si="81"/>
        <v/>
      </c>
      <c r="AJ800" s="160" t="str">
        <f t="shared" si="82"/>
        <v/>
      </c>
      <c r="AK800" s="86">
        <f>AH800/AH798</f>
        <v>0</v>
      </c>
    </row>
    <row r="801" spans="1:37" s="229" customFormat="1" ht="15.75" x14ac:dyDescent="0.25">
      <c r="A801" s="230">
        <v>2701</v>
      </c>
      <c r="B801" s="213"/>
      <c r="C801" s="213"/>
      <c r="D801" s="213"/>
      <c r="E801" s="213"/>
      <c r="F801" s="213"/>
      <c r="G801" s="213"/>
      <c r="H801" s="213"/>
      <c r="I801" s="213"/>
      <c r="J801" s="213"/>
      <c r="K801" s="208"/>
      <c r="L801" s="214"/>
      <c r="M801" s="214"/>
      <c r="N801" s="214"/>
      <c r="O801" s="214"/>
      <c r="P801" s="214"/>
      <c r="Q801" s="214"/>
      <c r="R801" s="214"/>
      <c r="S801" s="214"/>
      <c r="T801" s="214"/>
      <c r="U801" s="214"/>
      <c r="V801" s="214"/>
      <c r="W801" s="214"/>
      <c r="X801" s="214"/>
      <c r="Y801" s="214"/>
      <c r="Z801" s="214"/>
      <c r="AA801" s="214"/>
      <c r="AB801" s="214"/>
      <c r="AC801" s="215"/>
      <c r="AD801" s="164"/>
      <c r="AE801" s="164"/>
      <c r="AF801" s="216"/>
      <c r="AG801" s="160" t="str">
        <f>IF(E801=0,"",E801/D800)</f>
        <v/>
      </c>
      <c r="AH801" s="85"/>
      <c r="AI801" s="160" t="str">
        <f t="shared" si="81"/>
        <v/>
      </c>
      <c r="AJ801" s="160" t="str">
        <f t="shared" si="82"/>
        <v/>
      </c>
      <c r="AK801" s="27"/>
    </row>
    <row r="802" spans="1:37" s="229" customFormat="1" ht="15.75" x14ac:dyDescent="0.25">
      <c r="A802" s="230">
        <v>2702</v>
      </c>
      <c r="B802" s="213"/>
      <c r="C802" s="213"/>
      <c r="D802" s="213"/>
      <c r="E802" s="213"/>
      <c r="F802" s="213"/>
      <c r="G802" s="213"/>
      <c r="H802" s="213"/>
      <c r="I802" s="213"/>
      <c r="J802" s="213"/>
      <c r="K802" s="208"/>
      <c r="L802" s="214"/>
      <c r="M802" s="214"/>
      <c r="N802" s="214"/>
      <c r="O802" s="214"/>
      <c r="P802" s="214"/>
      <c r="Q802" s="214"/>
      <c r="R802" s="214"/>
      <c r="S802" s="214"/>
      <c r="T802" s="214"/>
      <c r="U802" s="214"/>
      <c r="V802" s="214"/>
      <c r="W802" s="214"/>
      <c r="X802" s="214"/>
      <c r="Y802" s="214"/>
      <c r="Z802" s="214"/>
      <c r="AA802" s="214"/>
      <c r="AB802" s="214"/>
      <c r="AC802" s="215"/>
      <c r="AD802" s="164"/>
      <c r="AE802" s="164"/>
      <c r="AF802" s="216"/>
      <c r="AG802" s="160" t="str">
        <f>IF(F802=0,"",F802/E801)</f>
        <v/>
      </c>
      <c r="AH802" s="85"/>
      <c r="AI802" s="160" t="str">
        <f t="shared" si="81"/>
        <v/>
      </c>
      <c r="AJ802" s="160" t="str">
        <f t="shared" si="82"/>
        <v/>
      </c>
      <c r="AK802" s="27"/>
    </row>
    <row r="803" spans="1:37" s="229" customFormat="1" ht="15.75" x14ac:dyDescent="0.25">
      <c r="A803" s="230">
        <v>2801</v>
      </c>
      <c r="B803" s="213"/>
      <c r="C803" s="213"/>
      <c r="D803" s="213"/>
      <c r="E803" s="213"/>
      <c r="F803" s="213"/>
      <c r="G803" s="213"/>
      <c r="H803" s="213"/>
      <c r="I803" s="213"/>
      <c r="J803" s="213"/>
      <c r="K803" s="208"/>
      <c r="L803" s="214"/>
      <c r="M803" s="214"/>
      <c r="N803" s="214"/>
      <c r="O803" s="214"/>
      <c r="P803" s="214"/>
      <c r="Q803" s="214"/>
      <c r="R803" s="214"/>
      <c r="S803" s="214"/>
      <c r="T803" s="214"/>
      <c r="U803" s="214"/>
      <c r="V803" s="214"/>
      <c r="W803" s="214"/>
      <c r="X803" s="214"/>
      <c r="Y803" s="214"/>
      <c r="Z803" s="214"/>
      <c r="AA803" s="214"/>
      <c r="AB803" s="214"/>
      <c r="AC803" s="215"/>
      <c r="AD803" s="164"/>
      <c r="AE803" s="164"/>
      <c r="AF803" s="216"/>
      <c r="AG803" s="160" t="str">
        <f>IF(G803=0,"",G803/F802)</f>
        <v/>
      </c>
      <c r="AH803" s="85"/>
      <c r="AI803" s="160" t="str">
        <f t="shared" si="81"/>
        <v/>
      </c>
      <c r="AJ803" s="160" t="str">
        <f t="shared" si="82"/>
        <v/>
      </c>
      <c r="AK803" s="27"/>
    </row>
    <row r="804" spans="1:37" s="229" customFormat="1" ht="15.75" x14ac:dyDescent="0.25">
      <c r="A804" s="230">
        <v>2802</v>
      </c>
      <c r="B804" s="213"/>
      <c r="C804" s="213"/>
      <c r="D804" s="213"/>
      <c r="E804" s="213"/>
      <c r="F804" s="213"/>
      <c r="G804" s="213"/>
      <c r="H804" s="213"/>
      <c r="I804" s="213"/>
      <c r="J804" s="213"/>
      <c r="K804" s="208"/>
      <c r="L804" s="214"/>
      <c r="M804" s="214"/>
      <c r="N804" s="214"/>
      <c r="O804" s="214"/>
      <c r="P804" s="214"/>
      <c r="Q804" s="214"/>
      <c r="R804" s="214"/>
      <c r="S804" s="214"/>
      <c r="T804" s="214"/>
      <c r="U804" s="214"/>
      <c r="V804" s="214"/>
      <c r="W804" s="214"/>
      <c r="X804" s="214"/>
      <c r="Y804" s="214"/>
      <c r="Z804" s="214"/>
      <c r="AA804" s="214"/>
      <c r="AB804" s="214"/>
      <c r="AC804" s="215"/>
      <c r="AD804" s="164"/>
      <c r="AE804" s="164"/>
      <c r="AF804" s="216"/>
      <c r="AG804" s="160" t="str">
        <f>IF(H804=0,"",H804/G803)</f>
        <v/>
      </c>
      <c r="AH804" s="85"/>
      <c r="AI804" s="160" t="str">
        <f t="shared" si="81"/>
        <v/>
      </c>
      <c r="AJ804" s="160" t="str">
        <f t="shared" si="82"/>
        <v/>
      </c>
      <c r="AK804" s="27"/>
    </row>
    <row r="805" spans="1:37" s="229" customFormat="1" ht="15.75" x14ac:dyDescent="0.25">
      <c r="A805" s="230">
        <v>2901</v>
      </c>
      <c r="B805" s="213"/>
      <c r="C805" s="213"/>
      <c r="D805" s="213"/>
      <c r="E805" s="213"/>
      <c r="F805" s="213"/>
      <c r="G805" s="213"/>
      <c r="H805" s="213"/>
      <c r="I805" s="213"/>
      <c r="J805" s="213"/>
      <c r="K805" s="208"/>
      <c r="L805" s="214"/>
      <c r="M805" s="214"/>
      <c r="N805" s="214"/>
      <c r="O805" s="214"/>
      <c r="P805" s="214"/>
      <c r="Q805" s="214"/>
      <c r="R805" s="214"/>
      <c r="S805" s="214"/>
      <c r="T805" s="214"/>
      <c r="U805" s="214"/>
      <c r="V805" s="214"/>
      <c r="W805" s="214"/>
      <c r="X805" s="214"/>
      <c r="Y805" s="214"/>
      <c r="Z805" s="214"/>
      <c r="AA805" s="214"/>
      <c r="AB805" s="214"/>
      <c r="AC805" s="215"/>
      <c r="AD805" s="164"/>
      <c r="AE805" s="164"/>
      <c r="AF805" s="216"/>
      <c r="AG805" s="160" t="str">
        <f>IF(I805=0,"",I805/H804)</f>
        <v/>
      </c>
      <c r="AH805" s="85"/>
      <c r="AI805" s="160" t="str">
        <f t="shared" si="81"/>
        <v/>
      </c>
      <c r="AJ805" s="160" t="str">
        <f t="shared" si="82"/>
        <v/>
      </c>
      <c r="AK805" s="27"/>
    </row>
    <row r="806" spans="1:37" s="229" customFormat="1" ht="15.75" x14ac:dyDescent="0.25">
      <c r="A806" s="230">
        <v>2902</v>
      </c>
      <c r="B806" s="213"/>
      <c r="C806" s="213"/>
      <c r="D806" s="213"/>
      <c r="E806" s="213"/>
      <c r="F806" s="213"/>
      <c r="G806" s="213"/>
      <c r="H806" s="213"/>
      <c r="I806" s="213"/>
      <c r="J806" s="213"/>
      <c r="K806" s="208"/>
      <c r="L806" s="214"/>
      <c r="M806" s="214"/>
      <c r="N806" s="214"/>
      <c r="O806" s="214"/>
      <c r="P806" s="214"/>
      <c r="Q806" s="214"/>
      <c r="R806" s="214"/>
      <c r="S806" s="214"/>
      <c r="T806" s="214"/>
      <c r="U806" s="214"/>
      <c r="V806" s="214"/>
      <c r="W806" s="214"/>
      <c r="X806" s="214"/>
      <c r="Y806" s="214"/>
      <c r="Z806" s="214"/>
      <c r="AA806" s="214"/>
      <c r="AB806" s="214"/>
      <c r="AC806" s="215"/>
      <c r="AD806" s="164"/>
      <c r="AE806" s="164"/>
      <c r="AF806" s="216"/>
      <c r="AG806" s="155" t="str">
        <f>IF(J806=0,"",J806/I805)</f>
        <v/>
      </c>
      <c r="AH806" s="85"/>
      <c r="AI806" s="155" t="str">
        <f t="shared" si="81"/>
        <v/>
      </c>
      <c r="AJ806" s="155" t="str">
        <f t="shared" si="82"/>
        <v/>
      </c>
      <c r="AK806" s="27"/>
    </row>
    <row r="807" spans="1:37" s="229" customFormat="1" ht="15.75" x14ac:dyDescent="0.25">
      <c r="A807" s="230">
        <v>3001</v>
      </c>
      <c r="B807" s="213"/>
      <c r="C807" s="213"/>
      <c r="D807" s="213"/>
      <c r="E807" s="213"/>
      <c r="F807" s="213"/>
      <c r="G807" s="213"/>
      <c r="H807" s="213"/>
      <c r="I807" s="213"/>
      <c r="J807" s="213"/>
      <c r="K807" s="208"/>
      <c r="L807" s="214"/>
      <c r="M807" s="214"/>
      <c r="N807" s="214"/>
      <c r="O807" s="214"/>
      <c r="P807" s="214"/>
      <c r="Q807" s="214"/>
      <c r="R807" s="214"/>
      <c r="S807" s="214"/>
      <c r="T807" s="214"/>
      <c r="U807" s="214"/>
      <c r="V807" s="214"/>
      <c r="W807" s="214"/>
      <c r="X807" s="214"/>
      <c r="Y807" s="214"/>
      <c r="Z807" s="214"/>
      <c r="AA807" s="214"/>
      <c r="AB807" s="214"/>
      <c r="AC807" s="215"/>
      <c r="AD807" s="164"/>
      <c r="AE807" s="164"/>
      <c r="AF807" s="164"/>
      <c r="AG807" s="126"/>
      <c r="AH807" s="157"/>
      <c r="AI807" s="120"/>
      <c r="AJ807" s="126"/>
      <c r="AK807" s="27"/>
    </row>
    <row r="808" spans="1:37" s="229" customFormat="1" ht="15.75" x14ac:dyDescent="0.25">
      <c r="A808" s="230">
        <v>3002</v>
      </c>
      <c r="B808" s="213"/>
      <c r="C808" s="213"/>
      <c r="D808" s="213"/>
      <c r="E808" s="213"/>
      <c r="F808" s="213"/>
      <c r="G808" s="213"/>
      <c r="H808" s="213"/>
      <c r="I808" s="213"/>
      <c r="J808" s="213"/>
      <c r="K808" s="208"/>
      <c r="L808" s="214"/>
      <c r="M808" s="214"/>
      <c r="N808" s="214"/>
      <c r="O808" s="214"/>
      <c r="P808" s="214"/>
      <c r="Q808" s="214"/>
      <c r="R808" s="214"/>
      <c r="S808" s="214"/>
      <c r="T808" s="214"/>
      <c r="U808" s="214"/>
      <c r="V808" s="214"/>
      <c r="W808" s="214"/>
      <c r="X808" s="214"/>
      <c r="Y808" s="214"/>
      <c r="Z808" s="214"/>
      <c r="AA808" s="214"/>
      <c r="AB808" s="214"/>
      <c r="AC808" s="215"/>
      <c r="AD808" s="164"/>
      <c r="AE808" s="164"/>
      <c r="AF808" s="164"/>
      <c r="AG808" s="126"/>
      <c r="AH808" s="157"/>
      <c r="AI808" s="158"/>
      <c r="AJ808" s="126"/>
      <c r="AK808" s="27"/>
    </row>
    <row r="809" spans="1:37" s="229" customFormat="1" ht="15.75" x14ac:dyDescent="0.25">
      <c r="A809" s="230">
        <v>3101</v>
      </c>
      <c r="B809" s="213"/>
      <c r="C809" s="213"/>
      <c r="D809" s="213"/>
      <c r="E809" s="213"/>
      <c r="F809" s="213"/>
      <c r="G809" s="213"/>
      <c r="H809" s="213"/>
      <c r="I809" s="213"/>
      <c r="J809" s="213"/>
      <c r="K809" s="208"/>
      <c r="L809" s="214"/>
      <c r="M809" s="214"/>
      <c r="N809" s="214"/>
      <c r="O809" s="214"/>
      <c r="P809" s="214"/>
      <c r="Q809" s="214"/>
      <c r="R809" s="214"/>
      <c r="S809" s="214"/>
      <c r="T809" s="214"/>
      <c r="U809" s="214"/>
      <c r="V809" s="214"/>
      <c r="W809" s="214"/>
      <c r="X809" s="214"/>
      <c r="Y809" s="214"/>
      <c r="Z809" s="214"/>
      <c r="AA809" s="214"/>
      <c r="AB809" s="214"/>
      <c r="AC809" s="215"/>
      <c r="AD809" s="164"/>
      <c r="AE809" s="164"/>
      <c r="AF809" s="164"/>
      <c r="AG809" s="126"/>
      <c r="AH809" s="157"/>
      <c r="AI809" s="158"/>
      <c r="AJ809" s="126"/>
      <c r="AK809" s="27"/>
    </row>
    <row r="810" spans="1:37" s="229" customFormat="1" ht="15.75" x14ac:dyDescent="0.25">
      <c r="A810" s="230">
        <v>3102</v>
      </c>
      <c r="B810" s="213"/>
      <c r="C810" s="213"/>
      <c r="D810" s="213"/>
      <c r="E810" s="213"/>
      <c r="F810" s="213"/>
      <c r="G810" s="213"/>
      <c r="H810" s="213"/>
      <c r="I810" s="213"/>
      <c r="J810" s="213"/>
      <c r="K810" s="208"/>
      <c r="L810" s="214"/>
      <c r="M810" s="214"/>
      <c r="N810" s="214"/>
      <c r="O810" s="214"/>
      <c r="P810" s="214"/>
      <c r="Q810" s="214"/>
      <c r="R810" s="214"/>
      <c r="S810" s="214"/>
      <c r="T810" s="214"/>
      <c r="U810" s="214"/>
      <c r="V810" s="214"/>
      <c r="W810" s="214"/>
      <c r="X810" s="214"/>
      <c r="Y810" s="214"/>
      <c r="Z810" s="214"/>
      <c r="AA810" s="214"/>
      <c r="AB810" s="214"/>
      <c r="AC810" s="215"/>
      <c r="AD810" s="164"/>
      <c r="AE810" s="164"/>
      <c r="AF810" s="164"/>
      <c r="AG810" s="129"/>
      <c r="AH810" s="130"/>
      <c r="AI810" s="159"/>
      <c r="AJ810" s="155"/>
      <c r="AK810" s="27"/>
    </row>
    <row r="811" spans="1:37" s="229" customFormat="1" ht="15.75" x14ac:dyDescent="0.25">
      <c r="A811" s="230">
        <v>3201</v>
      </c>
      <c r="B811" s="213"/>
      <c r="C811" s="213"/>
      <c r="D811" s="213"/>
      <c r="E811" s="213"/>
      <c r="F811" s="213"/>
      <c r="G811" s="213"/>
      <c r="H811" s="213"/>
      <c r="I811" s="213"/>
      <c r="J811" s="213"/>
      <c r="K811" s="208"/>
      <c r="L811" s="200"/>
      <c r="M811" s="200"/>
      <c r="N811" s="200"/>
      <c r="O811" s="200"/>
      <c r="P811" s="200"/>
      <c r="Q811" s="200"/>
      <c r="R811" s="200"/>
      <c r="S811" s="200"/>
      <c r="T811" s="200"/>
      <c r="U811" s="200"/>
      <c r="V811" s="200"/>
      <c r="W811" s="200"/>
      <c r="X811" s="200"/>
      <c r="Y811" s="200"/>
      <c r="Z811" s="200"/>
      <c r="AA811" s="200"/>
      <c r="AB811" s="200"/>
      <c r="AC811" s="217"/>
      <c r="AD811" s="218"/>
      <c r="AE811" s="218"/>
      <c r="AF811" s="219"/>
      <c r="AG811" s="87" t="s">
        <v>35</v>
      </c>
      <c r="AH811" s="46"/>
      <c r="AI811" s="30"/>
      <c r="AJ811" s="88" t="s">
        <v>20</v>
      </c>
      <c r="AK811" s="27"/>
    </row>
    <row r="812" spans="1:37" s="229" customFormat="1" ht="15.75" x14ac:dyDescent="0.25">
      <c r="A812" s="230">
        <v>3202</v>
      </c>
      <c r="B812" s="213"/>
      <c r="C812" s="213"/>
      <c r="D812" s="213"/>
      <c r="E812" s="213"/>
      <c r="F812" s="213"/>
      <c r="G812" s="213"/>
      <c r="H812" s="213"/>
      <c r="I812" s="213"/>
      <c r="J812" s="213"/>
      <c r="K812" s="208"/>
      <c r="L812" s="200"/>
      <c r="M812" s="200"/>
      <c r="N812" s="200"/>
      <c r="O812" s="200"/>
      <c r="P812" s="200"/>
      <c r="Q812" s="200"/>
      <c r="R812" s="200"/>
      <c r="S812" s="200"/>
      <c r="T812" s="200"/>
      <c r="U812" s="200"/>
      <c r="V812" s="200"/>
      <c r="W812" s="200"/>
      <c r="X812" s="200"/>
      <c r="Y812" s="200"/>
      <c r="Z812" s="200"/>
      <c r="AA812" s="200"/>
      <c r="AB812" s="200"/>
      <c r="AC812" s="217"/>
      <c r="AD812" s="218"/>
      <c r="AE812" s="218"/>
      <c r="AF812" s="219"/>
      <c r="AG812" s="89" t="s">
        <v>36</v>
      </c>
      <c r="AH812" s="90">
        <f>AH811/B798</f>
        <v>0</v>
      </c>
      <c r="AI812" s="91" t="e">
        <f>IF(AH811/AI811=0,"",AH811/AI811)</f>
        <v>#DIV/0!</v>
      </c>
      <c r="AJ812" s="59" t="s">
        <v>37</v>
      </c>
      <c r="AK812" s="27"/>
    </row>
    <row r="813" spans="1:37" s="229" customFormat="1" ht="15.75" x14ac:dyDescent="0.25">
      <c r="A813" s="230">
        <v>3301</v>
      </c>
      <c r="B813" s="220"/>
      <c r="C813" s="220"/>
      <c r="D813" s="220"/>
      <c r="E813" s="220"/>
      <c r="F813" s="220"/>
      <c r="G813" s="220"/>
      <c r="H813" s="220"/>
      <c r="I813" s="220"/>
      <c r="J813" s="220"/>
      <c r="K813" s="208"/>
      <c r="L813" s="200"/>
      <c r="M813" s="200"/>
      <c r="N813" s="200"/>
      <c r="O813" s="200"/>
      <c r="P813" s="200"/>
      <c r="Q813" s="200"/>
      <c r="R813" s="200"/>
      <c r="S813" s="200"/>
      <c r="T813" s="200"/>
      <c r="U813" s="200"/>
      <c r="V813" s="200"/>
      <c r="W813" s="200"/>
      <c r="X813" s="200"/>
      <c r="Y813" s="200"/>
      <c r="Z813" s="200"/>
      <c r="AA813" s="200"/>
      <c r="AB813" s="200"/>
      <c r="AC813" s="217"/>
      <c r="AD813" s="221"/>
      <c r="AE813" s="221"/>
      <c r="AF813" s="221"/>
      <c r="AG813" s="61"/>
      <c r="AH813" s="62"/>
      <c r="AI813" s="80"/>
      <c r="AJ813" s="83"/>
      <c r="AK813" s="27"/>
    </row>
    <row r="814" spans="1:37" s="229" customFormat="1" ht="18" customHeight="1" x14ac:dyDescent="0.25">
      <c r="A814" s="92"/>
      <c r="B814" s="253" t="s">
        <v>80</v>
      </c>
      <c r="C814" s="253"/>
      <c r="D814" s="253"/>
      <c r="E814" s="253"/>
      <c r="F814" s="253"/>
      <c r="G814" s="253"/>
      <c r="H814" s="253"/>
      <c r="I814" s="253"/>
      <c r="J814" s="253"/>
      <c r="K814" s="205">
        <f>SUM(K798:K810)</f>
        <v>0</v>
      </c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46"/>
      <c r="AD814" s="83" t="str">
        <f>IF(K806=0,"",K806/B798)</f>
        <v/>
      </c>
      <c r="AE814" s="83" t="str">
        <f>IF(K814=0,"",K814/B798)</f>
        <v/>
      </c>
      <c r="AF814" s="83" t="str">
        <f>IF(AC806=0,"",AE814-AD814)</f>
        <v/>
      </c>
      <c r="AG814" s="1"/>
      <c r="AH814" s="27"/>
      <c r="AI814" s="30"/>
      <c r="AJ814" s="1"/>
      <c r="AK814" s="27"/>
    </row>
    <row r="815" spans="1:37" ht="12.75" customHeight="1" x14ac:dyDescent="0.25">
      <c r="A815" s="22"/>
      <c r="B815" s="27"/>
      <c r="C815" s="27"/>
      <c r="D815" s="76"/>
      <c r="E815" s="76"/>
      <c r="F815" s="76"/>
      <c r="G815" s="76"/>
      <c r="H815" s="76"/>
      <c r="I815" s="76"/>
      <c r="J815" s="76"/>
      <c r="K815" s="7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78"/>
      <c r="AE815" s="78"/>
      <c r="AF815" s="78"/>
      <c r="AG815" s="1"/>
      <c r="AH815" s="27"/>
      <c r="AI815" s="30"/>
      <c r="AJ815" s="1"/>
    </row>
    <row r="816" spans="1:37" ht="12.75" customHeight="1" x14ac:dyDescent="0.25">
      <c r="A816" s="22"/>
      <c r="B816" s="27"/>
      <c r="C816" s="27"/>
      <c r="D816" s="76"/>
      <c r="E816" s="76"/>
      <c r="F816" s="76"/>
      <c r="G816" s="76"/>
      <c r="H816" s="76"/>
      <c r="I816" s="76"/>
      <c r="J816" s="76"/>
      <c r="K816" s="7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78"/>
      <c r="AE816" s="78"/>
      <c r="AF816" s="78"/>
      <c r="AG816" s="1"/>
      <c r="AH816" s="27"/>
      <c r="AI816" s="30"/>
      <c r="AJ816" s="1"/>
    </row>
    <row r="817" spans="1:36" ht="12.75" customHeight="1" x14ac:dyDescent="0.25">
      <c r="A817" s="22"/>
      <c r="B817" s="27"/>
      <c r="C817" s="27"/>
      <c r="D817" s="76"/>
      <c r="E817" s="76"/>
      <c r="F817" s="76"/>
      <c r="G817" s="76"/>
      <c r="H817" s="76"/>
      <c r="I817" s="76"/>
      <c r="J817" s="76"/>
      <c r="K817" s="7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78"/>
      <c r="AE817" s="78"/>
      <c r="AF817" s="78"/>
      <c r="AG817" s="1"/>
      <c r="AH817" s="27"/>
      <c r="AI817" s="30"/>
      <c r="AJ817" s="1"/>
    </row>
    <row r="818" spans="1:36" ht="12.75" customHeight="1" x14ac:dyDescent="0.25">
      <c r="A818" s="22"/>
      <c r="B818" s="27"/>
      <c r="C818" s="27"/>
      <c r="D818" s="76"/>
      <c r="E818" s="76"/>
      <c r="F818" s="76"/>
      <c r="G818" s="76"/>
      <c r="H818" s="76"/>
      <c r="I818" s="76"/>
      <c r="J818" s="76"/>
      <c r="K818" s="7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78"/>
      <c r="AE818" s="78"/>
      <c r="AF818" s="78"/>
      <c r="AG818" s="1"/>
      <c r="AH818" s="27"/>
      <c r="AI818" s="30"/>
      <c r="AJ818" s="1"/>
    </row>
    <row r="819" spans="1:36" ht="12.75" customHeight="1" x14ac:dyDescent="0.25">
      <c r="A819" s="22"/>
      <c r="B819" s="27"/>
      <c r="C819" s="27"/>
      <c r="D819" s="76"/>
      <c r="E819" s="76"/>
      <c r="F819" s="76"/>
      <c r="G819" s="76"/>
      <c r="H819" s="76"/>
      <c r="I819" s="76"/>
      <c r="J819" s="76"/>
      <c r="K819" s="7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78"/>
      <c r="AE819" s="78"/>
      <c r="AF819" s="78"/>
      <c r="AG819" s="1"/>
      <c r="AH819" s="27"/>
      <c r="AI819" s="30"/>
      <c r="AJ819" s="1"/>
    </row>
    <row r="820" spans="1:36" ht="12.75" customHeight="1" x14ac:dyDescent="0.25">
      <c r="A820" s="22"/>
      <c r="B820" s="27"/>
      <c r="C820" s="27"/>
      <c r="D820" s="76"/>
      <c r="E820" s="76"/>
      <c r="F820" s="76"/>
      <c r="G820" s="76"/>
      <c r="H820" s="76"/>
      <c r="I820" s="76"/>
      <c r="J820" s="76"/>
      <c r="K820" s="7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78"/>
      <c r="AE820" s="78"/>
      <c r="AF820" s="78"/>
      <c r="AG820" s="1"/>
      <c r="AH820" s="27"/>
      <c r="AI820" s="30"/>
      <c r="AJ820" s="1"/>
    </row>
    <row r="821" spans="1:36" ht="12.75" customHeight="1" x14ac:dyDescent="0.25">
      <c r="A821" s="22"/>
      <c r="B821" s="27"/>
      <c r="C821" s="27"/>
      <c r="D821" s="76"/>
      <c r="E821" s="76"/>
      <c r="F821" s="76"/>
      <c r="G821" s="76"/>
      <c r="H821" s="76"/>
      <c r="I821" s="76"/>
      <c r="J821" s="76"/>
      <c r="K821" s="7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78"/>
      <c r="AE821" s="78"/>
      <c r="AF821" s="78"/>
      <c r="AG821" s="1"/>
      <c r="AH821" s="27"/>
      <c r="AI821" s="30"/>
      <c r="AJ821" s="1"/>
    </row>
    <row r="822" spans="1:36" ht="12.75" customHeight="1" x14ac:dyDescent="0.25">
      <c r="A822" s="22"/>
      <c r="B822" s="27"/>
      <c r="C822" s="27"/>
      <c r="D822" s="76"/>
      <c r="E822" s="76"/>
      <c r="F822" s="76"/>
      <c r="G822" s="76"/>
      <c r="H822" s="76"/>
      <c r="I822" s="76"/>
      <c r="J822" s="76"/>
      <c r="K822" s="7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78"/>
      <c r="AE822" s="78"/>
      <c r="AF822" s="78"/>
      <c r="AG822" s="1"/>
      <c r="AH822" s="27"/>
      <c r="AI822" s="30"/>
      <c r="AJ822" s="1"/>
    </row>
    <row r="823" spans="1:36" ht="12.75" customHeight="1" x14ac:dyDescent="0.25">
      <c r="A823" s="22"/>
      <c r="B823" s="27"/>
      <c r="C823" s="27"/>
      <c r="D823" s="76"/>
      <c r="E823" s="76"/>
      <c r="F823" s="76"/>
      <c r="G823" s="76"/>
      <c r="H823" s="76"/>
      <c r="I823" s="76"/>
      <c r="J823" s="76"/>
      <c r="K823" s="7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78"/>
      <c r="AE823" s="78"/>
      <c r="AF823" s="78"/>
      <c r="AG823" s="1"/>
      <c r="AH823" s="27"/>
      <c r="AI823" s="30"/>
      <c r="AJ823" s="1"/>
    </row>
    <row r="824" spans="1:36" ht="12.75" customHeight="1" x14ac:dyDescent="0.25">
      <c r="A824" s="22"/>
      <c r="B824" s="27"/>
      <c r="C824" s="27"/>
      <c r="D824" s="76"/>
      <c r="E824" s="76"/>
      <c r="F824" s="76"/>
      <c r="G824" s="76"/>
      <c r="H824" s="76"/>
      <c r="I824" s="76"/>
      <c r="J824" s="76"/>
      <c r="K824" s="7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78"/>
      <c r="AE824" s="78"/>
      <c r="AF824" s="78"/>
      <c r="AG824" s="1"/>
      <c r="AH824" s="27"/>
      <c r="AI824" s="30"/>
      <c r="AJ824" s="1"/>
    </row>
    <row r="825" spans="1:36" ht="12.75" customHeight="1" x14ac:dyDescent="0.25">
      <c r="A825" s="22"/>
      <c r="B825" s="27"/>
      <c r="C825" s="27"/>
      <c r="D825" s="76"/>
      <c r="E825" s="76"/>
      <c r="F825" s="76"/>
      <c r="G825" s="76"/>
      <c r="H825" s="76"/>
      <c r="I825" s="76"/>
      <c r="J825" s="76"/>
      <c r="K825" s="7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78"/>
      <c r="AE825" s="78"/>
      <c r="AF825" s="78"/>
      <c r="AG825" s="1"/>
      <c r="AH825" s="27"/>
      <c r="AI825" s="30"/>
      <c r="AJ825" s="1"/>
    </row>
    <row r="826" spans="1:36" ht="12.75" customHeight="1" x14ac:dyDescent="0.25">
      <c r="A826" s="22"/>
      <c r="B826" s="27"/>
      <c r="C826" s="27"/>
      <c r="D826" s="76"/>
      <c r="E826" s="76"/>
      <c r="F826" s="76"/>
      <c r="G826" s="76"/>
      <c r="H826" s="76"/>
      <c r="I826" s="76"/>
      <c r="J826" s="76"/>
      <c r="K826" s="7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78"/>
      <c r="AE826" s="78"/>
      <c r="AF826" s="78"/>
      <c r="AG826" s="1"/>
      <c r="AH826" s="27"/>
      <c r="AI826" s="30"/>
      <c r="AJ826" s="1"/>
    </row>
    <row r="827" spans="1:36" ht="12.75" customHeight="1" x14ac:dyDescent="0.25">
      <c r="A827" s="22"/>
      <c r="B827" s="27"/>
      <c r="C827" s="27"/>
      <c r="D827" s="76"/>
      <c r="E827" s="76"/>
      <c r="F827" s="76"/>
      <c r="G827" s="76"/>
      <c r="H827" s="76"/>
      <c r="I827" s="76"/>
      <c r="J827" s="76"/>
      <c r="K827" s="7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78"/>
      <c r="AE827" s="78"/>
      <c r="AF827" s="78"/>
      <c r="AG827" s="1"/>
      <c r="AH827" s="27"/>
      <c r="AI827" s="30"/>
      <c r="AJ827" s="1"/>
    </row>
    <row r="828" spans="1:36" ht="12.75" customHeight="1" x14ac:dyDescent="0.25">
      <c r="A828" s="22"/>
      <c r="B828" s="27"/>
      <c r="C828" s="27"/>
      <c r="D828" s="76"/>
      <c r="E828" s="76"/>
      <c r="F828" s="76"/>
      <c r="G828" s="76"/>
      <c r="H828" s="76"/>
      <c r="I828" s="76"/>
      <c r="J828" s="76"/>
      <c r="K828" s="7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78"/>
      <c r="AE828" s="78"/>
      <c r="AF828" s="78"/>
      <c r="AG828" s="1"/>
      <c r="AH828" s="27"/>
      <c r="AI828" s="30"/>
      <c r="AJ828" s="1"/>
    </row>
    <row r="829" spans="1:36" ht="12.75" customHeight="1" x14ac:dyDescent="0.25">
      <c r="A829" s="22"/>
      <c r="B829" s="27"/>
      <c r="C829" s="27"/>
      <c r="D829" s="76"/>
      <c r="E829" s="76"/>
      <c r="F829" s="76"/>
      <c r="G829" s="76"/>
      <c r="H829" s="76"/>
      <c r="I829" s="76"/>
      <c r="J829" s="76"/>
      <c r="K829" s="7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78"/>
      <c r="AE829" s="78"/>
      <c r="AF829" s="78"/>
      <c r="AG829" s="1"/>
      <c r="AH829" s="27"/>
      <c r="AI829" s="30"/>
      <c r="AJ829" s="1"/>
    </row>
    <row r="830" spans="1:36" ht="12.75" customHeight="1" x14ac:dyDescent="0.25">
      <c r="A830" s="22"/>
      <c r="B830" s="27"/>
      <c r="C830" s="27"/>
      <c r="D830" s="76"/>
      <c r="E830" s="76"/>
      <c r="F830" s="76"/>
      <c r="G830" s="76"/>
      <c r="H830" s="76"/>
      <c r="I830" s="76"/>
      <c r="J830" s="76"/>
      <c r="K830" s="7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78"/>
      <c r="AE830" s="78"/>
      <c r="AF830" s="78"/>
      <c r="AG830" s="1"/>
      <c r="AH830" s="27"/>
      <c r="AI830" s="30"/>
      <c r="AJ830" s="1"/>
    </row>
    <row r="831" spans="1:36" ht="12.75" customHeight="1" x14ac:dyDescent="0.25">
      <c r="A831" s="22"/>
      <c r="B831" s="27"/>
      <c r="C831" s="27"/>
      <c r="D831" s="76"/>
      <c r="E831" s="76"/>
      <c r="F831" s="76"/>
      <c r="G831" s="76"/>
      <c r="H831" s="76"/>
      <c r="I831" s="76"/>
      <c r="J831" s="76"/>
      <c r="K831" s="7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78"/>
      <c r="AE831" s="78"/>
      <c r="AF831" s="78"/>
      <c r="AG831" s="1"/>
      <c r="AH831" s="27"/>
      <c r="AI831" s="30"/>
      <c r="AJ831" s="1"/>
    </row>
    <row r="832" spans="1:36" ht="12.75" customHeight="1" x14ac:dyDescent="0.25">
      <c r="A832" s="22"/>
      <c r="B832" s="27"/>
      <c r="C832" s="27"/>
      <c r="D832" s="76"/>
      <c r="E832" s="76"/>
      <c r="F832" s="76"/>
      <c r="G832" s="76"/>
      <c r="H832" s="76"/>
      <c r="I832" s="76"/>
      <c r="J832" s="76"/>
      <c r="K832" s="7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78"/>
      <c r="AE832" s="78"/>
      <c r="AF832" s="78"/>
      <c r="AG832" s="1"/>
      <c r="AH832" s="27"/>
      <c r="AI832" s="30"/>
      <c r="AJ832" s="1"/>
    </row>
    <row r="833" spans="1:36" ht="12.75" customHeight="1" x14ac:dyDescent="0.25">
      <c r="A833" s="22"/>
      <c r="B833" s="27"/>
      <c r="C833" s="27"/>
      <c r="D833" s="76"/>
      <c r="E833" s="76"/>
      <c r="F833" s="76"/>
      <c r="G833" s="76"/>
      <c r="H833" s="76"/>
      <c r="I833" s="76"/>
      <c r="J833" s="76"/>
      <c r="K833" s="7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78"/>
      <c r="AE833" s="78"/>
      <c r="AF833" s="78"/>
      <c r="AG833" s="1"/>
      <c r="AH833" s="27"/>
      <c r="AI833" s="30"/>
      <c r="AJ833" s="1"/>
    </row>
    <row r="834" spans="1:36" ht="12.75" customHeight="1" x14ac:dyDescent="0.25">
      <c r="A834" s="22"/>
      <c r="B834" s="27"/>
      <c r="C834" s="27"/>
      <c r="D834" s="76"/>
      <c r="E834" s="76"/>
      <c r="F834" s="76"/>
      <c r="G834" s="76"/>
      <c r="H834" s="76"/>
      <c r="I834" s="76"/>
      <c r="J834" s="76"/>
      <c r="K834" s="7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78"/>
      <c r="AE834" s="78"/>
      <c r="AF834" s="78"/>
      <c r="AG834" s="1"/>
      <c r="AH834" s="27"/>
      <c r="AI834" s="30"/>
      <c r="AJ834" s="1"/>
    </row>
    <row r="835" spans="1:36" ht="12.75" customHeight="1" x14ac:dyDescent="0.25">
      <c r="A835" s="22"/>
      <c r="B835" s="27"/>
      <c r="C835" s="27"/>
      <c r="D835" s="76"/>
      <c r="E835" s="76"/>
      <c r="F835" s="76"/>
      <c r="G835" s="76"/>
      <c r="H835" s="76"/>
      <c r="I835" s="76"/>
      <c r="J835" s="76"/>
      <c r="K835" s="7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78"/>
      <c r="AE835" s="78"/>
      <c r="AF835" s="78"/>
      <c r="AG835" s="1"/>
      <c r="AH835" s="27"/>
      <c r="AI835" s="30"/>
      <c r="AJ835" s="1"/>
    </row>
    <row r="836" spans="1:36" ht="12.75" customHeight="1" x14ac:dyDescent="0.25">
      <c r="A836" s="22"/>
      <c r="B836" s="27"/>
      <c r="C836" s="27"/>
      <c r="D836" s="76"/>
      <c r="E836" s="76"/>
      <c r="F836" s="76"/>
      <c r="G836" s="76"/>
      <c r="H836" s="76"/>
      <c r="I836" s="76"/>
      <c r="J836" s="76"/>
      <c r="K836" s="7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78"/>
      <c r="AE836" s="78"/>
      <c r="AF836" s="78"/>
      <c r="AG836" s="1"/>
      <c r="AH836" s="27"/>
      <c r="AI836" s="30"/>
      <c r="AJ836" s="1"/>
    </row>
    <row r="837" spans="1:36" ht="12.75" customHeight="1" x14ac:dyDescent="0.25">
      <c r="A837" s="22"/>
      <c r="B837" s="27"/>
      <c r="C837" s="27"/>
      <c r="D837" s="76"/>
      <c r="E837" s="76"/>
      <c r="F837" s="76"/>
      <c r="G837" s="76"/>
      <c r="H837" s="76"/>
      <c r="I837" s="76"/>
      <c r="J837" s="76"/>
      <c r="K837" s="7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78"/>
      <c r="AE837" s="78"/>
      <c r="AF837" s="78"/>
      <c r="AG837" s="1"/>
      <c r="AH837" s="27"/>
      <c r="AI837" s="30"/>
      <c r="AJ837" s="1"/>
    </row>
    <row r="838" spans="1:36" ht="12.75" customHeight="1" x14ac:dyDescent="0.25">
      <c r="A838" s="22"/>
      <c r="B838" s="27"/>
      <c r="C838" s="27"/>
      <c r="D838" s="76"/>
      <c r="E838" s="76"/>
      <c r="F838" s="76"/>
      <c r="G838" s="76"/>
      <c r="H838" s="76"/>
      <c r="I838" s="76"/>
      <c r="J838" s="76"/>
      <c r="K838" s="7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78"/>
      <c r="AE838" s="78"/>
      <c r="AF838" s="78"/>
      <c r="AG838" s="1"/>
      <c r="AH838" s="27"/>
      <c r="AI838" s="30"/>
      <c r="AJ838" s="1"/>
    </row>
    <row r="839" spans="1:36" ht="12.75" customHeight="1" x14ac:dyDescent="0.25">
      <c r="A839" s="22"/>
      <c r="B839" s="27"/>
      <c r="C839" s="27"/>
      <c r="D839" s="76"/>
      <c r="E839" s="76"/>
      <c r="F839" s="76"/>
      <c r="G839" s="76"/>
      <c r="H839" s="76"/>
      <c r="I839" s="76"/>
      <c r="J839" s="76"/>
      <c r="K839" s="7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78"/>
      <c r="AE839" s="78"/>
      <c r="AF839" s="78"/>
      <c r="AG839" s="1"/>
      <c r="AH839" s="27"/>
      <c r="AI839" s="30"/>
      <c r="AJ839" s="1"/>
    </row>
    <row r="840" spans="1:36" ht="12.75" customHeight="1" x14ac:dyDescent="0.25">
      <c r="A840" s="22"/>
      <c r="B840" s="27"/>
      <c r="C840" s="27"/>
      <c r="D840" s="76"/>
      <c r="E840" s="76"/>
      <c r="F840" s="76"/>
      <c r="G840" s="76"/>
      <c r="H840" s="76"/>
      <c r="I840" s="76"/>
      <c r="J840" s="76"/>
      <c r="K840" s="7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78"/>
      <c r="AE840" s="78"/>
      <c r="AF840" s="78"/>
      <c r="AG840" s="1"/>
      <c r="AH840" s="27"/>
      <c r="AI840" s="30"/>
      <c r="AJ840" s="1"/>
    </row>
    <row r="841" spans="1:36" ht="12.75" customHeight="1" x14ac:dyDescent="0.25">
      <c r="A841" s="22"/>
      <c r="B841" s="27"/>
      <c r="C841" s="27"/>
      <c r="D841" s="76"/>
      <c r="E841" s="76"/>
      <c r="F841" s="76"/>
      <c r="G841" s="76"/>
      <c r="H841" s="76"/>
      <c r="I841" s="76"/>
      <c r="J841" s="76"/>
      <c r="K841" s="7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78"/>
      <c r="AE841" s="78"/>
      <c r="AF841" s="78"/>
      <c r="AG841" s="1"/>
      <c r="AH841" s="27"/>
      <c r="AI841" s="30"/>
      <c r="AJ841" s="1"/>
    </row>
    <row r="842" spans="1:36" ht="12.75" customHeight="1" x14ac:dyDescent="0.25">
      <c r="A842" s="22"/>
      <c r="B842" s="27"/>
      <c r="C842" s="27"/>
      <c r="D842" s="76"/>
      <c r="E842" s="76"/>
      <c r="F842" s="76"/>
      <c r="G842" s="76"/>
      <c r="H842" s="76"/>
      <c r="I842" s="76"/>
      <c r="J842" s="76"/>
      <c r="K842" s="7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78"/>
      <c r="AE842" s="78"/>
      <c r="AF842" s="78"/>
      <c r="AG842" s="1"/>
      <c r="AH842" s="27"/>
      <c r="AI842" s="30"/>
      <c r="AJ842" s="1"/>
    </row>
    <row r="843" spans="1:36" ht="12.75" customHeight="1" x14ac:dyDescent="0.25">
      <c r="A843" s="22"/>
      <c r="B843" s="27"/>
      <c r="C843" s="27"/>
      <c r="D843" s="76"/>
      <c r="E843" s="76"/>
      <c r="F843" s="76"/>
      <c r="G843" s="76"/>
      <c r="H843" s="76"/>
      <c r="I843" s="76"/>
      <c r="J843" s="76"/>
      <c r="K843" s="7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78"/>
      <c r="AE843" s="78"/>
      <c r="AF843" s="78"/>
      <c r="AG843" s="1"/>
      <c r="AH843" s="27"/>
      <c r="AI843" s="30"/>
      <c r="AJ843" s="1"/>
    </row>
    <row r="844" spans="1:36" ht="12.75" customHeight="1" x14ac:dyDescent="0.25">
      <c r="A844" s="22"/>
      <c r="B844" s="27"/>
      <c r="C844" s="27"/>
      <c r="D844" s="76"/>
      <c r="E844" s="76"/>
      <c r="F844" s="76"/>
      <c r="G844" s="76"/>
      <c r="H844" s="76"/>
      <c r="I844" s="76"/>
      <c r="J844" s="76"/>
      <c r="K844" s="7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78"/>
      <c r="AE844" s="78"/>
      <c r="AF844" s="78"/>
      <c r="AG844" s="1"/>
      <c r="AH844" s="27"/>
      <c r="AI844" s="30"/>
      <c r="AJ844" s="1"/>
    </row>
    <row r="845" spans="1:36" ht="12.75" customHeight="1" x14ac:dyDescent="0.25">
      <c r="A845" s="22"/>
      <c r="B845" s="27"/>
      <c r="C845" s="27"/>
      <c r="D845" s="76"/>
      <c r="E845" s="76"/>
      <c r="F845" s="76"/>
      <c r="G845" s="76"/>
      <c r="H845" s="76"/>
      <c r="I845" s="76"/>
      <c r="J845" s="76"/>
      <c r="K845" s="7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78"/>
      <c r="AE845" s="78"/>
      <c r="AF845" s="78"/>
      <c r="AG845" s="1"/>
      <c r="AH845" s="27"/>
      <c r="AI845" s="30"/>
      <c r="AJ845" s="1"/>
    </row>
    <row r="846" spans="1:36" ht="12.75" customHeight="1" x14ac:dyDescent="0.25">
      <c r="A846" s="22"/>
      <c r="B846" s="27"/>
      <c r="C846" s="27"/>
      <c r="D846" s="76"/>
      <c r="E846" s="76"/>
      <c r="F846" s="76"/>
      <c r="G846" s="76"/>
      <c r="H846" s="76"/>
      <c r="I846" s="76"/>
      <c r="J846" s="76"/>
      <c r="K846" s="7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78"/>
      <c r="AE846" s="78"/>
      <c r="AF846" s="78"/>
      <c r="AG846" s="1"/>
      <c r="AH846" s="27"/>
      <c r="AI846" s="30"/>
      <c r="AJ846" s="1"/>
    </row>
    <row r="847" spans="1:36" ht="12.75" customHeight="1" x14ac:dyDescent="0.25">
      <c r="A847" s="22"/>
      <c r="B847" s="27"/>
      <c r="C847" s="27"/>
      <c r="D847" s="76"/>
      <c r="E847" s="76"/>
      <c r="F847" s="76"/>
      <c r="G847" s="76"/>
      <c r="H847" s="76"/>
      <c r="I847" s="76"/>
      <c r="J847" s="76"/>
      <c r="K847" s="7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78"/>
      <c r="AE847" s="78"/>
      <c r="AF847" s="78"/>
      <c r="AG847" s="1"/>
      <c r="AH847" s="27"/>
      <c r="AI847" s="30"/>
      <c r="AJ847" s="1"/>
    </row>
    <row r="848" spans="1:36" ht="12.75" customHeight="1" x14ac:dyDescent="0.25">
      <c r="A848" s="22"/>
      <c r="B848" s="27"/>
      <c r="C848" s="27"/>
      <c r="D848" s="76"/>
      <c r="E848" s="76"/>
      <c r="F848" s="76"/>
      <c r="G848" s="76"/>
      <c r="H848" s="76"/>
      <c r="I848" s="76"/>
      <c r="J848" s="76"/>
      <c r="K848" s="7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78"/>
      <c r="AE848" s="78"/>
      <c r="AF848" s="78"/>
      <c r="AG848" s="1"/>
      <c r="AH848" s="27"/>
      <c r="AI848" s="30"/>
      <c r="AJ848" s="1"/>
    </row>
    <row r="849" spans="1:36" ht="12.75" customHeight="1" x14ac:dyDescent="0.25">
      <c r="A849" s="22"/>
      <c r="B849" s="27"/>
      <c r="C849" s="27"/>
      <c r="D849" s="76"/>
      <c r="E849" s="76"/>
      <c r="F849" s="76"/>
      <c r="G849" s="76"/>
      <c r="H849" s="76"/>
      <c r="I849" s="76"/>
      <c r="J849" s="76"/>
      <c r="K849" s="7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78"/>
      <c r="AE849" s="78"/>
      <c r="AF849" s="78"/>
      <c r="AG849" s="1"/>
      <c r="AH849" s="27"/>
      <c r="AI849" s="30"/>
      <c r="AJ849" s="1"/>
    </row>
    <row r="850" spans="1:36" ht="12.75" customHeight="1" x14ac:dyDescent="0.25">
      <c r="A850" s="22"/>
      <c r="B850" s="27"/>
      <c r="C850" s="27"/>
      <c r="D850" s="76"/>
      <c r="E850" s="76"/>
      <c r="F850" s="76"/>
      <c r="G850" s="76"/>
      <c r="H850" s="76"/>
      <c r="I850" s="76"/>
      <c r="J850" s="76"/>
      <c r="K850" s="7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78"/>
      <c r="AE850" s="78"/>
      <c r="AF850" s="78"/>
      <c r="AG850" s="1"/>
      <c r="AH850" s="27"/>
      <c r="AI850" s="30"/>
      <c r="AJ850" s="1"/>
    </row>
    <row r="851" spans="1:36" ht="12.75" customHeight="1" x14ac:dyDescent="0.25">
      <c r="A851" s="22"/>
      <c r="B851" s="27"/>
      <c r="C851" s="27"/>
      <c r="D851" s="76"/>
      <c r="E851" s="76"/>
      <c r="F851" s="76"/>
      <c r="G851" s="76"/>
      <c r="H851" s="76"/>
      <c r="I851" s="76"/>
      <c r="J851" s="76"/>
      <c r="K851" s="7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78"/>
      <c r="AE851" s="78"/>
      <c r="AF851" s="78"/>
      <c r="AG851" s="1"/>
      <c r="AH851" s="27"/>
      <c r="AI851" s="30"/>
      <c r="AJ851" s="1"/>
    </row>
    <row r="852" spans="1:36" ht="12.75" customHeight="1" x14ac:dyDescent="0.25">
      <c r="A852" s="22"/>
      <c r="B852" s="27"/>
      <c r="C852" s="27"/>
      <c r="D852" s="76"/>
      <c r="E852" s="76"/>
      <c r="F852" s="76"/>
      <c r="G852" s="76"/>
      <c r="H852" s="76"/>
      <c r="I852" s="76"/>
      <c r="J852" s="76"/>
      <c r="K852" s="7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78"/>
      <c r="AE852" s="78"/>
      <c r="AF852" s="78"/>
      <c r="AG852" s="1"/>
      <c r="AH852" s="27"/>
      <c r="AI852" s="30"/>
      <c r="AJ852" s="1"/>
    </row>
    <row r="853" spans="1:36" ht="12.75" customHeight="1" x14ac:dyDescent="0.25">
      <c r="A853" s="22"/>
      <c r="B853" s="27"/>
      <c r="C853" s="27"/>
      <c r="D853" s="76"/>
      <c r="E853" s="76"/>
      <c r="F853" s="76"/>
      <c r="G853" s="76"/>
      <c r="H853" s="76"/>
      <c r="I853" s="76"/>
      <c r="J853" s="76"/>
      <c r="K853" s="7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78"/>
      <c r="AE853" s="78"/>
      <c r="AF853" s="78"/>
      <c r="AG853" s="1"/>
      <c r="AH853" s="27"/>
      <c r="AI853" s="30"/>
      <c r="AJ853" s="1"/>
    </row>
    <row r="854" spans="1:36" ht="12.75" customHeight="1" x14ac:dyDescent="0.25">
      <c r="A854" s="22"/>
      <c r="B854" s="27"/>
      <c r="C854" s="27"/>
      <c r="D854" s="76"/>
      <c r="E854" s="76"/>
      <c r="F854" s="76"/>
      <c r="G854" s="76"/>
      <c r="H854" s="76"/>
      <c r="I854" s="76"/>
      <c r="J854" s="76"/>
      <c r="K854" s="7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78"/>
      <c r="AE854" s="78"/>
      <c r="AF854" s="78"/>
      <c r="AG854" s="1"/>
      <c r="AH854" s="27"/>
      <c r="AI854" s="30"/>
      <c r="AJ854" s="1"/>
    </row>
    <row r="855" spans="1:36" ht="12.75" customHeight="1" x14ac:dyDescent="0.25">
      <c r="A855" s="22"/>
      <c r="B855" s="27"/>
      <c r="C855" s="27"/>
      <c r="D855" s="76"/>
      <c r="E855" s="76"/>
      <c r="F855" s="76"/>
      <c r="G855" s="76"/>
      <c r="H855" s="76"/>
      <c r="I855" s="76"/>
      <c r="J855" s="76"/>
      <c r="K855" s="7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78"/>
      <c r="AE855" s="78"/>
      <c r="AF855" s="78"/>
      <c r="AG855" s="1"/>
      <c r="AH855" s="27"/>
      <c r="AI855" s="30"/>
      <c r="AJ855" s="1"/>
    </row>
    <row r="856" spans="1:36" ht="12.75" customHeight="1" x14ac:dyDescent="0.25">
      <c r="A856" s="22"/>
      <c r="B856" s="27"/>
      <c r="C856" s="27"/>
      <c r="D856" s="76"/>
      <c r="E856" s="76"/>
      <c r="F856" s="76"/>
      <c r="G856" s="76"/>
      <c r="H856" s="76"/>
      <c r="I856" s="76"/>
      <c r="J856" s="76"/>
      <c r="K856" s="7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78"/>
      <c r="AE856" s="78"/>
      <c r="AF856" s="78"/>
      <c r="AG856" s="1"/>
      <c r="AH856" s="27"/>
      <c r="AI856" s="30"/>
      <c r="AJ856" s="1"/>
    </row>
    <row r="857" spans="1:36" ht="12.75" customHeight="1" x14ac:dyDescent="0.25">
      <c r="A857" s="22"/>
      <c r="B857" s="27"/>
      <c r="C857" s="27"/>
      <c r="D857" s="76"/>
      <c r="E857" s="76"/>
      <c r="F857" s="76"/>
      <c r="G857" s="76"/>
      <c r="H857" s="76"/>
      <c r="I857" s="76"/>
      <c r="J857" s="76"/>
      <c r="K857" s="7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78"/>
      <c r="AE857" s="78"/>
      <c r="AF857" s="78"/>
      <c r="AG857" s="1"/>
      <c r="AH857" s="27"/>
      <c r="AI857" s="30"/>
      <c r="AJ857" s="1"/>
    </row>
    <row r="858" spans="1:36" ht="12.75" customHeight="1" x14ac:dyDescent="0.25">
      <c r="A858" s="22"/>
      <c r="B858" s="27"/>
      <c r="C858" s="27"/>
      <c r="D858" s="76"/>
      <c r="E858" s="76"/>
      <c r="F858" s="76"/>
      <c r="G858" s="76"/>
      <c r="H858" s="76"/>
      <c r="I858" s="76"/>
      <c r="J858" s="76"/>
      <c r="K858" s="7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78"/>
      <c r="AE858" s="78"/>
      <c r="AF858" s="78"/>
      <c r="AG858" s="1"/>
      <c r="AH858" s="27"/>
      <c r="AI858" s="30"/>
      <c r="AJ858" s="1"/>
    </row>
    <row r="859" spans="1:36" ht="12.75" customHeight="1" x14ac:dyDescent="0.25">
      <c r="A859" s="22"/>
      <c r="B859" s="27"/>
      <c r="C859" s="27"/>
      <c r="D859" s="76"/>
      <c r="E859" s="76"/>
      <c r="F859" s="76"/>
      <c r="G859" s="76"/>
      <c r="H859" s="76"/>
      <c r="I859" s="76"/>
      <c r="J859" s="76"/>
      <c r="K859" s="7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78"/>
      <c r="AE859" s="78"/>
      <c r="AF859" s="78"/>
      <c r="AG859" s="1"/>
      <c r="AH859" s="27"/>
      <c r="AI859" s="30"/>
      <c r="AJ859" s="1"/>
    </row>
    <row r="860" spans="1:36" ht="12.75" customHeight="1" x14ac:dyDescent="0.25">
      <c r="A860" s="22"/>
      <c r="B860" s="27"/>
      <c r="C860" s="27"/>
      <c r="D860" s="76"/>
      <c r="E860" s="76"/>
      <c r="F860" s="76"/>
      <c r="G860" s="76"/>
      <c r="H860" s="76"/>
      <c r="I860" s="76"/>
      <c r="J860" s="76"/>
      <c r="K860" s="7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78"/>
      <c r="AE860" s="78"/>
      <c r="AF860" s="78"/>
      <c r="AG860" s="1"/>
      <c r="AH860" s="27"/>
      <c r="AI860" s="30"/>
      <c r="AJ860" s="1"/>
    </row>
    <row r="861" spans="1:36" ht="12.75" customHeight="1" x14ac:dyDescent="0.25">
      <c r="A861" s="22"/>
      <c r="B861" s="27"/>
      <c r="C861" s="27"/>
      <c r="D861" s="76"/>
      <c r="E861" s="76"/>
      <c r="F861" s="76"/>
      <c r="G861" s="76"/>
      <c r="H861" s="76"/>
      <c r="I861" s="76"/>
      <c r="J861" s="76"/>
      <c r="K861" s="7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78"/>
      <c r="AE861" s="78"/>
      <c r="AF861" s="78"/>
      <c r="AG861" s="1"/>
      <c r="AH861" s="27"/>
      <c r="AI861" s="30"/>
      <c r="AJ861" s="1"/>
    </row>
    <row r="862" spans="1:36" ht="12.75" customHeight="1" x14ac:dyDescent="0.25">
      <c r="A862" s="22"/>
      <c r="B862" s="27"/>
      <c r="C862" s="27"/>
      <c r="D862" s="76"/>
      <c r="E862" s="76"/>
      <c r="F862" s="76"/>
      <c r="G862" s="76"/>
      <c r="H862" s="76"/>
      <c r="I862" s="76"/>
      <c r="J862" s="76"/>
      <c r="K862" s="7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78"/>
      <c r="AE862" s="78"/>
      <c r="AF862" s="78"/>
      <c r="AG862" s="1"/>
      <c r="AH862" s="27"/>
      <c r="AI862" s="30"/>
      <c r="AJ862" s="1"/>
    </row>
    <row r="863" spans="1:36" ht="12.75" customHeight="1" x14ac:dyDescent="0.25">
      <c r="A863" s="22"/>
      <c r="B863" s="27"/>
      <c r="C863" s="27"/>
      <c r="D863" s="76"/>
      <c r="E863" s="76"/>
      <c r="F863" s="76"/>
      <c r="G863" s="76"/>
      <c r="H863" s="76"/>
      <c r="I863" s="76"/>
      <c r="J863" s="76"/>
      <c r="K863" s="7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78"/>
      <c r="AE863" s="78"/>
      <c r="AF863" s="78"/>
      <c r="AG863" s="1"/>
      <c r="AH863" s="27"/>
      <c r="AI863" s="30"/>
      <c r="AJ863" s="1"/>
    </row>
    <row r="864" spans="1:36" ht="12.75" customHeight="1" x14ac:dyDescent="0.25">
      <c r="A864" s="22"/>
      <c r="B864" s="27"/>
      <c r="C864" s="27"/>
      <c r="D864" s="76"/>
      <c r="E864" s="76"/>
      <c r="F864" s="76"/>
      <c r="G864" s="76"/>
      <c r="H864" s="76"/>
      <c r="I864" s="76"/>
      <c r="J864" s="76"/>
      <c r="K864" s="7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78"/>
      <c r="AE864" s="78"/>
      <c r="AF864" s="78"/>
      <c r="AG864" s="1"/>
      <c r="AH864" s="27"/>
      <c r="AI864" s="30"/>
      <c r="AJ864" s="1"/>
    </row>
    <row r="865" spans="1:36" ht="12.75" customHeight="1" x14ac:dyDescent="0.25">
      <c r="A865" s="22"/>
      <c r="B865" s="27"/>
      <c r="C865" s="27"/>
      <c r="D865" s="76"/>
      <c r="E865" s="76"/>
      <c r="F865" s="76"/>
      <c r="G865" s="76"/>
      <c r="H865" s="76"/>
      <c r="I865" s="76"/>
      <c r="J865" s="76"/>
      <c r="K865" s="7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78"/>
      <c r="AE865" s="78"/>
      <c r="AF865" s="78"/>
      <c r="AG865" s="1"/>
      <c r="AH865" s="27"/>
      <c r="AI865" s="30"/>
      <c r="AJ865" s="1"/>
    </row>
    <row r="866" spans="1:36" ht="12.75" customHeight="1" x14ac:dyDescent="0.25">
      <c r="A866" s="22"/>
      <c r="B866" s="27"/>
      <c r="C866" s="27"/>
      <c r="D866" s="76"/>
      <c r="E866" s="76"/>
      <c r="F866" s="76"/>
      <c r="G866" s="76"/>
      <c r="H866" s="76"/>
      <c r="I866" s="76"/>
      <c r="J866" s="76"/>
      <c r="K866" s="7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78"/>
      <c r="AE866" s="78"/>
      <c r="AF866" s="78"/>
      <c r="AG866" s="1"/>
      <c r="AH866" s="27"/>
      <c r="AI866" s="30"/>
      <c r="AJ866" s="1"/>
    </row>
    <row r="867" spans="1:36" ht="12.75" customHeight="1" x14ac:dyDescent="0.25">
      <c r="A867" s="22"/>
      <c r="B867" s="27"/>
      <c r="C867" s="27"/>
      <c r="D867" s="76"/>
      <c r="E867" s="76"/>
      <c r="F867" s="76"/>
      <c r="G867" s="76"/>
      <c r="H867" s="76"/>
      <c r="I867" s="76"/>
      <c r="J867" s="76"/>
      <c r="K867" s="7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78"/>
      <c r="AE867" s="78"/>
      <c r="AF867" s="78"/>
      <c r="AG867" s="1"/>
      <c r="AH867" s="27"/>
      <c r="AI867" s="30"/>
      <c r="AJ867" s="1"/>
    </row>
    <row r="868" spans="1:36" ht="12.75" customHeight="1" x14ac:dyDescent="0.25">
      <c r="A868" s="22"/>
      <c r="B868" s="27"/>
      <c r="C868" s="27"/>
      <c r="D868" s="76"/>
      <c r="E868" s="76"/>
      <c r="F868" s="76"/>
      <c r="G868" s="76"/>
      <c r="H868" s="76"/>
      <c r="I868" s="76"/>
      <c r="J868" s="76"/>
      <c r="K868" s="7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78"/>
      <c r="AE868" s="78"/>
      <c r="AF868" s="78"/>
      <c r="AG868" s="1"/>
      <c r="AH868" s="27"/>
      <c r="AI868" s="30"/>
      <c r="AJ868" s="1"/>
    </row>
    <row r="869" spans="1:36" ht="12.75" customHeight="1" x14ac:dyDescent="0.25">
      <c r="A869" s="22"/>
      <c r="B869" s="27"/>
      <c r="C869" s="27"/>
      <c r="D869" s="76"/>
      <c r="E869" s="76"/>
      <c r="F869" s="76"/>
      <c r="G869" s="76"/>
      <c r="H869" s="76"/>
      <c r="I869" s="76"/>
      <c r="J869" s="76"/>
      <c r="K869" s="7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78"/>
      <c r="AE869" s="78"/>
      <c r="AF869" s="78"/>
      <c r="AG869" s="1"/>
      <c r="AH869" s="27"/>
      <c r="AI869" s="30"/>
      <c r="AJ869" s="1"/>
    </row>
    <row r="870" spans="1:36" ht="12.75" customHeight="1" x14ac:dyDescent="0.25">
      <c r="A870" s="22"/>
      <c r="B870" s="27"/>
      <c r="C870" s="27"/>
      <c r="D870" s="76"/>
      <c r="E870" s="76"/>
      <c r="F870" s="76"/>
      <c r="G870" s="76"/>
      <c r="H870" s="76"/>
      <c r="I870" s="76"/>
      <c r="J870" s="76"/>
      <c r="K870" s="7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78"/>
      <c r="AE870" s="78"/>
      <c r="AF870" s="78"/>
      <c r="AG870" s="1"/>
      <c r="AH870" s="27"/>
      <c r="AI870" s="30"/>
      <c r="AJ870" s="1"/>
    </row>
    <row r="871" spans="1:36" ht="12.75" customHeight="1" x14ac:dyDescent="0.25">
      <c r="A871" s="22"/>
      <c r="B871" s="27"/>
      <c r="C871" s="27"/>
      <c r="D871" s="76"/>
      <c r="E871" s="76"/>
      <c r="F871" s="76"/>
      <c r="G871" s="76"/>
      <c r="H871" s="76"/>
      <c r="I871" s="76"/>
      <c r="J871" s="76"/>
      <c r="K871" s="7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78"/>
      <c r="AE871" s="78"/>
      <c r="AF871" s="78"/>
      <c r="AG871" s="1"/>
      <c r="AH871" s="27"/>
      <c r="AI871" s="30"/>
      <c r="AJ871" s="1"/>
    </row>
    <row r="872" spans="1:36" ht="12.75" customHeight="1" x14ac:dyDescent="0.25">
      <c r="A872" s="22"/>
      <c r="B872" s="27"/>
      <c r="C872" s="27"/>
      <c r="D872" s="76"/>
      <c r="E872" s="76"/>
      <c r="F872" s="76"/>
      <c r="G872" s="76"/>
      <c r="H872" s="76"/>
      <c r="I872" s="76"/>
      <c r="J872" s="76"/>
      <c r="K872" s="7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78"/>
      <c r="AE872" s="78"/>
      <c r="AF872" s="78"/>
      <c r="AG872" s="1"/>
      <c r="AH872" s="27"/>
      <c r="AI872" s="30"/>
      <c r="AJ872" s="1"/>
    </row>
    <row r="873" spans="1:36" ht="12.75" customHeight="1" x14ac:dyDescent="0.25">
      <c r="A873" s="22"/>
      <c r="B873" s="27"/>
      <c r="C873" s="27"/>
      <c r="D873" s="76"/>
      <c r="E873" s="76"/>
      <c r="F873" s="76"/>
      <c r="G873" s="76"/>
      <c r="H873" s="76"/>
      <c r="I873" s="76"/>
      <c r="J873" s="76"/>
      <c r="K873" s="7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78"/>
      <c r="AE873" s="78"/>
      <c r="AF873" s="78"/>
      <c r="AG873" s="1"/>
      <c r="AH873" s="27"/>
      <c r="AI873" s="30"/>
      <c r="AJ873" s="1"/>
    </row>
    <row r="874" spans="1:36" ht="12.75" customHeight="1" x14ac:dyDescent="0.25">
      <c r="A874" s="22"/>
      <c r="B874" s="27"/>
      <c r="C874" s="27"/>
      <c r="D874" s="76"/>
      <c r="E874" s="76"/>
      <c r="F874" s="76"/>
      <c r="G874" s="76"/>
      <c r="H874" s="76"/>
      <c r="I874" s="76"/>
      <c r="J874" s="76"/>
      <c r="K874" s="7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78"/>
      <c r="AE874" s="78"/>
      <c r="AF874" s="78"/>
      <c r="AG874" s="1"/>
      <c r="AH874" s="27"/>
      <c r="AI874" s="30"/>
      <c r="AJ874" s="1"/>
    </row>
    <row r="875" spans="1:36" ht="12.75" customHeight="1" x14ac:dyDescent="0.25">
      <c r="A875" s="22"/>
      <c r="B875" s="27"/>
      <c r="C875" s="27"/>
      <c r="D875" s="76"/>
      <c r="E875" s="76"/>
      <c r="F875" s="76"/>
      <c r="G875" s="76"/>
      <c r="H875" s="76"/>
      <c r="I875" s="76"/>
      <c r="J875" s="76"/>
      <c r="K875" s="7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78"/>
      <c r="AE875" s="78"/>
      <c r="AF875" s="78"/>
      <c r="AG875" s="1"/>
      <c r="AH875" s="27"/>
      <c r="AI875" s="30"/>
      <c r="AJ875" s="1"/>
    </row>
    <row r="876" spans="1:36" ht="12.75" customHeight="1" x14ac:dyDescent="0.25">
      <c r="A876" s="22"/>
      <c r="B876" s="27"/>
      <c r="C876" s="27"/>
      <c r="D876" s="76"/>
      <c r="E876" s="76"/>
      <c r="F876" s="76"/>
      <c r="G876" s="76"/>
      <c r="H876" s="76"/>
      <c r="I876" s="76"/>
      <c r="J876" s="76"/>
      <c r="K876" s="7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78"/>
      <c r="AE876" s="78"/>
      <c r="AF876" s="78"/>
      <c r="AG876" s="1"/>
      <c r="AH876" s="27"/>
      <c r="AI876" s="30"/>
      <c r="AJ876" s="1"/>
    </row>
    <row r="877" spans="1:36" ht="12.75" customHeight="1" x14ac:dyDescent="0.25">
      <c r="A877" s="22"/>
      <c r="B877" s="27"/>
      <c r="C877" s="27"/>
      <c r="D877" s="76"/>
      <c r="E877" s="76"/>
      <c r="F877" s="76"/>
      <c r="G877" s="76"/>
      <c r="H877" s="76"/>
      <c r="I877" s="76"/>
      <c r="J877" s="76"/>
      <c r="K877" s="7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78"/>
      <c r="AE877" s="78"/>
      <c r="AF877" s="78"/>
      <c r="AG877" s="1"/>
      <c r="AH877" s="27"/>
      <c r="AI877" s="30"/>
      <c r="AJ877" s="1"/>
    </row>
    <row r="878" spans="1:36" ht="12.75" customHeight="1" x14ac:dyDescent="0.25">
      <c r="A878" s="22"/>
      <c r="B878" s="27"/>
      <c r="C878" s="27"/>
      <c r="D878" s="76"/>
      <c r="E878" s="76"/>
      <c r="F878" s="76"/>
      <c r="G878" s="76"/>
      <c r="H878" s="76"/>
      <c r="I878" s="76"/>
      <c r="J878" s="76"/>
      <c r="K878" s="7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78"/>
      <c r="AE878" s="78"/>
      <c r="AF878" s="78"/>
      <c r="AG878" s="1"/>
      <c r="AH878" s="27"/>
      <c r="AI878" s="30"/>
      <c r="AJ878" s="1"/>
    </row>
    <row r="879" spans="1:36" ht="12.75" customHeight="1" x14ac:dyDescent="0.25">
      <c r="A879" s="22"/>
      <c r="B879" s="27"/>
      <c r="C879" s="27"/>
      <c r="D879" s="76"/>
      <c r="E879" s="76"/>
      <c r="F879" s="76"/>
      <c r="G879" s="76"/>
      <c r="H879" s="76"/>
      <c r="I879" s="76"/>
      <c r="J879" s="76"/>
      <c r="K879" s="7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78"/>
      <c r="AE879" s="78"/>
      <c r="AF879" s="78"/>
      <c r="AG879" s="1"/>
      <c r="AH879" s="27"/>
      <c r="AI879" s="30"/>
      <c r="AJ879" s="1"/>
    </row>
    <row r="880" spans="1:36" ht="12.75" customHeight="1" x14ac:dyDescent="0.25">
      <c r="A880" s="22"/>
      <c r="B880" s="27"/>
      <c r="C880" s="27"/>
      <c r="D880" s="76"/>
      <c r="E880" s="76"/>
      <c r="F880" s="76"/>
      <c r="G880" s="76"/>
      <c r="H880" s="76"/>
      <c r="I880" s="76"/>
      <c r="J880" s="76"/>
      <c r="K880" s="7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78"/>
      <c r="AE880" s="78"/>
      <c r="AF880" s="78"/>
      <c r="AG880" s="1"/>
      <c r="AH880" s="27"/>
      <c r="AI880" s="30"/>
      <c r="AJ880" s="1"/>
    </row>
    <row r="881" spans="1:36" ht="12.75" customHeight="1" x14ac:dyDescent="0.25">
      <c r="A881" s="22"/>
      <c r="B881" s="27"/>
      <c r="C881" s="27"/>
      <c r="D881" s="76"/>
      <c r="E881" s="76"/>
      <c r="F881" s="76"/>
      <c r="G881" s="76"/>
      <c r="H881" s="76"/>
      <c r="I881" s="76"/>
      <c r="J881" s="76"/>
      <c r="K881" s="7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78"/>
      <c r="AE881" s="78"/>
      <c r="AF881" s="78"/>
      <c r="AG881" s="1"/>
      <c r="AH881" s="27"/>
      <c r="AI881" s="30"/>
      <c r="AJ881" s="1"/>
    </row>
    <row r="882" spans="1:36" ht="12.75" customHeight="1" x14ac:dyDescent="0.25">
      <c r="A882" s="22"/>
      <c r="B882" s="27"/>
      <c r="C882" s="27"/>
      <c r="D882" s="76"/>
      <c r="E882" s="76"/>
      <c r="F882" s="76"/>
      <c r="G882" s="76"/>
      <c r="H882" s="76"/>
      <c r="I882" s="76"/>
      <c r="J882" s="76"/>
      <c r="K882" s="7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78"/>
      <c r="AE882" s="78"/>
      <c r="AF882" s="78"/>
      <c r="AG882" s="1"/>
      <c r="AH882" s="27"/>
      <c r="AI882" s="30"/>
      <c r="AJ882" s="1"/>
    </row>
    <row r="883" spans="1:36" ht="12.75" customHeight="1" x14ac:dyDescent="0.25">
      <c r="A883" s="22"/>
      <c r="B883" s="27"/>
      <c r="C883" s="27"/>
      <c r="D883" s="76"/>
      <c r="E883" s="76"/>
      <c r="F883" s="76"/>
      <c r="G883" s="76"/>
      <c r="H883" s="76"/>
      <c r="I883" s="76"/>
      <c r="J883" s="76"/>
      <c r="K883" s="7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78"/>
      <c r="AE883" s="78"/>
      <c r="AF883" s="78"/>
      <c r="AG883" s="1"/>
      <c r="AH883" s="27"/>
      <c r="AI883" s="30"/>
      <c r="AJ883" s="1"/>
    </row>
    <row r="884" spans="1:36" ht="12.75" customHeight="1" x14ac:dyDescent="0.25">
      <c r="A884" s="22"/>
      <c r="B884" s="27"/>
      <c r="C884" s="27"/>
      <c r="D884" s="76"/>
      <c r="E884" s="76"/>
      <c r="F884" s="76"/>
      <c r="G884" s="76"/>
      <c r="H884" s="76"/>
      <c r="I884" s="76"/>
      <c r="J884" s="76"/>
      <c r="K884" s="7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78"/>
      <c r="AE884" s="78"/>
      <c r="AF884" s="78"/>
      <c r="AG884" s="1"/>
      <c r="AH884" s="27"/>
      <c r="AI884" s="30"/>
      <c r="AJ884" s="1"/>
    </row>
    <row r="885" spans="1:36" ht="12.75" customHeight="1" x14ac:dyDescent="0.25">
      <c r="A885" s="22"/>
      <c r="B885" s="27"/>
      <c r="C885" s="27"/>
      <c r="D885" s="76"/>
      <c r="E885" s="76"/>
      <c r="F885" s="76"/>
      <c r="G885" s="76"/>
      <c r="H885" s="76"/>
      <c r="I885" s="76"/>
      <c r="J885" s="76"/>
      <c r="K885" s="7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78"/>
      <c r="AE885" s="78"/>
      <c r="AF885" s="78"/>
      <c r="AG885" s="1"/>
      <c r="AH885" s="27"/>
      <c r="AI885" s="30"/>
      <c r="AJ885" s="1"/>
    </row>
    <row r="886" spans="1:36" ht="12.75" customHeight="1" x14ac:dyDescent="0.25">
      <c r="A886" s="22"/>
      <c r="B886" s="27"/>
      <c r="C886" s="27"/>
      <c r="D886" s="76"/>
      <c r="E886" s="76"/>
      <c r="F886" s="76"/>
      <c r="G886" s="76"/>
      <c r="H886" s="76"/>
      <c r="I886" s="76"/>
      <c r="J886" s="76"/>
      <c r="K886" s="7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78"/>
      <c r="AE886" s="78"/>
      <c r="AF886" s="78"/>
      <c r="AG886" s="1"/>
      <c r="AH886" s="27"/>
      <c r="AI886" s="30"/>
      <c r="AJ886" s="1"/>
    </row>
    <row r="887" spans="1:36" ht="12.75" customHeight="1" x14ac:dyDescent="0.25">
      <c r="A887" s="22"/>
      <c r="B887" s="27"/>
      <c r="C887" s="27"/>
      <c r="D887" s="76"/>
      <c r="E887" s="76"/>
      <c r="F887" s="76"/>
      <c r="G887" s="76"/>
      <c r="H887" s="76"/>
      <c r="I887" s="76"/>
      <c r="J887" s="76"/>
      <c r="K887" s="7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78"/>
      <c r="AE887" s="78"/>
      <c r="AF887" s="78"/>
      <c r="AG887" s="1"/>
      <c r="AH887" s="27"/>
      <c r="AI887" s="30"/>
      <c r="AJ887" s="1"/>
    </row>
    <row r="888" spans="1:36" ht="12.75" customHeight="1" x14ac:dyDescent="0.25">
      <c r="A888" s="22"/>
      <c r="B888" s="27"/>
      <c r="C888" s="27"/>
      <c r="D888" s="76"/>
      <c r="E888" s="76"/>
      <c r="F888" s="76"/>
      <c r="G888" s="76"/>
      <c r="H888" s="76"/>
      <c r="I888" s="76"/>
      <c r="J888" s="76"/>
      <c r="K888" s="7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78"/>
      <c r="AE888" s="78"/>
      <c r="AF888" s="78"/>
      <c r="AG888" s="1"/>
      <c r="AH888" s="27"/>
      <c r="AI888" s="30"/>
      <c r="AJ888" s="1"/>
    </row>
    <row r="889" spans="1:36" ht="12.75" customHeight="1" x14ac:dyDescent="0.25">
      <c r="A889" s="22"/>
      <c r="B889" s="27"/>
      <c r="C889" s="27"/>
      <c r="D889" s="76"/>
      <c r="E889" s="76"/>
      <c r="F889" s="76"/>
      <c r="G889" s="76"/>
      <c r="H889" s="76"/>
      <c r="I889" s="76"/>
      <c r="J889" s="76"/>
      <c r="K889" s="7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78"/>
      <c r="AE889" s="78"/>
      <c r="AF889" s="78"/>
      <c r="AG889" s="1"/>
      <c r="AH889" s="27"/>
      <c r="AI889" s="30"/>
      <c r="AJ889" s="1"/>
    </row>
    <row r="890" spans="1:36" ht="12.75" customHeight="1" x14ac:dyDescent="0.25">
      <c r="A890" s="22"/>
      <c r="B890" s="27"/>
      <c r="C890" s="27"/>
      <c r="D890" s="76"/>
      <c r="E890" s="76"/>
      <c r="F890" s="76"/>
      <c r="G890" s="76"/>
      <c r="H890" s="76"/>
      <c r="I890" s="76"/>
      <c r="J890" s="76"/>
      <c r="K890" s="7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78"/>
      <c r="AE890" s="78"/>
      <c r="AF890" s="78"/>
      <c r="AG890" s="1"/>
      <c r="AH890" s="27"/>
      <c r="AI890" s="30"/>
      <c r="AJ890" s="1"/>
    </row>
    <row r="891" spans="1:36" ht="12.75" customHeight="1" x14ac:dyDescent="0.25">
      <c r="A891" s="22"/>
      <c r="B891" s="27"/>
      <c r="C891" s="27"/>
      <c r="D891" s="76"/>
      <c r="E891" s="76"/>
      <c r="F891" s="76"/>
      <c r="G891" s="76"/>
      <c r="H891" s="76"/>
      <c r="I891" s="76"/>
      <c r="J891" s="76"/>
      <c r="K891" s="7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78"/>
      <c r="AE891" s="78"/>
      <c r="AF891" s="78"/>
      <c r="AG891" s="1"/>
      <c r="AH891" s="27"/>
      <c r="AI891" s="30"/>
      <c r="AJ891" s="1"/>
    </row>
    <row r="892" spans="1:36" ht="12.75" customHeight="1" x14ac:dyDescent="0.25">
      <c r="A892" s="22"/>
      <c r="B892" s="27"/>
      <c r="C892" s="27"/>
      <c r="D892" s="76"/>
      <c r="E892" s="76"/>
      <c r="F892" s="76"/>
      <c r="G892" s="76"/>
      <c r="H892" s="76"/>
      <c r="I892" s="76"/>
      <c r="J892" s="76"/>
      <c r="K892" s="7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78"/>
      <c r="AE892" s="78"/>
      <c r="AF892" s="78"/>
      <c r="AG892" s="1"/>
      <c r="AH892" s="27"/>
      <c r="AI892" s="30"/>
      <c r="AJ892" s="1"/>
    </row>
    <row r="893" spans="1:36" ht="12.75" customHeight="1" x14ac:dyDescent="0.25">
      <c r="A893" s="22"/>
      <c r="B893" s="27"/>
      <c r="C893" s="27"/>
      <c r="D893" s="76"/>
      <c r="E893" s="76"/>
      <c r="F893" s="76"/>
      <c r="G893" s="76"/>
      <c r="H893" s="76"/>
      <c r="I893" s="76"/>
      <c r="J893" s="76"/>
      <c r="K893" s="7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78"/>
      <c r="AE893" s="78"/>
      <c r="AF893" s="78"/>
      <c r="AG893" s="1"/>
      <c r="AH893" s="27"/>
      <c r="AI893" s="30"/>
      <c r="AJ893" s="1"/>
    </row>
    <row r="894" spans="1:36" ht="12.75" customHeight="1" x14ac:dyDescent="0.25">
      <c r="A894" s="22"/>
      <c r="B894" s="27"/>
      <c r="C894" s="27"/>
      <c r="D894" s="76"/>
      <c r="E894" s="76"/>
      <c r="F894" s="76"/>
      <c r="G894" s="76"/>
      <c r="H894" s="76"/>
      <c r="I894" s="76"/>
      <c r="J894" s="76"/>
      <c r="K894" s="7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78"/>
      <c r="AE894" s="78"/>
      <c r="AF894" s="78"/>
      <c r="AG894" s="1"/>
      <c r="AH894" s="27"/>
      <c r="AI894" s="30"/>
      <c r="AJ894" s="1"/>
    </row>
    <row r="895" spans="1:36" ht="12.75" customHeight="1" x14ac:dyDescent="0.25">
      <c r="A895" s="22"/>
      <c r="B895" s="27"/>
      <c r="C895" s="27"/>
      <c r="D895" s="76"/>
      <c r="E895" s="76"/>
      <c r="F895" s="76"/>
      <c r="G895" s="76"/>
      <c r="H895" s="76"/>
      <c r="I895" s="76"/>
      <c r="J895" s="76"/>
      <c r="K895" s="7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78"/>
      <c r="AE895" s="78"/>
      <c r="AF895" s="78"/>
      <c r="AG895" s="1"/>
      <c r="AH895" s="27"/>
      <c r="AI895" s="30"/>
      <c r="AJ895" s="1"/>
    </row>
    <row r="896" spans="1:36" ht="12.75" customHeight="1" x14ac:dyDescent="0.25">
      <c r="A896" s="22"/>
      <c r="B896" s="27"/>
      <c r="C896" s="27"/>
      <c r="D896" s="76"/>
      <c r="E896" s="76"/>
      <c r="F896" s="76"/>
      <c r="G896" s="76"/>
      <c r="H896" s="76"/>
      <c r="I896" s="76"/>
      <c r="J896" s="76"/>
      <c r="K896" s="7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78"/>
      <c r="AE896" s="78"/>
      <c r="AF896" s="78"/>
      <c r="AG896" s="1"/>
      <c r="AH896" s="27"/>
      <c r="AI896" s="30"/>
      <c r="AJ896" s="1"/>
    </row>
    <row r="897" spans="1:36" ht="12.75" customHeight="1" x14ac:dyDescent="0.25">
      <c r="A897" s="22"/>
      <c r="B897" s="27"/>
      <c r="C897" s="27"/>
      <c r="D897" s="76"/>
      <c r="E897" s="76"/>
      <c r="F897" s="76"/>
      <c r="G897" s="76"/>
      <c r="H897" s="76"/>
      <c r="I897" s="76"/>
      <c r="J897" s="76"/>
      <c r="K897" s="7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78"/>
      <c r="AE897" s="78"/>
      <c r="AF897" s="78"/>
      <c r="AG897" s="1"/>
      <c r="AH897" s="27"/>
      <c r="AI897" s="30"/>
      <c r="AJ897" s="1"/>
    </row>
    <row r="898" spans="1:36" ht="12.75" customHeight="1" x14ac:dyDescent="0.25">
      <c r="A898" s="22"/>
      <c r="B898" s="27"/>
      <c r="C898" s="27"/>
      <c r="D898" s="76"/>
      <c r="E898" s="76"/>
      <c r="F898" s="76"/>
      <c r="G898" s="76"/>
      <c r="H898" s="76"/>
      <c r="I898" s="76"/>
      <c r="J898" s="76"/>
      <c r="K898" s="7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78"/>
      <c r="AE898" s="78"/>
      <c r="AF898" s="78"/>
      <c r="AG898" s="1"/>
      <c r="AH898" s="27"/>
      <c r="AI898" s="30"/>
      <c r="AJ898" s="1"/>
    </row>
    <row r="899" spans="1:36" ht="12.75" customHeight="1" x14ac:dyDescent="0.25">
      <c r="A899" s="22"/>
      <c r="B899" s="27"/>
      <c r="C899" s="27"/>
      <c r="D899" s="76"/>
      <c r="E899" s="76"/>
      <c r="F899" s="76"/>
      <c r="G899" s="76"/>
      <c r="H899" s="76"/>
      <c r="I899" s="76"/>
      <c r="J899" s="76"/>
      <c r="K899" s="7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78"/>
      <c r="AE899" s="78"/>
      <c r="AF899" s="78"/>
      <c r="AG899" s="1"/>
      <c r="AH899" s="27"/>
      <c r="AI899" s="30"/>
      <c r="AJ899" s="1"/>
    </row>
    <row r="900" spans="1:36" ht="12.75" customHeight="1" x14ac:dyDescent="0.25">
      <c r="A900" s="22"/>
      <c r="B900" s="27"/>
      <c r="C900" s="27"/>
      <c r="D900" s="76"/>
      <c r="E900" s="76"/>
      <c r="F900" s="76"/>
      <c r="G900" s="76"/>
      <c r="H900" s="76"/>
      <c r="I900" s="76"/>
      <c r="J900" s="76"/>
      <c r="K900" s="7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78"/>
      <c r="AE900" s="78"/>
      <c r="AF900" s="78"/>
      <c r="AG900" s="1"/>
      <c r="AH900" s="27"/>
      <c r="AI900" s="30"/>
      <c r="AJ900" s="1"/>
    </row>
    <row r="901" spans="1:36" ht="12.75" customHeight="1" x14ac:dyDescent="0.25">
      <c r="A901" s="22"/>
      <c r="B901" s="27"/>
      <c r="C901" s="27"/>
      <c r="D901" s="76"/>
      <c r="E901" s="76"/>
      <c r="F901" s="76"/>
      <c r="G901" s="76"/>
      <c r="H901" s="76"/>
      <c r="I901" s="76"/>
      <c r="J901" s="76"/>
      <c r="K901" s="7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78"/>
      <c r="AE901" s="78"/>
      <c r="AF901" s="78"/>
      <c r="AG901" s="1"/>
      <c r="AH901" s="27"/>
      <c r="AI901" s="30"/>
      <c r="AJ901" s="1"/>
    </row>
    <row r="902" spans="1:36" ht="12.75" customHeight="1" x14ac:dyDescent="0.25">
      <c r="A902" s="22"/>
      <c r="B902" s="27"/>
      <c r="C902" s="27"/>
      <c r="D902" s="76"/>
      <c r="E902" s="76"/>
      <c r="F902" s="76"/>
      <c r="G902" s="76"/>
      <c r="H902" s="76"/>
      <c r="I902" s="76"/>
      <c r="J902" s="76"/>
      <c r="K902" s="7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78"/>
      <c r="AE902" s="78"/>
      <c r="AF902" s="78"/>
      <c r="AG902" s="1"/>
      <c r="AH902" s="27"/>
      <c r="AI902" s="30"/>
      <c r="AJ902" s="1"/>
    </row>
    <row r="903" spans="1:36" ht="12.75" customHeight="1" x14ac:dyDescent="0.25">
      <c r="A903" s="22"/>
      <c r="B903" s="27"/>
      <c r="C903" s="27"/>
      <c r="D903" s="76"/>
      <c r="E903" s="76"/>
      <c r="F903" s="76"/>
      <c r="G903" s="76"/>
      <c r="H903" s="76"/>
      <c r="I903" s="76"/>
      <c r="J903" s="76"/>
      <c r="K903" s="7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78"/>
      <c r="AE903" s="78"/>
      <c r="AF903" s="78"/>
      <c r="AG903" s="1"/>
      <c r="AH903" s="27"/>
      <c r="AI903" s="30"/>
      <c r="AJ903" s="1"/>
    </row>
    <row r="904" spans="1:36" ht="12.75" customHeight="1" x14ac:dyDescent="0.25">
      <c r="A904" s="22"/>
      <c r="B904" s="27"/>
      <c r="C904" s="27"/>
      <c r="D904" s="76"/>
      <c r="E904" s="76"/>
      <c r="F904" s="76"/>
      <c r="G904" s="76"/>
      <c r="H904" s="76"/>
      <c r="I904" s="76"/>
      <c r="J904" s="76"/>
      <c r="K904" s="7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78"/>
      <c r="AE904" s="78"/>
      <c r="AF904" s="78"/>
      <c r="AG904" s="1"/>
      <c r="AH904" s="27"/>
      <c r="AI904" s="30"/>
      <c r="AJ904" s="1"/>
    </row>
    <row r="905" spans="1:36" ht="12.75" customHeight="1" x14ac:dyDescent="0.25">
      <c r="A905" s="22"/>
      <c r="B905" s="27"/>
      <c r="C905" s="27"/>
      <c r="D905" s="76"/>
      <c r="E905" s="76"/>
      <c r="F905" s="76"/>
      <c r="G905" s="76"/>
      <c r="H905" s="76"/>
      <c r="I905" s="76"/>
      <c r="J905" s="76"/>
      <c r="K905" s="7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78"/>
      <c r="AE905" s="78"/>
      <c r="AF905" s="78"/>
      <c r="AG905" s="1"/>
      <c r="AH905" s="27"/>
      <c r="AI905" s="30"/>
      <c r="AJ905" s="1"/>
    </row>
    <row r="906" spans="1:36" ht="12.75" customHeight="1" x14ac:dyDescent="0.25">
      <c r="A906" s="22"/>
      <c r="B906" s="27"/>
      <c r="C906" s="27"/>
      <c r="D906" s="76"/>
      <c r="E906" s="76"/>
      <c r="F906" s="76"/>
      <c r="G906" s="76"/>
      <c r="H906" s="76"/>
      <c r="I906" s="76"/>
      <c r="J906" s="76"/>
      <c r="K906" s="7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78"/>
      <c r="AE906" s="78"/>
      <c r="AF906" s="78"/>
      <c r="AG906" s="1"/>
      <c r="AH906" s="27"/>
      <c r="AI906" s="30"/>
      <c r="AJ906" s="1"/>
    </row>
    <row r="907" spans="1:36" ht="12.75" customHeight="1" x14ac:dyDescent="0.25">
      <c r="A907" s="22"/>
      <c r="B907" s="27"/>
      <c r="C907" s="27"/>
      <c r="D907" s="76"/>
      <c r="E907" s="76"/>
      <c r="F907" s="76"/>
      <c r="G907" s="76"/>
      <c r="H907" s="76"/>
      <c r="I907" s="76"/>
      <c r="J907" s="76"/>
      <c r="K907" s="7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78"/>
      <c r="AE907" s="78"/>
      <c r="AF907" s="78"/>
      <c r="AG907" s="1"/>
      <c r="AH907" s="27"/>
      <c r="AI907" s="30"/>
      <c r="AJ907" s="1"/>
    </row>
    <row r="908" spans="1:36" ht="12.75" customHeight="1" x14ac:dyDescent="0.25">
      <c r="A908" s="22"/>
      <c r="B908" s="27"/>
      <c r="C908" s="27"/>
      <c r="D908" s="76"/>
      <c r="E908" s="76"/>
      <c r="F908" s="76"/>
      <c r="G908" s="76"/>
      <c r="H908" s="76"/>
      <c r="I908" s="76"/>
      <c r="J908" s="76"/>
      <c r="K908" s="7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78"/>
      <c r="AE908" s="78"/>
      <c r="AF908" s="78"/>
      <c r="AG908" s="1"/>
      <c r="AH908" s="27"/>
      <c r="AI908" s="30"/>
      <c r="AJ908" s="1"/>
    </row>
    <row r="909" spans="1:36" ht="12.75" customHeight="1" x14ac:dyDescent="0.25">
      <c r="A909" s="22"/>
      <c r="B909" s="27"/>
      <c r="C909" s="27"/>
      <c r="D909" s="76"/>
      <c r="E909" s="76"/>
      <c r="F909" s="76"/>
      <c r="G909" s="76"/>
      <c r="H909" s="76"/>
      <c r="I909" s="76"/>
      <c r="J909" s="76"/>
      <c r="K909" s="7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78"/>
      <c r="AE909" s="78"/>
      <c r="AF909" s="78"/>
      <c r="AG909" s="1"/>
      <c r="AH909" s="27"/>
      <c r="AI909" s="30"/>
      <c r="AJ909" s="1"/>
    </row>
    <row r="910" spans="1:36" ht="12.75" customHeight="1" x14ac:dyDescent="0.25">
      <c r="A910" s="22"/>
      <c r="B910" s="27"/>
      <c r="C910" s="27"/>
      <c r="D910" s="76"/>
      <c r="E910" s="76"/>
      <c r="F910" s="76"/>
      <c r="G910" s="76"/>
      <c r="H910" s="76"/>
      <c r="I910" s="76"/>
      <c r="J910" s="76"/>
      <c r="K910" s="7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78"/>
      <c r="AE910" s="78"/>
      <c r="AF910" s="78"/>
      <c r="AG910" s="1"/>
      <c r="AH910" s="27"/>
      <c r="AI910" s="30"/>
      <c r="AJ910" s="1"/>
    </row>
    <row r="911" spans="1:36" ht="12.75" customHeight="1" x14ac:dyDescent="0.25">
      <c r="A911" s="22"/>
      <c r="B911" s="27"/>
      <c r="C911" s="27"/>
      <c r="D911" s="76"/>
      <c r="E911" s="76"/>
      <c r="F911" s="76"/>
      <c r="G911" s="76"/>
      <c r="H911" s="76"/>
      <c r="I911" s="76"/>
      <c r="J911" s="76"/>
      <c r="K911" s="7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78"/>
      <c r="AE911" s="78"/>
      <c r="AF911" s="78"/>
      <c r="AG911" s="1"/>
      <c r="AH911" s="27"/>
      <c r="AI911" s="30"/>
      <c r="AJ911" s="1"/>
    </row>
    <row r="912" spans="1:36" ht="12.75" customHeight="1" x14ac:dyDescent="0.25">
      <c r="A912" s="22"/>
      <c r="B912" s="27"/>
      <c r="C912" s="27"/>
      <c r="D912" s="76"/>
      <c r="E912" s="76"/>
      <c r="F912" s="76"/>
      <c r="G912" s="76"/>
      <c r="H912" s="76"/>
      <c r="I912" s="76"/>
      <c r="J912" s="76"/>
      <c r="K912" s="7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78"/>
      <c r="AE912" s="78"/>
      <c r="AF912" s="78"/>
      <c r="AG912" s="1"/>
      <c r="AH912" s="27"/>
      <c r="AI912" s="30"/>
      <c r="AJ912" s="1"/>
    </row>
    <row r="913" spans="1:36" ht="12.75" customHeight="1" x14ac:dyDescent="0.25">
      <c r="A913" s="22"/>
      <c r="B913" s="27"/>
      <c r="C913" s="27"/>
      <c r="D913" s="76"/>
      <c r="E913" s="76"/>
      <c r="F913" s="76"/>
      <c r="G913" s="76"/>
      <c r="H913" s="76"/>
      <c r="I913" s="76"/>
      <c r="J913" s="76"/>
      <c r="K913" s="7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78"/>
      <c r="AE913" s="78"/>
      <c r="AF913" s="78"/>
      <c r="AG913" s="1"/>
      <c r="AH913" s="27"/>
      <c r="AI913" s="30"/>
      <c r="AJ913" s="1"/>
    </row>
    <row r="914" spans="1:36" ht="12.75" customHeight="1" x14ac:dyDescent="0.25">
      <c r="A914" s="22"/>
      <c r="B914" s="27"/>
      <c r="C914" s="27"/>
      <c r="D914" s="76"/>
      <c r="E914" s="76"/>
      <c r="F914" s="76"/>
      <c r="G914" s="76"/>
      <c r="H914" s="76"/>
      <c r="I914" s="76"/>
      <c r="J914" s="76"/>
      <c r="K914" s="7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78"/>
      <c r="AE914" s="78"/>
      <c r="AF914" s="78"/>
      <c r="AG914" s="1"/>
      <c r="AH914" s="27"/>
      <c r="AI914" s="30"/>
      <c r="AJ914" s="1"/>
    </row>
    <row r="915" spans="1:36" ht="12.75" customHeight="1" x14ac:dyDescent="0.25">
      <c r="A915" s="22"/>
      <c r="B915" s="27"/>
      <c r="C915" s="27"/>
      <c r="D915" s="76"/>
      <c r="E915" s="76"/>
      <c r="F915" s="76"/>
      <c r="G915" s="76"/>
      <c r="H915" s="76"/>
      <c r="I915" s="76"/>
      <c r="J915" s="76"/>
      <c r="K915" s="7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78"/>
      <c r="AE915" s="78"/>
      <c r="AF915" s="78"/>
      <c r="AG915" s="1"/>
      <c r="AH915" s="27"/>
      <c r="AI915" s="30"/>
      <c r="AJ915" s="1"/>
    </row>
    <row r="916" spans="1:36" ht="12.75" customHeight="1" x14ac:dyDescent="0.25">
      <c r="A916" s="22"/>
      <c r="B916" s="27"/>
      <c r="C916" s="27"/>
      <c r="D916" s="76"/>
      <c r="E916" s="76"/>
      <c r="F916" s="76"/>
      <c r="G916" s="76"/>
      <c r="H916" s="76"/>
      <c r="I916" s="76"/>
      <c r="J916" s="76"/>
      <c r="K916" s="7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78"/>
      <c r="AE916" s="78"/>
      <c r="AF916" s="78"/>
      <c r="AG916" s="1"/>
      <c r="AH916" s="27"/>
      <c r="AI916" s="30"/>
      <c r="AJ916" s="1"/>
    </row>
    <row r="917" spans="1:36" ht="12.75" customHeight="1" x14ac:dyDescent="0.25">
      <c r="A917" s="22"/>
      <c r="B917" s="27"/>
      <c r="C917" s="27"/>
      <c r="D917" s="76"/>
      <c r="E917" s="76"/>
      <c r="F917" s="76"/>
      <c r="G917" s="76"/>
      <c r="H917" s="76"/>
      <c r="I917" s="76"/>
      <c r="J917" s="76"/>
      <c r="K917" s="7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78"/>
      <c r="AE917" s="78"/>
      <c r="AF917" s="78"/>
      <c r="AG917" s="1"/>
      <c r="AH917" s="27"/>
      <c r="AI917" s="30"/>
      <c r="AJ917" s="1"/>
    </row>
    <row r="918" spans="1:36" ht="12.75" customHeight="1" x14ac:dyDescent="0.25">
      <c r="A918" s="22"/>
      <c r="B918" s="27"/>
      <c r="C918" s="27"/>
      <c r="D918" s="76"/>
      <c r="E918" s="76"/>
      <c r="F918" s="76"/>
      <c r="G918" s="76"/>
      <c r="H918" s="76"/>
      <c r="I918" s="76"/>
      <c r="J918" s="76"/>
      <c r="K918" s="7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78"/>
      <c r="AE918" s="78"/>
      <c r="AF918" s="78"/>
      <c r="AG918" s="1"/>
      <c r="AH918" s="27"/>
      <c r="AI918" s="30"/>
      <c r="AJ918" s="1"/>
    </row>
    <row r="919" spans="1:36" ht="12.75" customHeight="1" x14ac:dyDescent="0.25">
      <c r="A919" s="22"/>
      <c r="B919" s="27"/>
      <c r="C919" s="27"/>
      <c r="D919" s="76"/>
      <c r="E919" s="76"/>
      <c r="F919" s="76"/>
      <c r="G919" s="76"/>
      <c r="H919" s="76"/>
      <c r="I919" s="76"/>
      <c r="J919" s="76"/>
      <c r="K919" s="7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78"/>
      <c r="AE919" s="78"/>
      <c r="AF919" s="78"/>
      <c r="AG919" s="1"/>
      <c r="AH919" s="27"/>
      <c r="AI919" s="30"/>
      <c r="AJ919" s="1"/>
    </row>
    <row r="920" spans="1:36" ht="12.75" customHeight="1" x14ac:dyDescent="0.25">
      <c r="A920" s="22"/>
      <c r="B920" s="27"/>
      <c r="C920" s="27"/>
      <c r="D920" s="76"/>
      <c r="E920" s="76"/>
      <c r="F920" s="76"/>
      <c r="G920" s="76"/>
      <c r="H920" s="76"/>
      <c r="I920" s="76"/>
      <c r="J920" s="76"/>
      <c r="K920" s="7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78"/>
      <c r="AE920" s="78"/>
      <c r="AF920" s="78"/>
      <c r="AG920" s="1"/>
      <c r="AH920" s="27"/>
      <c r="AI920" s="30"/>
      <c r="AJ920" s="1"/>
    </row>
    <row r="921" spans="1:36" ht="12.75" customHeight="1" x14ac:dyDescent="0.25">
      <c r="A921" s="22"/>
      <c r="B921" s="27"/>
      <c r="C921" s="27"/>
      <c r="D921" s="76"/>
      <c r="E921" s="76"/>
      <c r="F921" s="76"/>
      <c r="G921" s="76"/>
      <c r="H921" s="76"/>
      <c r="I921" s="76"/>
      <c r="J921" s="76"/>
      <c r="K921" s="7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78"/>
      <c r="AE921" s="78"/>
      <c r="AF921" s="78"/>
      <c r="AG921" s="1"/>
      <c r="AH921" s="27"/>
      <c r="AI921" s="30"/>
      <c r="AJ921" s="1"/>
    </row>
    <row r="922" spans="1:36" ht="12.75" customHeight="1" x14ac:dyDescent="0.25">
      <c r="A922" s="22"/>
      <c r="B922" s="27"/>
      <c r="C922" s="27"/>
      <c r="D922" s="76"/>
      <c r="E922" s="76"/>
      <c r="F922" s="76"/>
      <c r="G922" s="76"/>
      <c r="H922" s="76"/>
      <c r="I922" s="76"/>
      <c r="J922" s="76"/>
      <c r="K922" s="7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78"/>
      <c r="AE922" s="78"/>
      <c r="AF922" s="78"/>
      <c r="AG922" s="1"/>
      <c r="AH922" s="27"/>
      <c r="AI922" s="30"/>
      <c r="AJ922" s="1"/>
    </row>
    <row r="923" spans="1:36" ht="12.75" customHeight="1" x14ac:dyDescent="0.25">
      <c r="A923" s="22"/>
      <c r="B923" s="27"/>
      <c r="C923" s="27"/>
      <c r="D923" s="76"/>
      <c r="E923" s="76"/>
      <c r="F923" s="76"/>
      <c r="G923" s="76"/>
      <c r="H923" s="76"/>
      <c r="I923" s="76"/>
      <c r="J923" s="76"/>
      <c r="K923" s="7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78"/>
      <c r="AE923" s="78"/>
      <c r="AF923" s="78"/>
      <c r="AG923" s="1"/>
      <c r="AH923" s="27"/>
      <c r="AI923" s="30"/>
      <c r="AJ923" s="1"/>
    </row>
    <row r="924" spans="1:36" ht="12.75" customHeight="1" x14ac:dyDescent="0.25">
      <c r="A924" s="22"/>
      <c r="B924" s="27"/>
      <c r="C924" s="27"/>
      <c r="D924" s="76"/>
      <c r="E924" s="76"/>
      <c r="F924" s="76"/>
      <c r="G924" s="76"/>
      <c r="H924" s="76"/>
      <c r="I924" s="76"/>
      <c r="J924" s="76"/>
      <c r="K924" s="7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78"/>
      <c r="AE924" s="78"/>
      <c r="AF924" s="78"/>
      <c r="AG924" s="1"/>
      <c r="AH924" s="27"/>
      <c r="AI924" s="30"/>
      <c r="AJ924" s="1"/>
    </row>
    <row r="925" spans="1:36" ht="12.75" customHeight="1" x14ac:dyDescent="0.25">
      <c r="A925" s="22"/>
      <c r="B925" s="27"/>
      <c r="C925" s="27"/>
      <c r="D925" s="76"/>
      <c r="E925" s="76"/>
      <c r="F925" s="76"/>
      <c r="G925" s="76"/>
      <c r="H925" s="76"/>
      <c r="I925" s="76"/>
      <c r="J925" s="76"/>
      <c r="K925" s="7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78"/>
      <c r="AE925" s="78"/>
      <c r="AF925" s="78"/>
      <c r="AG925" s="1"/>
      <c r="AH925" s="27"/>
      <c r="AI925" s="30"/>
      <c r="AJ925" s="1"/>
    </row>
    <row r="926" spans="1:36" ht="12.75" customHeight="1" x14ac:dyDescent="0.25">
      <c r="A926" s="22"/>
      <c r="B926" s="27"/>
      <c r="C926" s="27"/>
      <c r="D926" s="76"/>
      <c r="E926" s="76"/>
      <c r="F926" s="76"/>
      <c r="G926" s="76"/>
      <c r="H926" s="76"/>
      <c r="I926" s="76"/>
      <c r="J926" s="76"/>
      <c r="K926" s="7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78"/>
      <c r="AE926" s="78"/>
      <c r="AF926" s="78"/>
      <c r="AG926" s="1"/>
      <c r="AH926" s="27"/>
      <c r="AI926" s="30"/>
      <c r="AJ926" s="1"/>
    </row>
    <row r="927" spans="1:36" ht="12.75" customHeight="1" x14ac:dyDescent="0.25">
      <c r="A927" s="22"/>
      <c r="B927" s="27"/>
      <c r="C927" s="27"/>
      <c r="D927" s="76"/>
      <c r="E927" s="76"/>
      <c r="F927" s="76"/>
      <c r="G927" s="76"/>
      <c r="H927" s="76"/>
      <c r="I927" s="76"/>
      <c r="J927" s="76"/>
      <c r="K927" s="7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78"/>
      <c r="AE927" s="78"/>
      <c r="AF927" s="78"/>
      <c r="AG927" s="1"/>
      <c r="AH927" s="27"/>
      <c r="AI927" s="30"/>
      <c r="AJ927" s="1"/>
    </row>
    <row r="928" spans="1:36" ht="12.75" customHeight="1" x14ac:dyDescent="0.25">
      <c r="A928" s="22"/>
      <c r="B928" s="27"/>
      <c r="C928" s="27"/>
      <c r="D928" s="76"/>
      <c r="E928" s="76"/>
      <c r="F928" s="76"/>
      <c r="G928" s="76"/>
      <c r="H928" s="76"/>
      <c r="I928" s="76"/>
      <c r="J928" s="76"/>
      <c r="K928" s="7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78"/>
      <c r="AE928" s="78"/>
      <c r="AF928" s="78"/>
      <c r="AG928" s="1"/>
      <c r="AH928" s="27"/>
      <c r="AI928" s="30"/>
      <c r="AJ928" s="1"/>
    </row>
    <row r="929" spans="1:36" ht="12.75" customHeight="1" x14ac:dyDescent="0.25">
      <c r="A929" s="22"/>
      <c r="B929" s="27"/>
      <c r="C929" s="27"/>
      <c r="D929" s="76"/>
      <c r="E929" s="76"/>
      <c r="F929" s="76"/>
      <c r="G929" s="76"/>
      <c r="H929" s="76"/>
      <c r="I929" s="76"/>
      <c r="J929" s="76"/>
      <c r="K929" s="7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78"/>
      <c r="AE929" s="78"/>
      <c r="AF929" s="78"/>
      <c r="AG929" s="1"/>
      <c r="AH929" s="27"/>
      <c r="AI929" s="30"/>
      <c r="AJ929" s="1"/>
    </row>
    <row r="930" spans="1:36" ht="12.75" customHeight="1" x14ac:dyDescent="0.25">
      <c r="A930" s="22"/>
      <c r="B930" s="27"/>
      <c r="C930" s="27"/>
      <c r="D930" s="76"/>
      <c r="E930" s="76"/>
      <c r="F930" s="76"/>
      <c r="G930" s="76"/>
      <c r="H930" s="76"/>
      <c r="I930" s="76"/>
      <c r="J930" s="76"/>
      <c r="K930" s="7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78"/>
      <c r="AE930" s="78"/>
      <c r="AF930" s="78"/>
      <c r="AG930" s="1"/>
      <c r="AH930" s="27"/>
      <c r="AI930" s="30"/>
      <c r="AJ930" s="1"/>
    </row>
    <row r="931" spans="1:36" ht="12.75" customHeight="1" x14ac:dyDescent="0.25">
      <c r="A931" s="22"/>
      <c r="B931" s="27"/>
      <c r="C931" s="27"/>
      <c r="D931" s="76"/>
      <c r="E931" s="76"/>
      <c r="F931" s="76"/>
      <c r="G931" s="76"/>
      <c r="H931" s="76"/>
      <c r="I931" s="76"/>
      <c r="J931" s="76"/>
      <c r="K931" s="7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78"/>
      <c r="AE931" s="78"/>
      <c r="AF931" s="78"/>
      <c r="AG931" s="1"/>
      <c r="AH931" s="27"/>
      <c r="AI931" s="30"/>
      <c r="AJ931" s="1"/>
    </row>
    <row r="932" spans="1:36" ht="12.75" customHeight="1" x14ac:dyDescent="0.25">
      <c r="A932" s="22"/>
      <c r="B932" s="27"/>
      <c r="C932" s="27"/>
      <c r="D932" s="76"/>
      <c r="E932" s="76"/>
      <c r="F932" s="76"/>
      <c r="G932" s="76"/>
      <c r="H932" s="76"/>
      <c r="I932" s="76"/>
      <c r="J932" s="76"/>
      <c r="K932" s="7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78"/>
      <c r="AE932" s="78"/>
      <c r="AF932" s="78"/>
      <c r="AG932" s="1"/>
      <c r="AH932" s="27"/>
      <c r="AI932" s="30"/>
      <c r="AJ932" s="1"/>
    </row>
    <row r="933" spans="1:36" ht="12.75" customHeight="1" x14ac:dyDescent="0.25">
      <c r="A933" s="22"/>
      <c r="B933" s="27"/>
      <c r="C933" s="27"/>
      <c r="D933" s="76"/>
      <c r="E933" s="76"/>
      <c r="F933" s="76"/>
      <c r="G933" s="76"/>
      <c r="H933" s="76"/>
      <c r="I933" s="76"/>
      <c r="J933" s="76"/>
      <c r="K933" s="7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78"/>
      <c r="AE933" s="78"/>
      <c r="AF933" s="78"/>
      <c r="AG933" s="1"/>
      <c r="AH933" s="27"/>
      <c r="AI933" s="30"/>
      <c r="AJ933" s="1"/>
    </row>
    <row r="934" spans="1:36" ht="12.75" customHeight="1" x14ac:dyDescent="0.25">
      <c r="A934" s="22"/>
      <c r="B934" s="27"/>
      <c r="C934" s="27"/>
      <c r="D934" s="76"/>
      <c r="E934" s="76"/>
      <c r="F934" s="76"/>
      <c r="G934" s="76"/>
      <c r="H934" s="76"/>
      <c r="I934" s="76"/>
      <c r="J934" s="76"/>
      <c r="K934" s="7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78"/>
      <c r="AE934" s="78"/>
      <c r="AF934" s="78"/>
      <c r="AG934" s="1"/>
      <c r="AH934" s="27"/>
      <c r="AI934" s="30"/>
      <c r="AJ934" s="1"/>
    </row>
    <row r="935" spans="1:36" ht="12.75" customHeight="1" x14ac:dyDescent="0.25">
      <c r="A935" s="22"/>
      <c r="B935" s="27"/>
      <c r="C935" s="27"/>
      <c r="D935" s="76"/>
      <c r="E935" s="76"/>
      <c r="F935" s="76"/>
      <c r="G935" s="76"/>
      <c r="H935" s="76"/>
      <c r="I935" s="76"/>
      <c r="J935" s="76"/>
      <c r="K935" s="7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78"/>
      <c r="AE935" s="78"/>
      <c r="AF935" s="78"/>
      <c r="AG935" s="1"/>
      <c r="AH935" s="27"/>
      <c r="AI935" s="30"/>
      <c r="AJ935" s="1"/>
    </row>
    <row r="936" spans="1:36" ht="12.75" customHeight="1" x14ac:dyDescent="0.25">
      <c r="A936" s="22"/>
      <c r="B936" s="27"/>
      <c r="C936" s="27"/>
      <c r="D936" s="76"/>
      <c r="E936" s="76"/>
      <c r="F936" s="76"/>
      <c r="G936" s="76"/>
      <c r="H936" s="76"/>
      <c r="I936" s="76"/>
      <c r="J936" s="76"/>
      <c r="K936" s="7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78"/>
      <c r="AE936" s="78"/>
      <c r="AF936" s="78"/>
      <c r="AG936" s="1"/>
      <c r="AH936" s="27"/>
      <c r="AI936" s="30"/>
      <c r="AJ936" s="1"/>
    </row>
    <row r="937" spans="1:36" ht="12.75" customHeight="1" x14ac:dyDescent="0.25">
      <c r="A937" s="22"/>
      <c r="B937" s="27"/>
      <c r="C937" s="27"/>
      <c r="D937" s="76"/>
      <c r="E937" s="76"/>
      <c r="F937" s="76"/>
      <c r="G937" s="76"/>
      <c r="H937" s="76"/>
      <c r="I937" s="76"/>
      <c r="J937" s="76"/>
      <c r="K937" s="7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78"/>
      <c r="AE937" s="78"/>
      <c r="AF937" s="78"/>
      <c r="AG937" s="1"/>
      <c r="AH937" s="27"/>
      <c r="AI937" s="30"/>
      <c r="AJ937" s="1"/>
    </row>
    <row r="938" spans="1:36" ht="12.75" customHeight="1" x14ac:dyDescent="0.25">
      <c r="A938" s="22"/>
      <c r="B938" s="27"/>
      <c r="C938" s="27"/>
      <c r="D938" s="76"/>
      <c r="E938" s="76"/>
      <c r="F938" s="76"/>
      <c r="G938" s="76"/>
      <c r="H938" s="76"/>
      <c r="I938" s="76"/>
      <c r="J938" s="76"/>
      <c r="K938" s="7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78"/>
      <c r="AE938" s="78"/>
      <c r="AF938" s="78"/>
      <c r="AG938" s="1"/>
      <c r="AH938" s="27"/>
      <c r="AI938" s="30"/>
      <c r="AJ938" s="1"/>
    </row>
    <row r="939" spans="1:36" ht="12.75" customHeight="1" x14ac:dyDescent="0.25">
      <c r="A939" s="22"/>
      <c r="B939" s="27"/>
      <c r="C939" s="27"/>
      <c r="D939" s="76"/>
      <c r="E939" s="76"/>
      <c r="F939" s="76"/>
      <c r="G939" s="76"/>
      <c r="H939" s="76"/>
      <c r="I939" s="76"/>
      <c r="J939" s="76"/>
      <c r="K939" s="7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78"/>
      <c r="AE939" s="78"/>
      <c r="AF939" s="78"/>
      <c r="AG939" s="1"/>
      <c r="AH939" s="27"/>
      <c r="AI939" s="30"/>
      <c r="AJ939" s="1"/>
    </row>
    <row r="940" spans="1:36" ht="12.75" customHeight="1" x14ac:dyDescent="0.25">
      <c r="A940" s="22"/>
      <c r="B940" s="27"/>
      <c r="C940" s="27"/>
      <c r="D940" s="76"/>
      <c r="E940" s="76"/>
      <c r="F940" s="76"/>
      <c r="G940" s="76"/>
      <c r="H940" s="76"/>
      <c r="I940" s="76"/>
      <c r="J940" s="76"/>
      <c r="K940" s="7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78"/>
      <c r="AE940" s="78"/>
      <c r="AF940" s="78"/>
      <c r="AG940" s="1"/>
      <c r="AH940" s="27"/>
      <c r="AI940" s="30"/>
      <c r="AJ940" s="1"/>
    </row>
    <row r="941" spans="1:36" ht="12.75" customHeight="1" x14ac:dyDescent="0.25">
      <c r="A941" s="22"/>
      <c r="B941" s="27"/>
      <c r="C941" s="27"/>
      <c r="D941" s="76"/>
      <c r="E941" s="76"/>
      <c r="F941" s="76"/>
      <c r="G941" s="76"/>
      <c r="H941" s="76"/>
      <c r="I941" s="76"/>
      <c r="J941" s="76"/>
      <c r="K941" s="7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78"/>
      <c r="AE941" s="78"/>
      <c r="AF941" s="78"/>
      <c r="AG941" s="1"/>
      <c r="AH941" s="27"/>
      <c r="AI941" s="30"/>
      <c r="AJ941" s="1"/>
    </row>
    <row r="942" spans="1:36" ht="12.75" customHeight="1" x14ac:dyDescent="0.25">
      <c r="A942" s="22"/>
      <c r="B942" s="27"/>
      <c r="C942" s="27"/>
      <c r="D942" s="76"/>
      <c r="E942" s="76"/>
      <c r="F942" s="76"/>
      <c r="G942" s="76"/>
      <c r="H942" s="76"/>
      <c r="I942" s="76"/>
      <c r="J942" s="76"/>
      <c r="K942" s="7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78"/>
      <c r="AE942" s="78"/>
      <c r="AF942" s="78"/>
      <c r="AG942" s="1"/>
      <c r="AH942" s="27"/>
      <c r="AI942" s="30"/>
      <c r="AJ942" s="1"/>
    </row>
    <row r="943" spans="1:36" ht="12.75" customHeight="1" x14ac:dyDescent="0.25">
      <c r="A943" s="22"/>
      <c r="B943" s="27"/>
      <c r="C943" s="27"/>
      <c r="D943" s="76"/>
      <c r="E943" s="76"/>
      <c r="F943" s="76"/>
      <c r="G943" s="76"/>
      <c r="H943" s="76"/>
      <c r="I943" s="76"/>
      <c r="J943" s="76"/>
      <c r="K943" s="7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78"/>
      <c r="AE943" s="78"/>
      <c r="AF943" s="78"/>
      <c r="AG943" s="1"/>
      <c r="AH943" s="27"/>
      <c r="AI943" s="30"/>
      <c r="AJ943" s="1"/>
    </row>
    <row r="944" spans="1:36" ht="12.75" customHeight="1" x14ac:dyDescent="0.25">
      <c r="A944" s="22"/>
      <c r="B944" s="27"/>
      <c r="C944" s="27"/>
      <c r="D944" s="76"/>
      <c r="E944" s="76"/>
      <c r="F944" s="76"/>
      <c r="G944" s="76"/>
      <c r="H944" s="76"/>
      <c r="I944" s="76"/>
      <c r="J944" s="76"/>
      <c r="K944" s="7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78"/>
      <c r="AE944" s="78"/>
      <c r="AF944" s="78"/>
      <c r="AG944" s="1"/>
      <c r="AH944" s="27"/>
      <c r="AI944" s="30"/>
      <c r="AJ944" s="1"/>
    </row>
    <row r="945" spans="1:36" ht="12.75" customHeight="1" x14ac:dyDescent="0.25">
      <c r="A945" s="22"/>
      <c r="B945" s="27"/>
      <c r="C945" s="27"/>
      <c r="D945" s="76"/>
      <c r="E945" s="76"/>
      <c r="F945" s="76"/>
      <c r="G945" s="76"/>
      <c r="H945" s="76"/>
      <c r="I945" s="76"/>
      <c r="J945" s="76"/>
      <c r="K945" s="7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78"/>
      <c r="AE945" s="78"/>
      <c r="AF945" s="78"/>
      <c r="AG945" s="1"/>
      <c r="AH945" s="27"/>
      <c r="AI945" s="30"/>
      <c r="AJ945" s="1"/>
    </row>
    <row r="946" spans="1:36" ht="12.75" customHeight="1" x14ac:dyDescent="0.25">
      <c r="A946" s="22"/>
      <c r="B946" s="27"/>
      <c r="C946" s="27"/>
      <c r="D946" s="76"/>
      <c r="E946" s="76"/>
      <c r="F946" s="76"/>
      <c r="G946" s="76"/>
      <c r="H946" s="76"/>
      <c r="I946" s="76"/>
      <c r="J946" s="76"/>
      <c r="K946" s="7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78"/>
      <c r="AE946" s="78"/>
      <c r="AF946" s="78"/>
      <c r="AG946" s="1"/>
      <c r="AH946" s="27"/>
      <c r="AI946" s="30"/>
      <c r="AJ946" s="1"/>
    </row>
    <row r="947" spans="1:36" ht="12.75" customHeight="1" x14ac:dyDescent="0.25">
      <c r="A947" s="22"/>
      <c r="B947" s="27"/>
      <c r="C947" s="27"/>
      <c r="D947" s="76"/>
      <c r="E947" s="76"/>
      <c r="F947" s="76"/>
      <c r="G947" s="76"/>
      <c r="H947" s="76"/>
      <c r="I947" s="76"/>
      <c r="J947" s="76"/>
      <c r="K947" s="7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78"/>
      <c r="AE947" s="78"/>
      <c r="AF947" s="78"/>
      <c r="AG947" s="1"/>
      <c r="AH947" s="27"/>
      <c r="AI947" s="30"/>
      <c r="AJ947" s="1"/>
    </row>
    <row r="948" spans="1:36" ht="12.75" customHeight="1" x14ac:dyDescent="0.25">
      <c r="A948" s="22"/>
      <c r="B948" s="27"/>
      <c r="C948" s="27"/>
      <c r="D948" s="76"/>
      <c r="E948" s="76"/>
      <c r="F948" s="76"/>
      <c r="G948" s="76"/>
      <c r="H948" s="76"/>
      <c r="I948" s="76"/>
      <c r="J948" s="76"/>
      <c r="K948" s="7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78"/>
      <c r="AE948" s="78"/>
      <c r="AF948" s="78"/>
      <c r="AG948" s="1"/>
      <c r="AH948" s="27"/>
      <c r="AI948" s="30"/>
      <c r="AJ948" s="1"/>
    </row>
    <row r="949" spans="1:36" ht="12.75" customHeight="1" x14ac:dyDescent="0.25">
      <c r="A949" s="22"/>
      <c r="B949" s="27"/>
      <c r="C949" s="27"/>
      <c r="D949" s="76"/>
      <c r="E949" s="76"/>
      <c r="F949" s="76"/>
      <c r="G949" s="76"/>
      <c r="H949" s="76"/>
      <c r="I949" s="76"/>
      <c r="J949" s="76"/>
      <c r="K949" s="7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78"/>
      <c r="AE949" s="78"/>
      <c r="AF949" s="78"/>
      <c r="AG949" s="1"/>
      <c r="AH949" s="27"/>
      <c r="AI949" s="30"/>
      <c r="AJ949" s="1"/>
    </row>
    <row r="950" spans="1:36" ht="12.75" customHeight="1" x14ac:dyDescent="0.25">
      <c r="A950" s="22"/>
      <c r="B950" s="27"/>
      <c r="C950" s="27"/>
      <c r="D950" s="76"/>
      <c r="E950" s="76"/>
      <c r="F950" s="76"/>
      <c r="G950" s="76"/>
      <c r="H950" s="76"/>
      <c r="I950" s="76"/>
      <c r="J950" s="76"/>
      <c r="K950" s="7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78"/>
      <c r="AE950" s="78"/>
      <c r="AF950" s="78"/>
      <c r="AG950" s="1"/>
      <c r="AH950" s="27"/>
      <c r="AI950" s="30"/>
      <c r="AJ950" s="1"/>
    </row>
    <row r="951" spans="1:36" ht="12.75" customHeight="1" x14ac:dyDescent="0.25">
      <c r="A951" s="22"/>
      <c r="B951" s="27"/>
      <c r="C951" s="27"/>
      <c r="D951" s="76"/>
      <c r="E951" s="76"/>
      <c r="F951" s="76"/>
      <c r="G951" s="76"/>
      <c r="H951" s="76"/>
      <c r="I951" s="76"/>
      <c r="J951" s="76"/>
      <c r="K951" s="7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78"/>
      <c r="AE951" s="78"/>
      <c r="AF951" s="78"/>
      <c r="AG951" s="1"/>
      <c r="AH951" s="27"/>
      <c r="AI951" s="30"/>
      <c r="AJ951" s="1"/>
    </row>
    <row r="952" spans="1:36" ht="12.75" customHeight="1" x14ac:dyDescent="0.25">
      <c r="A952" s="22"/>
      <c r="B952" s="27"/>
      <c r="C952" s="27"/>
      <c r="D952" s="76"/>
      <c r="E952" s="76"/>
      <c r="F952" s="76"/>
      <c r="G952" s="76"/>
      <c r="H952" s="76"/>
      <c r="I952" s="76"/>
      <c r="J952" s="76"/>
      <c r="K952" s="7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78"/>
      <c r="AE952" s="78"/>
      <c r="AF952" s="78"/>
      <c r="AG952" s="1"/>
      <c r="AH952" s="27"/>
      <c r="AI952" s="30"/>
      <c r="AJ952" s="1"/>
    </row>
    <row r="953" spans="1:36" ht="12.75" customHeight="1" x14ac:dyDescent="0.25">
      <c r="A953" s="22"/>
      <c r="B953" s="27"/>
      <c r="C953" s="27"/>
      <c r="D953" s="76"/>
      <c r="E953" s="76"/>
      <c r="F953" s="76"/>
      <c r="G953" s="76"/>
      <c r="H953" s="76"/>
      <c r="I953" s="76"/>
      <c r="J953" s="76"/>
      <c r="K953" s="7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78"/>
      <c r="AE953" s="78"/>
      <c r="AF953" s="78"/>
      <c r="AG953" s="1"/>
      <c r="AH953" s="27"/>
      <c r="AI953" s="30"/>
      <c r="AJ953" s="1"/>
    </row>
    <row r="954" spans="1:36" ht="12.75" customHeight="1" x14ac:dyDescent="0.25">
      <c r="A954" s="22"/>
      <c r="B954" s="27"/>
      <c r="C954" s="27"/>
      <c r="D954" s="76"/>
      <c r="E954" s="76"/>
      <c r="F954" s="76"/>
      <c r="G954" s="76"/>
      <c r="H954" s="76"/>
      <c r="I954" s="76"/>
      <c r="J954" s="76"/>
      <c r="K954" s="7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78"/>
      <c r="AE954" s="78"/>
      <c r="AF954" s="78"/>
      <c r="AG954" s="1"/>
      <c r="AH954" s="27"/>
      <c r="AI954" s="30"/>
      <c r="AJ954" s="1"/>
    </row>
    <row r="955" spans="1:36" ht="12.75" customHeight="1" x14ac:dyDescent="0.25">
      <c r="A955" s="22"/>
      <c r="B955" s="27"/>
      <c r="C955" s="27"/>
      <c r="D955" s="76"/>
      <c r="E955" s="76"/>
      <c r="F955" s="76"/>
      <c r="G955" s="76"/>
      <c r="H955" s="76"/>
      <c r="I955" s="76"/>
      <c r="J955" s="76"/>
      <c r="K955" s="7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78"/>
      <c r="AE955" s="78"/>
      <c r="AF955" s="78"/>
      <c r="AG955" s="1"/>
      <c r="AH955" s="27"/>
      <c r="AI955" s="30"/>
      <c r="AJ955" s="1"/>
    </row>
    <row r="956" spans="1:36" ht="12.75" customHeight="1" x14ac:dyDescent="0.25">
      <c r="A956" s="22"/>
      <c r="B956" s="27"/>
      <c r="C956" s="27"/>
      <c r="D956" s="76"/>
      <c r="E956" s="76"/>
      <c r="F956" s="76"/>
      <c r="G956" s="76"/>
      <c r="H956" s="76"/>
      <c r="I956" s="76"/>
      <c r="J956" s="76"/>
      <c r="K956" s="7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78"/>
      <c r="AE956" s="78"/>
      <c r="AF956" s="78"/>
      <c r="AG956" s="1"/>
      <c r="AH956" s="27"/>
      <c r="AI956" s="30"/>
      <c r="AJ956" s="1"/>
    </row>
    <row r="957" spans="1:36" ht="12.75" customHeight="1" x14ac:dyDescent="0.25">
      <c r="A957" s="22"/>
      <c r="B957" s="27"/>
      <c r="C957" s="27"/>
      <c r="D957" s="76"/>
      <c r="E957" s="76"/>
      <c r="F957" s="76"/>
      <c r="G957" s="76"/>
      <c r="H957" s="76"/>
      <c r="I957" s="76"/>
      <c r="J957" s="76"/>
      <c r="K957" s="7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78"/>
      <c r="AE957" s="78"/>
      <c r="AF957" s="78"/>
      <c r="AG957" s="1"/>
      <c r="AH957" s="27"/>
      <c r="AI957" s="30"/>
      <c r="AJ957" s="1"/>
    </row>
    <row r="958" spans="1:36" ht="12.75" customHeight="1" x14ac:dyDescent="0.25">
      <c r="A958" s="22"/>
      <c r="B958" s="27"/>
      <c r="C958" s="27"/>
      <c r="D958" s="76"/>
      <c r="E958" s="76"/>
      <c r="F958" s="76"/>
      <c r="G958" s="76"/>
      <c r="H958" s="76"/>
      <c r="I958" s="76"/>
      <c r="J958" s="76"/>
      <c r="K958" s="7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78"/>
      <c r="AE958" s="78"/>
      <c r="AF958" s="78"/>
      <c r="AG958" s="1"/>
      <c r="AH958" s="27"/>
      <c r="AI958" s="30"/>
      <c r="AJ958" s="1"/>
    </row>
    <row r="959" spans="1:36" ht="12.75" customHeight="1" x14ac:dyDescent="0.25">
      <c r="A959" s="22"/>
      <c r="B959" s="27"/>
      <c r="C959" s="27"/>
      <c r="D959" s="76"/>
      <c r="E959" s="76"/>
      <c r="F959" s="76"/>
      <c r="G959" s="76"/>
      <c r="H959" s="76"/>
      <c r="I959" s="76"/>
      <c r="J959" s="76"/>
      <c r="K959" s="7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78"/>
      <c r="AE959" s="78"/>
      <c r="AF959" s="78"/>
      <c r="AG959" s="1"/>
      <c r="AH959" s="27"/>
      <c r="AI959" s="30"/>
      <c r="AJ959" s="1"/>
    </row>
    <row r="960" spans="1:36" ht="12.75" customHeight="1" x14ac:dyDescent="0.25">
      <c r="A960" s="22"/>
      <c r="B960" s="27"/>
      <c r="C960" s="27"/>
      <c r="D960" s="76"/>
      <c r="E960" s="76"/>
      <c r="F960" s="76"/>
      <c r="G960" s="76"/>
      <c r="H960" s="76"/>
      <c r="I960" s="76"/>
      <c r="J960" s="76"/>
      <c r="K960" s="7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78"/>
      <c r="AE960" s="78"/>
      <c r="AF960" s="78"/>
      <c r="AG960" s="1"/>
      <c r="AH960" s="27"/>
      <c r="AI960" s="30"/>
      <c r="AJ960" s="1"/>
    </row>
    <row r="961" spans="1:36" ht="12.75" customHeight="1" x14ac:dyDescent="0.25">
      <c r="A961" s="22"/>
      <c r="B961" s="27"/>
      <c r="C961" s="27"/>
      <c r="D961" s="76"/>
      <c r="E961" s="76"/>
      <c r="F961" s="76"/>
      <c r="G961" s="76"/>
      <c r="H961" s="76"/>
      <c r="I961" s="76"/>
      <c r="J961" s="76"/>
      <c r="K961" s="7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78"/>
      <c r="AE961" s="78"/>
      <c r="AF961" s="78"/>
      <c r="AG961" s="1"/>
      <c r="AH961" s="27"/>
      <c r="AI961" s="30"/>
      <c r="AJ961" s="1"/>
    </row>
    <row r="962" spans="1:36" ht="12.75" customHeight="1" x14ac:dyDescent="0.25">
      <c r="A962" s="22"/>
      <c r="B962" s="27"/>
      <c r="C962" s="27"/>
      <c r="D962" s="76"/>
      <c r="E962" s="76"/>
      <c r="F962" s="76"/>
      <c r="G962" s="76"/>
      <c r="H962" s="76"/>
      <c r="I962" s="76"/>
      <c r="J962" s="76"/>
      <c r="K962" s="7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78"/>
      <c r="AE962" s="78"/>
      <c r="AF962" s="78"/>
      <c r="AG962" s="1"/>
      <c r="AH962" s="27"/>
      <c r="AI962" s="30"/>
      <c r="AJ962" s="1"/>
    </row>
    <row r="963" spans="1:36" ht="12.75" customHeight="1" x14ac:dyDescent="0.25">
      <c r="A963" s="22"/>
      <c r="B963" s="27"/>
      <c r="C963" s="27"/>
      <c r="D963" s="76"/>
      <c r="E963" s="76"/>
      <c r="F963" s="76"/>
      <c r="G963" s="76"/>
      <c r="H963" s="76"/>
      <c r="I963" s="76"/>
      <c r="J963" s="76"/>
      <c r="K963" s="7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78"/>
      <c r="AE963" s="78"/>
      <c r="AF963" s="78"/>
      <c r="AG963" s="1"/>
      <c r="AH963" s="27"/>
      <c r="AI963" s="30"/>
      <c r="AJ963" s="1"/>
    </row>
    <row r="964" spans="1:36" ht="12.75" customHeight="1" x14ac:dyDescent="0.25">
      <c r="A964" s="22"/>
      <c r="B964" s="27"/>
      <c r="C964" s="27"/>
      <c r="D964" s="76"/>
      <c r="E964" s="76"/>
      <c r="F964" s="76"/>
      <c r="G964" s="76"/>
      <c r="H964" s="76"/>
      <c r="I964" s="76"/>
      <c r="J964" s="76"/>
      <c r="K964" s="7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78"/>
      <c r="AE964" s="78"/>
      <c r="AF964" s="78"/>
      <c r="AG964" s="1"/>
      <c r="AH964" s="27"/>
      <c r="AI964" s="30"/>
      <c r="AJ964" s="1"/>
    </row>
    <row r="965" spans="1:36" ht="12.75" customHeight="1" x14ac:dyDescent="0.25">
      <c r="A965" s="22"/>
      <c r="B965" s="27"/>
      <c r="C965" s="27"/>
      <c r="D965" s="76"/>
      <c r="E965" s="76"/>
      <c r="F965" s="76"/>
      <c r="G965" s="76"/>
      <c r="H965" s="76"/>
      <c r="I965" s="76"/>
      <c r="J965" s="76"/>
      <c r="K965" s="7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78"/>
      <c r="AE965" s="78"/>
      <c r="AF965" s="78"/>
      <c r="AG965" s="1"/>
      <c r="AH965" s="27"/>
      <c r="AI965" s="30"/>
      <c r="AJ965" s="1"/>
    </row>
    <row r="966" spans="1:36" ht="12.75" customHeight="1" x14ac:dyDescent="0.25">
      <c r="A966" s="22"/>
      <c r="B966" s="27"/>
      <c r="C966" s="27"/>
      <c r="D966" s="76"/>
      <c r="E966" s="76"/>
      <c r="F966" s="76"/>
      <c r="G966" s="76"/>
      <c r="H966" s="76"/>
      <c r="I966" s="76"/>
      <c r="J966" s="76"/>
      <c r="K966" s="7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78"/>
      <c r="AE966" s="78"/>
      <c r="AF966" s="78"/>
      <c r="AG966" s="1"/>
      <c r="AH966" s="27"/>
      <c r="AI966" s="30"/>
      <c r="AJ966" s="1"/>
    </row>
    <row r="967" spans="1:36" ht="12.75" customHeight="1" x14ac:dyDescent="0.25">
      <c r="A967" s="22"/>
      <c r="B967" s="27"/>
      <c r="C967" s="27"/>
      <c r="D967" s="76"/>
      <c r="E967" s="76"/>
      <c r="F967" s="76"/>
      <c r="G967" s="76"/>
      <c r="H967" s="76"/>
      <c r="I967" s="76"/>
      <c r="J967" s="76"/>
      <c r="K967" s="7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78"/>
      <c r="AE967" s="78"/>
      <c r="AF967" s="78"/>
      <c r="AG967" s="1"/>
      <c r="AH967" s="27"/>
      <c r="AI967" s="30"/>
      <c r="AJ967" s="1"/>
    </row>
    <row r="968" spans="1:36" ht="12.75" customHeight="1" x14ac:dyDescent="0.25">
      <c r="A968" s="22"/>
      <c r="B968" s="27"/>
      <c r="C968" s="27"/>
      <c r="D968" s="76"/>
      <c r="E968" s="76"/>
      <c r="F968" s="76"/>
      <c r="G968" s="76"/>
      <c r="H968" s="76"/>
      <c r="I968" s="76"/>
      <c r="J968" s="76"/>
      <c r="K968" s="7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78"/>
      <c r="AE968" s="78"/>
      <c r="AF968" s="78"/>
      <c r="AG968" s="1"/>
      <c r="AH968" s="27"/>
      <c r="AI968" s="30"/>
      <c r="AJ968" s="1"/>
    </row>
    <row r="969" spans="1:36" ht="12.75" customHeight="1" x14ac:dyDescent="0.25">
      <c r="A969" s="22"/>
      <c r="B969" s="27"/>
      <c r="C969" s="27"/>
      <c r="D969" s="76"/>
      <c r="E969" s="76"/>
      <c r="F969" s="76"/>
      <c r="G969" s="76"/>
      <c r="H969" s="76"/>
      <c r="I969" s="76"/>
      <c r="J969" s="76"/>
      <c r="K969" s="7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78"/>
      <c r="AE969" s="78"/>
      <c r="AF969" s="78"/>
      <c r="AG969" s="1"/>
      <c r="AH969" s="27"/>
      <c r="AI969" s="30"/>
      <c r="AJ969" s="1"/>
    </row>
    <row r="970" spans="1:36" ht="12.75" customHeight="1" x14ac:dyDescent="0.25">
      <c r="A970" s="22"/>
      <c r="B970" s="27"/>
      <c r="C970" s="27"/>
      <c r="D970" s="76"/>
      <c r="E970" s="76"/>
      <c r="F970" s="76"/>
      <c r="G970" s="76"/>
      <c r="H970" s="76"/>
      <c r="I970" s="76"/>
      <c r="J970" s="76"/>
      <c r="K970" s="7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78"/>
      <c r="AE970" s="78"/>
      <c r="AF970" s="78"/>
      <c r="AG970" s="1"/>
      <c r="AH970" s="27"/>
      <c r="AI970" s="30"/>
      <c r="AJ970" s="1"/>
    </row>
    <row r="971" spans="1:36" ht="12.75" customHeight="1" x14ac:dyDescent="0.25">
      <c r="A971" s="22"/>
      <c r="B971" s="27"/>
      <c r="C971" s="27"/>
      <c r="D971" s="76"/>
      <c r="E971" s="76"/>
      <c r="F971" s="76"/>
      <c r="G971" s="76"/>
      <c r="H971" s="76"/>
      <c r="I971" s="76"/>
      <c r="J971" s="76"/>
      <c r="K971" s="7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78"/>
      <c r="AE971" s="78"/>
      <c r="AF971" s="78"/>
      <c r="AG971" s="1"/>
      <c r="AH971" s="27"/>
      <c r="AI971" s="30"/>
      <c r="AJ971" s="1"/>
    </row>
    <row r="972" spans="1:36" ht="12.75" customHeight="1" x14ac:dyDescent="0.25">
      <c r="A972" s="22"/>
      <c r="B972" s="27"/>
      <c r="C972" s="27"/>
      <c r="D972" s="76"/>
      <c r="E972" s="76"/>
      <c r="F972" s="76"/>
      <c r="G972" s="76"/>
      <c r="H972" s="76"/>
      <c r="I972" s="76"/>
      <c r="J972" s="76"/>
      <c r="K972" s="7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78"/>
      <c r="AE972" s="78"/>
      <c r="AF972" s="78"/>
      <c r="AG972" s="1"/>
      <c r="AH972" s="27"/>
      <c r="AI972" s="30"/>
      <c r="AJ972" s="1"/>
    </row>
    <row r="973" spans="1:36" ht="12.75" customHeight="1" x14ac:dyDescent="0.25">
      <c r="A973" s="22"/>
      <c r="B973" s="27"/>
      <c r="C973" s="27"/>
      <c r="D973" s="76"/>
      <c r="E973" s="76"/>
      <c r="F973" s="76"/>
      <c r="G973" s="76"/>
      <c r="H973" s="76"/>
      <c r="I973" s="76"/>
      <c r="J973" s="76"/>
      <c r="K973" s="7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78"/>
      <c r="AE973" s="78"/>
      <c r="AF973" s="78"/>
      <c r="AG973" s="1"/>
      <c r="AH973" s="27"/>
      <c r="AI973" s="30"/>
      <c r="AJ973" s="1"/>
    </row>
    <row r="974" spans="1:36" ht="12.75" customHeight="1" x14ac:dyDescent="0.25">
      <c r="A974" s="22"/>
      <c r="B974" s="27"/>
      <c r="C974" s="27"/>
      <c r="D974" s="76"/>
      <c r="E974" s="76"/>
      <c r="F974" s="76"/>
      <c r="G974" s="76"/>
      <c r="H974" s="76"/>
      <c r="I974" s="76"/>
      <c r="J974" s="76"/>
      <c r="K974" s="7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78"/>
      <c r="AE974" s="78"/>
      <c r="AF974" s="78"/>
      <c r="AG974" s="1"/>
      <c r="AH974" s="27"/>
      <c r="AI974" s="30"/>
      <c r="AJ974" s="1"/>
    </row>
    <row r="975" spans="1:36" ht="12.75" customHeight="1" x14ac:dyDescent="0.25">
      <c r="A975" s="22"/>
      <c r="B975" s="27"/>
      <c r="C975" s="27"/>
      <c r="D975" s="76"/>
      <c r="E975" s="76"/>
      <c r="F975" s="76"/>
      <c r="G975" s="76"/>
      <c r="H975" s="76"/>
      <c r="I975" s="76"/>
      <c r="J975" s="76"/>
      <c r="K975" s="7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78"/>
      <c r="AE975" s="78"/>
      <c r="AF975" s="78"/>
      <c r="AG975" s="1"/>
      <c r="AH975" s="27"/>
      <c r="AI975" s="30"/>
      <c r="AJ975" s="1"/>
    </row>
    <row r="976" spans="1:36" ht="12.75" customHeight="1" x14ac:dyDescent="0.25">
      <c r="A976" s="22"/>
      <c r="B976" s="27"/>
      <c r="C976" s="27"/>
      <c r="D976" s="76"/>
      <c r="E976" s="76"/>
      <c r="F976" s="76"/>
      <c r="G976" s="76"/>
      <c r="H976" s="76"/>
      <c r="I976" s="76"/>
      <c r="J976" s="76"/>
      <c r="K976" s="7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78"/>
      <c r="AE976" s="78"/>
      <c r="AF976" s="78"/>
      <c r="AG976" s="1"/>
      <c r="AH976" s="27"/>
      <c r="AI976" s="30"/>
      <c r="AJ976" s="1"/>
    </row>
    <row r="977" spans="1:36" ht="12.75" customHeight="1" x14ac:dyDescent="0.25">
      <c r="A977" s="22"/>
      <c r="B977" s="27"/>
      <c r="C977" s="27"/>
      <c r="D977" s="76"/>
      <c r="E977" s="76"/>
      <c r="F977" s="76"/>
      <c r="G977" s="76"/>
      <c r="H977" s="76"/>
      <c r="I977" s="76"/>
      <c r="J977" s="76"/>
      <c r="K977" s="7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78"/>
      <c r="AE977" s="78"/>
      <c r="AF977" s="78"/>
      <c r="AG977" s="1"/>
      <c r="AH977" s="27"/>
      <c r="AI977" s="30"/>
      <c r="AJ977" s="1"/>
    </row>
    <row r="978" spans="1:36" ht="12.75" customHeight="1" x14ac:dyDescent="0.25">
      <c r="A978" s="22"/>
      <c r="B978" s="27"/>
      <c r="C978" s="27"/>
      <c r="D978" s="76"/>
      <c r="E978" s="76"/>
      <c r="F978" s="76"/>
      <c r="G978" s="76"/>
      <c r="H978" s="76"/>
      <c r="I978" s="76"/>
      <c r="J978" s="76"/>
      <c r="K978" s="7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78"/>
      <c r="AE978" s="78"/>
      <c r="AF978" s="78"/>
      <c r="AG978" s="1"/>
      <c r="AH978" s="27"/>
      <c r="AI978" s="30"/>
      <c r="AJ978" s="1"/>
    </row>
    <row r="979" spans="1:36" ht="12.75" customHeight="1" x14ac:dyDescent="0.25">
      <c r="A979" s="22"/>
      <c r="B979" s="27"/>
      <c r="C979" s="27"/>
      <c r="D979" s="76"/>
      <c r="E979" s="76"/>
      <c r="F979" s="76"/>
      <c r="G979" s="76"/>
      <c r="H979" s="76"/>
      <c r="I979" s="76"/>
      <c r="J979" s="76"/>
      <c r="K979" s="7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78"/>
      <c r="AE979" s="78"/>
      <c r="AF979" s="78"/>
      <c r="AG979" s="1"/>
      <c r="AH979" s="27"/>
      <c r="AI979" s="30"/>
      <c r="AJ979" s="1"/>
    </row>
    <row r="980" spans="1:36" ht="12.75" customHeight="1" x14ac:dyDescent="0.25">
      <c r="A980" s="22"/>
      <c r="B980" s="27"/>
      <c r="C980" s="27"/>
      <c r="D980" s="76"/>
      <c r="E980" s="76"/>
      <c r="F980" s="76"/>
      <c r="G980" s="76"/>
      <c r="H980" s="76"/>
      <c r="I980" s="76"/>
      <c r="J980" s="76"/>
      <c r="K980" s="7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78"/>
      <c r="AE980" s="78"/>
      <c r="AF980" s="78"/>
      <c r="AG980" s="1"/>
      <c r="AH980" s="27"/>
      <c r="AI980" s="30"/>
      <c r="AJ980" s="1"/>
    </row>
    <row r="981" spans="1:36" ht="12.75" customHeight="1" x14ac:dyDescent="0.25">
      <c r="A981" s="22"/>
      <c r="B981" s="27"/>
      <c r="C981" s="27"/>
      <c r="D981" s="76"/>
      <c r="E981" s="76"/>
      <c r="F981" s="76"/>
      <c r="G981" s="76"/>
      <c r="H981" s="76"/>
      <c r="I981" s="76"/>
      <c r="J981" s="76"/>
      <c r="K981" s="7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78"/>
      <c r="AE981" s="78"/>
      <c r="AF981" s="78"/>
      <c r="AG981" s="1"/>
      <c r="AH981" s="27"/>
      <c r="AI981" s="30"/>
      <c r="AJ981" s="1"/>
    </row>
    <row r="982" spans="1:36" ht="12.75" customHeight="1" x14ac:dyDescent="0.25">
      <c r="A982" s="22"/>
      <c r="B982" s="27"/>
      <c r="C982" s="27"/>
      <c r="D982" s="76"/>
      <c r="E982" s="76"/>
      <c r="F982" s="76"/>
      <c r="G982" s="76"/>
      <c r="H982" s="76"/>
      <c r="I982" s="76"/>
      <c r="J982" s="76"/>
      <c r="K982" s="7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78"/>
      <c r="AE982" s="78"/>
      <c r="AF982" s="78"/>
      <c r="AG982" s="1"/>
      <c r="AH982" s="27"/>
      <c r="AI982" s="30"/>
      <c r="AJ982" s="1"/>
    </row>
    <row r="983" spans="1:36" ht="12.75" customHeight="1" x14ac:dyDescent="0.25">
      <c r="A983" s="22"/>
      <c r="B983" s="27"/>
      <c r="C983" s="27"/>
      <c r="D983" s="76"/>
      <c r="E983" s="76"/>
      <c r="F983" s="76"/>
      <c r="G983" s="76"/>
      <c r="H983" s="76"/>
      <c r="I983" s="76"/>
      <c r="J983" s="76"/>
      <c r="K983" s="7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78"/>
      <c r="AE983" s="78"/>
      <c r="AF983" s="78"/>
      <c r="AG983" s="1"/>
      <c r="AH983" s="27"/>
      <c r="AI983" s="30"/>
      <c r="AJ983" s="1"/>
    </row>
    <row r="984" spans="1:36" ht="12.75" customHeight="1" x14ac:dyDescent="0.25">
      <c r="A984" s="22"/>
      <c r="B984" s="27"/>
      <c r="C984" s="27"/>
      <c r="D984" s="76"/>
      <c r="E984" s="76"/>
      <c r="F984" s="76"/>
      <c r="G984" s="76"/>
      <c r="H984" s="76"/>
      <c r="I984" s="76"/>
      <c r="J984" s="76"/>
      <c r="K984" s="7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78"/>
      <c r="AE984" s="78"/>
      <c r="AF984" s="78"/>
      <c r="AG984" s="1"/>
      <c r="AH984" s="27"/>
      <c r="AI984" s="30"/>
      <c r="AJ984" s="1"/>
    </row>
    <row r="985" spans="1:36" ht="12.75" customHeight="1" x14ac:dyDescent="0.25">
      <c r="A985" s="22"/>
      <c r="B985" s="27"/>
      <c r="C985" s="27"/>
      <c r="D985" s="76"/>
      <c r="E985" s="76"/>
      <c r="F985" s="76"/>
      <c r="G985" s="76"/>
      <c r="H985" s="76"/>
      <c r="I985" s="76"/>
      <c r="J985" s="76"/>
      <c r="K985" s="7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78"/>
      <c r="AE985" s="78"/>
      <c r="AF985" s="78"/>
      <c r="AG985" s="1"/>
      <c r="AH985" s="27"/>
      <c r="AI985" s="30"/>
      <c r="AJ985" s="1"/>
    </row>
    <row r="986" spans="1:36" ht="12.75" customHeight="1" x14ac:dyDescent="0.25">
      <c r="A986" s="22"/>
      <c r="B986" s="27"/>
      <c r="C986" s="27"/>
      <c r="D986" s="76"/>
      <c r="E986" s="76"/>
      <c r="F986" s="76"/>
      <c r="G986" s="76"/>
      <c r="H986" s="76"/>
      <c r="I986" s="76"/>
      <c r="J986" s="76"/>
      <c r="K986" s="7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78"/>
      <c r="AE986" s="78"/>
      <c r="AF986" s="78"/>
      <c r="AG986" s="1"/>
      <c r="AH986" s="27"/>
      <c r="AI986" s="30"/>
      <c r="AJ986" s="1"/>
    </row>
    <row r="987" spans="1:36" ht="12.75" customHeight="1" x14ac:dyDescent="0.25">
      <c r="A987" s="22"/>
      <c r="B987" s="27"/>
      <c r="C987" s="27"/>
      <c r="D987" s="76"/>
      <c r="E987" s="76"/>
      <c r="F987" s="76"/>
      <c r="G987" s="76"/>
      <c r="H987" s="76"/>
      <c r="I987" s="76"/>
      <c r="J987" s="76"/>
      <c r="K987" s="7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78"/>
      <c r="AE987" s="78"/>
      <c r="AF987" s="78"/>
      <c r="AG987" s="1"/>
      <c r="AH987" s="27"/>
      <c r="AI987" s="30"/>
      <c r="AJ987" s="1"/>
    </row>
    <row r="988" spans="1:36" ht="12.75" customHeight="1" x14ac:dyDescent="0.25">
      <c r="A988" s="22"/>
      <c r="B988" s="27"/>
      <c r="C988" s="27"/>
      <c r="D988" s="76"/>
      <c r="E988" s="76"/>
      <c r="F988" s="76"/>
      <c r="G988" s="76"/>
      <c r="H988" s="76"/>
      <c r="I988" s="76"/>
      <c r="J988" s="76"/>
      <c r="K988" s="7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78"/>
      <c r="AE988" s="78"/>
      <c r="AF988" s="78"/>
      <c r="AG988" s="1"/>
      <c r="AH988" s="27"/>
      <c r="AI988" s="30"/>
      <c r="AJ988" s="1"/>
    </row>
    <row r="989" spans="1:36" ht="12.75" customHeight="1" x14ac:dyDescent="0.25">
      <c r="A989" s="22"/>
      <c r="B989" s="27"/>
      <c r="C989" s="27"/>
      <c r="D989" s="76"/>
      <c r="E989" s="76"/>
      <c r="F989" s="76"/>
      <c r="G989" s="76"/>
      <c r="H989" s="76"/>
      <c r="I989" s="76"/>
      <c r="J989" s="76"/>
      <c r="K989" s="7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78"/>
      <c r="AE989" s="78"/>
      <c r="AF989" s="78"/>
      <c r="AG989" s="1"/>
      <c r="AH989" s="27"/>
      <c r="AI989" s="30"/>
      <c r="AJ989" s="1"/>
    </row>
    <row r="990" spans="1:36" ht="12.75" customHeight="1" x14ac:dyDescent="0.25">
      <c r="A990" s="22"/>
      <c r="B990" s="27"/>
      <c r="C990" s="27"/>
      <c r="D990" s="76"/>
      <c r="E990" s="76"/>
      <c r="F990" s="76"/>
      <c r="G990" s="76"/>
      <c r="H990" s="76"/>
      <c r="I990" s="76"/>
      <c r="J990" s="76"/>
      <c r="K990" s="7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78"/>
      <c r="AE990" s="78"/>
      <c r="AF990" s="78"/>
      <c r="AG990" s="1"/>
      <c r="AH990" s="27"/>
      <c r="AI990" s="30"/>
      <c r="AJ990" s="1"/>
    </row>
    <row r="991" spans="1:36" ht="12.75" customHeight="1" x14ac:dyDescent="0.25">
      <c r="A991" s="22"/>
      <c r="B991" s="27"/>
      <c r="C991" s="27"/>
      <c r="D991" s="76"/>
      <c r="E991" s="76"/>
      <c r="F991" s="76"/>
      <c r="G991" s="76"/>
      <c r="H991" s="76"/>
      <c r="I991" s="76"/>
      <c r="J991" s="76"/>
      <c r="K991" s="7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78"/>
      <c r="AE991" s="78"/>
      <c r="AF991" s="78"/>
      <c r="AG991" s="1"/>
      <c r="AH991" s="27"/>
      <c r="AI991" s="30"/>
      <c r="AJ991" s="1"/>
    </row>
    <row r="992" spans="1:36" ht="12.75" customHeight="1" x14ac:dyDescent="0.25">
      <c r="A992" s="22"/>
      <c r="B992" s="27"/>
      <c r="C992" s="27"/>
      <c r="D992" s="76"/>
      <c r="E992" s="76"/>
      <c r="F992" s="76"/>
      <c r="G992" s="76"/>
      <c r="H992" s="76"/>
      <c r="I992" s="76"/>
      <c r="J992" s="76"/>
      <c r="K992" s="7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78"/>
      <c r="AE992" s="78"/>
      <c r="AF992" s="78"/>
      <c r="AG992" s="1"/>
      <c r="AH992" s="27"/>
      <c r="AI992" s="30"/>
      <c r="AJ992" s="1"/>
    </row>
    <row r="993" spans="1:36" ht="12.75" customHeight="1" x14ac:dyDescent="0.25">
      <c r="A993" s="22"/>
      <c r="B993" s="27"/>
      <c r="C993" s="27"/>
      <c r="D993" s="76"/>
      <c r="E993" s="76"/>
      <c r="F993" s="76"/>
      <c r="G993" s="76"/>
      <c r="H993" s="76"/>
      <c r="I993" s="76"/>
      <c r="J993" s="76"/>
      <c r="K993" s="7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78"/>
      <c r="AE993" s="78"/>
      <c r="AF993" s="78"/>
      <c r="AG993" s="1"/>
      <c r="AH993" s="27"/>
      <c r="AI993" s="30"/>
      <c r="AJ993" s="1"/>
    </row>
    <row r="994" spans="1:36" ht="12.75" customHeight="1" x14ac:dyDescent="0.25">
      <c r="A994" s="22"/>
      <c r="B994" s="27"/>
      <c r="C994" s="27"/>
      <c r="D994" s="76"/>
      <c r="E994" s="76"/>
      <c r="F994" s="76"/>
      <c r="G994" s="76"/>
      <c r="H994" s="76"/>
      <c r="I994" s="76"/>
      <c r="J994" s="76"/>
      <c r="K994" s="7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78"/>
      <c r="AE994" s="78"/>
      <c r="AF994" s="78"/>
      <c r="AG994" s="1"/>
      <c r="AH994" s="27"/>
      <c r="AI994" s="30"/>
      <c r="AJ994" s="1"/>
    </row>
    <row r="995" spans="1:36" ht="12.75" customHeight="1" x14ac:dyDescent="0.25">
      <c r="A995" s="22"/>
      <c r="B995" s="27"/>
      <c r="C995" s="27"/>
      <c r="D995" s="76"/>
      <c r="E995" s="76"/>
      <c r="F995" s="76"/>
      <c r="G995" s="76"/>
      <c r="H995" s="76"/>
      <c r="I995" s="76"/>
      <c r="J995" s="76"/>
      <c r="K995" s="7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78"/>
      <c r="AE995" s="78"/>
      <c r="AF995" s="78"/>
      <c r="AG995" s="1"/>
      <c r="AH995" s="27"/>
      <c r="AI995" s="30"/>
      <c r="AJ995" s="1"/>
    </row>
    <row r="996" spans="1:36" ht="12.75" customHeight="1" x14ac:dyDescent="0.25">
      <c r="A996" s="22"/>
      <c r="B996" s="27"/>
      <c r="C996" s="27"/>
      <c r="D996" s="76"/>
      <c r="E996" s="76"/>
      <c r="F996" s="76"/>
      <c r="G996" s="76"/>
      <c r="H996" s="76"/>
      <c r="I996" s="76"/>
      <c r="J996" s="76"/>
      <c r="K996" s="7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78"/>
      <c r="AE996" s="78"/>
      <c r="AF996" s="78"/>
      <c r="AG996" s="1"/>
      <c r="AH996" s="27"/>
      <c r="AI996" s="30"/>
      <c r="AJ996" s="1"/>
    </row>
    <row r="997" spans="1:36" ht="12.75" customHeight="1" x14ac:dyDescent="0.25">
      <c r="A997" s="22"/>
      <c r="B997" s="27"/>
      <c r="C997" s="27"/>
      <c r="D997" s="76"/>
      <c r="E997" s="76"/>
      <c r="F997" s="76"/>
      <c r="G997" s="76"/>
      <c r="H997" s="76"/>
      <c r="I997" s="76"/>
      <c r="J997" s="76"/>
      <c r="K997" s="7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78"/>
      <c r="AE997" s="78"/>
      <c r="AF997" s="78"/>
      <c r="AG997" s="1"/>
      <c r="AH997" s="27"/>
      <c r="AI997" s="30"/>
      <c r="AJ997" s="1"/>
    </row>
    <row r="998" spans="1:36" ht="12.75" customHeight="1" x14ac:dyDescent="0.25">
      <c r="A998" s="22"/>
      <c r="B998" s="27"/>
      <c r="C998" s="27"/>
      <c r="D998" s="76"/>
      <c r="E998" s="76"/>
      <c r="F998" s="76"/>
      <c r="G998" s="76"/>
      <c r="H998" s="76"/>
      <c r="I998" s="76"/>
      <c r="J998" s="76"/>
      <c r="K998" s="7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78"/>
      <c r="AE998" s="78"/>
      <c r="AF998" s="78"/>
      <c r="AG998" s="1"/>
      <c r="AH998" s="27"/>
      <c r="AI998" s="30"/>
      <c r="AJ998" s="1"/>
    </row>
    <row r="999" spans="1:36" ht="12.75" customHeight="1" x14ac:dyDescent="0.25">
      <c r="A999" s="22"/>
      <c r="B999" s="27"/>
      <c r="C999" s="27"/>
      <c r="D999" s="76"/>
      <c r="E999" s="76"/>
      <c r="F999" s="76"/>
      <c r="G999" s="76"/>
      <c r="H999" s="76"/>
      <c r="I999" s="76"/>
      <c r="J999" s="76"/>
      <c r="K999" s="7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78"/>
      <c r="AE999" s="78"/>
      <c r="AF999" s="78"/>
      <c r="AG999" s="1"/>
      <c r="AH999" s="27"/>
      <c r="AI999" s="30"/>
      <c r="AJ999" s="1"/>
    </row>
    <row r="1000" spans="1:36" ht="12.75" customHeight="1" x14ac:dyDescent="0.25">
      <c r="A1000" s="22"/>
      <c r="B1000" s="27"/>
      <c r="C1000" s="27"/>
      <c r="D1000" s="76"/>
      <c r="E1000" s="76"/>
      <c r="F1000" s="76"/>
      <c r="G1000" s="76"/>
      <c r="H1000" s="76"/>
      <c r="I1000" s="76"/>
      <c r="J1000" s="76"/>
      <c r="K1000" s="7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78"/>
      <c r="AE1000" s="78"/>
      <c r="AF1000" s="78"/>
      <c r="AG1000" s="1"/>
      <c r="AH1000" s="27"/>
      <c r="AI1000" s="30"/>
      <c r="AJ1000" s="1"/>
    </row>
    <row r="1001" spans="1:36" ht="12.75" customHeight="1" x14ac:dyDescent="0.25">
      <c r="A1001" s="22"/>
      <c r="B1001" s="27"/>
      <c r="C1001" s="27"/>
      <c r="D1001" s="76"/>
      <c r="E1001" s="76"/>
      <c r="F1001" s="76"/>
      <c r="G1001" s="76"/>
      <c r="H1001" s="76"/>
      <c r="I1001" s="76"/>
      <c r="J1001" s="76"/>
      <c r="K1001" s="7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  <c r="AA1001" s="27"/>
      <c r="AB1001" s="27"/>
      <c r="AC1001" s="27"/>
      <c r="AD1001" s="78"/>
      <c r="AE1001" s="78"/>
      <c r="AF1001" s="78"/>
      <c r="AG1001" s="1"/>
      <c r="AH1001" s="27"/>
      <c r="AI1001" s="30"/>
      <c r="AJ1001" s="1"/>
    </row>
    <row r="1002" spans="1:36" ht="12.75" customHeight="1" x14ac:dyDescent="0.25">
      <c r="A1002" s="22"/>
      <c r="B1002" s="27"/>
      <c r="C1002" s="27"/>
      <c r="D1002" s="76"/>
      <c r="E1002" s="76"/>
      <c r="F1002" s="76"/>
      <c r="G1002" s="76"/>
      <c r="H1002" s="76"/>
      <c r="I1002" s="76"/>
      <c r="J1002" s="76"/>
      <c r="K1002" s="7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  <c r="AA1002" s="27"/>
      <c r="AB1002" s="27"/>
      <c r="AC1002" s="27"/>
      <c r="AD1002" s="78"/>
      <c r="AE1002" s="78"/>
      <c r="AF1002" s="78"/>
      <c r="AG1002" s="1"/>
      <c r="AH1002" s="27"/>
      <c r="AI1002" s="30"/>
      <c r="AJ1002" s="1"/>
    </row>
    <row r="1003" spans="1:36" ht="12.75" customHeight="1" x14ac:dyDescent="0.25">
      <c r="A1003" s="22"/>
      <c r="B1003" s="27"/>
      <c r="C1003" s="27"/>
      <c r="D1003" s="76"/>
      <c r="E1003" s="76"/>
      <c r="F1003" s="76"/>
      <c r="G1003" s="76"/>
      <c r="H1003" s="76"/>
      <c r="I1003" s="76"/>
      <c r="J1003" s="76"/>
      <c r="K1003" s="7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  <c r="AA1003" s="27"/>
      <c r="AB1003" s="27"/>
      <c r="AC1003" s="27"/>
      <c r="AD1003" s="78"/>
      <c r="AE1003" s="78"/>
      <c r="AF1003" s="78"/>
      <c r="AG1003" s="1"/>
      <c r="AH1003" s="27"/>
      <c r="AI1003" s="30"/>
      <c r="AJ1003" s="1"/>
    </row>
    <row r="1004" spans="1:36" ht="12.75" customHeight="1" x14ac:dyDescent="0.25">
      <c r="A1004" s="22"/>
      <c r="B1004" s="27"/>
      <c r="C1004" s="27"/>
      <c r="D1004" s="76"/>
      <c r="E1004" s="76"/>
      <c r="F1004" s="76"/>
      <c r="G1004" s="76"/>
      <c r="H1004" s="76"/>
      <c r="I1004" s="76"/>
      <c r="J1004" s="76"/>
      <c r="K1004" s="7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  <c r="AA1004" s="27"/>
      <c r="AB1004" s="27"/>
      <c r="AC1004" s="27"/>
      <c r="AD1004" s="78"/>
      <c r="AE1004" s="78"/>
      <c r="AF1004" s="78"/>
      <c r="AG1004" s="1"/>
      <c r="AH1004" s="27"/>
      <c r="AI1004" s="30"/>
      <c r="AJ1004" s="1"/>
    </row>
    <row r="1005" spans="1:36" ht="12.75" customHeight="1" x14ac:dyDescent="0.25">
      <c r="A1005" s="22"/>
      <c r="B1005" s="27"/>
      <c r="C1005" s="27"/>
      <c r="D1005" s="76"/>
      <c r="E1005" s="76"/>
      <c r="F1005" s="76"/>
      <c r="G1005" s="76"/>
      <c r="H1005" s="76"/>
      <c r="I1005" s="76"/>
      <c r="J1005" s="76"/>
      <c r="K1005" s="7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  <c r="AA1005" s="27"/>
      <c r="AB1005" s="27"/>
      <c r="AC1005" s="27"/>
      <c r="AD1005" s="78"/>
      <c r="AE1005" s="78"/>
      <c r="AF1005" s="78"/>
      <c r="AG1005" s="1"/>
      <c r="AH1005" s="27"/>
      <c r="AI1005" s="30"/>
      <c r="AJ1005" s="1"/>
    </row>
    <row r="1006" spans="1:36" ht="12.75" customHeight="1" x14ac:dyDescent="0.25">
      <c r="A1006" s="22"/>
      <c r="B1006" s="27"/>
      <c r="C1006" s="27"/>
      <c r="D1006" s="76"/>
      <c r="E1006" s="76"/>
      <c r="F1006" s="76"/>
      <c r="G1006" s="76"/>
      <c r="H1006" s="76"/>
      <c r="I1006" s="76"/>
      <c r="J1006" s="76"/>
      <c r="K1006" s="7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  <c r="AA1006" s="27"/>
      <c r="AB1006" s="27"/>
      <c r="AC1006" s="27"/>
      <c r="AD1006" s="78"/>
      <c r="AE1006" s="78"/>
      <c r="AF1006" s="78"/>
      <c r="AG1006" s="1"/>
      <c r="AH1006" s="27"/>
      <c r="AI1006" s="30"/>
      <c r="AJ1006" s="1"/>
    </row>
    <row r="1007" spans="1:36" ht="12.75" customHeight="1" x14ac:dyDescent="0.25">
      <c r="A1007" s="22"/>
      <c r="B1007" s="27"/>
      <c r="C1007" s="27"/>
      <c r="D1007" s="76"/>
      <c r="E1007" s="76"/>
      <c r="F1007" s="76"/>
      <c r="G1007" s="76"/>
      <c r="H1007" s="76"/>
      <c r="I1007" s="76"/>
      <c r="J1007" s="76"/>
      <c r="K1007" s="7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  <c r="AA1007" s="27"/>
      <c r="AB1007" s="27"/>
      <c r="AC1007" s="27"/>
      <c r="AD1007" s="78"/>
      <c r="AE1007" s="78"/>
      <c r="AF1007" s="78"/>
      <c r="AG1007" s="1"/>
      <c r="AH1007" s="27"/>
      <c r="AI1007" s="30"/>
      <c r="AJ1007" s="1"/>
    </row>
    <row r="1008" spans="1:36" ht="12.75" customHeight="1" x14ac:dyDescent="0.25">
      <c r="A1008" s="22"/>
      <c r="B1008" s="27"/>
      <c r="C1008" s="27"/>
      <c r="D1008" s="76"/>
      <c r="E1008" s="76"/>
      <c r="F1008" s="76"/>
      <c r="G1008" s="76"/>
      <c r="H1008" s="76"/>
      <c r="I1008" s="76"/>
      <c r="J1008" s="76"/>
      <c r="K1008" s="7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  <c r="AA1008" s="27"/>
      <c r="AB1008" s="27"/>
      <c r="AC1008" s="27"/>
      <c r="AD1008" s="78"/>
      <c r="AE1008" s="78"/>
      <c r="AF1008" s="78"/>
      <c r="AG1008" s="1"/>
      <c r="AH1008" s="27"/>
      <c r="AI1008" s="30"/>
      <c r="AJ1008" s="1"/>
    </row>
    <row r="1009" spans="1:36" ht="12.75" customHeight="1" x14ac:dyDescent="0.25">
      <c r="A1009" s="22"/>
      <c r="B1009" s="27"/>
      <c r="C1009" s="27"/>
      <c r="D1009" s="76"/>
      <c r="E1009" s="76"/>
      <c r="F1009" s="76"/>
      <c r="G1009" s="76"/>
      <c r="H1009" s="76"/>
      <c r="I1009" s="76"/>
      <c r="J1009" s="76"/>
      <c r="K1009" s="7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  <c r="AA1009" s="27"/>
      <c r="AB1009" s="27"/>
      <c r="AC1009" s="27"/>
      <c r="AD1009" s="78"/>
      <c r="AE1009" s="78"/>
      <c r="AF1009" s="78"/>
      <c r="AG1009" s="1"/>
      <c r="AH1009" s="27"/>
      <c r="AI1009" s="30"/>
      <c r="AJ1009" s="1"/>
    </row>
    <row r="1010" spans="1:36" ht="12.75" customHeight="1" x14ac:dyDescent="0.25">
      <c r="A1010" s="22"/>
      <c r="B1010" s="27"/>
      <c r="C1010" s="27"/>
      <c r="D1010" s="76"/>
      <c r="E1010" s="76"/>
      <c r="F1010" s="76"/>
      <c r="G1010" s="76"/>
      <c r="H1010" s="76"/>
      <c r="I1010" s="76"/>
      <c r="J1010" s="76"/>
      <c r="K1010" s="7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  <c r="AA1010" s="27"/>
      <c r="AB1010" s="27"/>
      <c r="AC1010" s="27"/>
      <c r="AD1010" s="78"/>
      <c r="AE1010" s="78"/>
      <c r="AF1010" s="78"/>
      <c r="AG1010" s="1"/>
      <c r="AH1010" s="27"/>
      <c r="AI1010" s="30"/>
      <c r="AJ1010" s="1"/>
    </row>
    <row r="1011" spans="1:36" ht="12.75" customHeight="1" x14ac:dyDescent="0.25">
      <c r="A1011" s="22"/>
      <c r="B1011" s="27"/>
      <c r="C1011" s="27"/>
      <c r="D1011" s="76"/>
      <c r="E1011" s="76"/>
      <c r="F1011" s="76"/>
      <c r="G1011" s="76"/>
      <c r="H1011" s="76"/>
      <c r="I1011" s="76"/>
      <c r="J1011" s="76"/>
      <c r="K1011" s="7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  <c r="AA1011" s="27"/>
      <c r="AB1011" s="27"/>
      <c r="AC1011" s="27"/>
      <c r="AD1011" s="78"/>
      <c r="AE1011" s="78"/>
      <c r="AF1011" s="78"/>
      <c r="AG1011" s="1"/>
      <c r="AH1011" s="27"/>
      <c r="AI1011" s="30"/>
      <c r="AJ1011" s="1"/>
    </row>
    <row r="1012" spans="1:36" ht="12.75" customHeight="1" x14ac:dyDescent="0.25">
      <c r="A1012" s="22"/>
      <c r="B1012" s="27"/>
      <c r="C1012" s="27"/>
      <c r="D1012" s="76"/>
      <c r="E1012" s="76"/>
      <c r="F1012" s="76"/>
      <c r="G1012" s="76"/>
      <c r="H1012" s="76"/>
      <c r="I1012" s="76"/>
      <c r="J1012" s="76"/>
      <c r="K1012" s="7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  <c r="AA1012" s="27"/>
      <c r="AB1012" s="27"/>
      <c r="AC1012" s="27"/>
      <c r="AD1012" s="78"/>
      <c r="AE1012" s="78"/>
      <c r="AF1012" s="78"/>
      <c r="AG1012" s="1"/>
      <c r="AH1012" s="27"/>
      <c r="AI1012" s="30"/>
      <c r="AJ1012" s="1"/>
    </row>
    <row r="1013" spans="1:36" ht="12.75" customHeight="1" x14ac:dyDescent="0.25">
      <c r="A1013" s="22"/>
      <c r="B1013" s="27"/>
      <c r="C1013" s="27"/>
      <c r="D1013" s="76"/>
      <c r="E1013" s="76"/>
      <c r="F1013" s="76"/>
      <c r="G1013" s="76"/>
      <c r="H1013" s="76"/>
      <c r="I1013" s="76"/>
      <c r="J1013" s="76"/>
      <c r="K1013" s="7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  <c r="AA1013" s="27"/>
      <c r="AB1013" s="27"/>
      <c r="AC1013" s="27"/>
      <c r="AD1013" s="78"/>
      <c r="AE1013" s="78"/>
      <c r="AF1013" s="78"/>
      <c r="AG1013" s="1"/>
      <c r="AH1013" s="27"/>
      <c r="AI1013" s="30"/>
      <c r="AJ1013" s="1"/>
    </row>
    <row r="1014" spans="1:36" ht="12.75" customHeight="1" x14ac:dyDescent="0.25">
      <c r="A1014" s="22"/>
      <c r="B1014" s="27"/>
      <c r="C1014" s="27"/>
      <c r="D1014" s="76"/>
      <c r="E1014" s="76"/>
      <c r="F1014" s="76"/>
      <c r="G1014" s="76"/>
      <c r="H1014" s="76"/>
      <c r="I1014" s="76"/>
      <c r="J1014" s="76"/>
      <c r="K1014" s="7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  <c r="AA1014" s="27"/>
      <c r="AB1014" s="27"/>
      <c r="AC1014" s="27"/>
      <c r="AD1014" s="78"/>
      <c r="AE1014" s="78"/>
      <c r="AF1014" s="78"/>
      <c r="AG1014" s="1"/>
      <c r="AH1014" s="27"/>
      <c r="AI1014" s="30"/>
      <c r="AJ1014" s="1"/>
    </row>
    <row r="1015" spans="1:36" ht="12.75" customHeight="1" x14ac:dyDescent="0.25">
      <c r="A1015" s="22"/>
      <c r="B1015" s="27"/>
      <c r="C1015" s="27"/>
      <c r="D1015" s="76"/>
      <c r="E1015" s="76"/>
      <c r="F1015" s="76"/>
      <c r="G1015" s="76"/>
      <c r="H1015" s="76"/>
      <c r="I1015" s="76"/>
      <c r="J1015" s="76"/>
      <c r="K1015" s="7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  <c r="AA1015" s="27"/>
      <c r="AB1015" s="27"/>
      <c r="AC1015" s="27"/>
      <c r="AD1015" s="78"/>
      <c r="AE1015" s="78"/>
      <c r="AF1015" s="78"/>
      <c r="AG1015" s="1"/>
      <c r="AH1015" s="27"/>
      <c r="AI1015" s="30"/>
      <c r="AJ1015" s="1"/>
    </row>
    <row r="1016" spans="1:36" ht="12.75" customHeight="1" x14ac:dyDescent="0.25">
      <c r="A1016" s="22"/>
      <c r="B1016" s="27"/>
      <c r="C1016" s="27"/>
      <c r="D1016" s="76"/>
      <c r="E1016" s="76"/>
      <c r="F1016" s="76"/>
      <c r="G1016" s="76"/>
      <c r="H1016" s="76"/>
      <c r="I1016" s="76"/>
      <c r="J1016" s="76"/>
      <c r="K1016" s="7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  <c r="AA1016" s="27"/>
      <c r="AB1016" s="27"/>
      <c r="AC1016" s="27"/>
      <c r="AD1016" s="78"/>
      <c r="AE1016" s="78"/>
      <c r="AF1016" s="78"/>
      <c r="AG1016" s="1"/>
      <c r="AH1016" s="27"/>
      <c r="AI1016" s="30"/>
      <c r="AJ1016" s="1"/>
    </row>
    <row r="1017" spans="1:36" ht="12.75" customHeight="1" x14ac:dyDescent="0.25">
      <c r="A1017" s="22"/>
      <c r="B1017" s="27"/>
      <c r="C1017" s="27"/>
      <c r="D1017" s="76"/>
      <c r="E1017" s="76"/>
      <c r="F1017" s="76"/>
      <c r="G1017" s="76"/>
      <c r="H1017" s="76"/>
      <c r="I1017" s="76"/>
      <c r="J1017" s="76"/>
      <c r="K1017" s="7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  <c r="AA1017" s="27"/>
      <c r="AB1017" s="27"/>
      <c r="AC1017" s="27"/>
      <c r="AD1017" s="78"/>
      <c r="AE1017" s="78"/>
      <c r="AF1017" s="78"/>
      <c r="AG1017" s="1"/>
      <c r="AH1017" s="27"/>
      <c r="AI1017" s="30"/>
      <c r="AJ1017" s="1"/>
    </row>
    <row r="1018" spans="1:36" ht="12.75" customHeight="1" x14ac:dyDescent="0.25">
      <c r="A1018" s="22"/>
      <c r="B1018" s="27"/>
      <c r="C1018" s="27"/>
      <c r="D1018" s="76"/>
      <c r="E1018" s="76"/>
      <c r="F1018" s="76"/>
      <c r="G1018" s="76"/>
      <c r="H1018" s="76"/>
      <c r="I1018" s="76"/>
      <c r="J1018" s="76"/>
      <c r="K1018" s="7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  <c r="AA1018" s="27"/>
      <c r="AB1018" s="27"/>
      <c r="AC1018" s="27"/>
      <c r="AD1018" s="78"/>
      <c r="AE1018" s="78"/>
      <c r="AF1018" s="78"/>
      <c r="AG1018" s="1"/>
      <c r="AH1018" s="27"/>
      <c r="AI1018" s="30"/>
      <c r="AJ1018" s="1"/>
    </row>
    <row r="1019" spans="1:36" ht="12.75" customHeight="1" x14ac:dyDescent="0.25">
      <c r="A1019" s="22"/>
      <c r="B1019" s="27"/>
      <c r="C1019" s="27"/>
      <c r="D1019" s="76"/>
      <c r="E1019" s="76"/>
      <c r="F1019" s="76"/>
      <c r="G1019" s="76"/>
      <c r="H1019" s="76"/>
      <c r="I1019" s="76"/>
      <c r="J1019" s="76"/>
      <c r="K1019" s="7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  <c r="AA1019" s="27"/>
      <c r="AB1019" s="27"/>
      <c r="AC1019" s="27"/>
      <c r="AD1019" s="78"/>
      <c r="AE1019" s="78"/>
      <c r="AF1019" s="78"/>
      <c r="AG1019" s="1"/>
      <c r="AH1019" s="27"/>
      <c r="AI1019" s="30"/>
      <c r="AJ1019" s="1"/>
    </row>
    <row r="1020" spans="1:36" ht="12.75" customHeight="1" x14ac:dyDescent="0.25">
      <c r="A1020" s="22"/>
      <c r="B1020" s="27"/>
      <c r="C1020" s="27"/>
      <c r="D1020" s="76"/>
      <c r="E1020" s="76"/>
      <c r="F1020" s="76"/>
      <c r="G1020" s="76"/>
      <c r="H1020" s="76"/>
      <c r="I1020" s="76"/>
      <c r="J1020" s="76"/>
      <c r="K1020" s="7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  <c r="AA1020" s="27"/>
      <c r="AB1020" s="27"/>
      <c r="AC1020" s="27"/>
      <c r="AD1020" s="78"/>
      <c r="AE1020" s="78"/>
      <c r="AF1020" s="78"/>
      <c r="AG1020" s="1"/>
      <c r="AH1020" s="27"/>
      <c r="AI1020" s="30"/>
      <c r="AJ1020" s="1"/>
    </row>
    <row r="1021" spans="1:36" ht="12.75" customHeight="1" x14ac:dyDescent="0.25">
      <c r="A1021" s="22"/>
      <c r="B1021" s="27"/>
      <c r="C1021" s="27"/>
      <c r="D1021" s="76"/>
      <c r="E1021" s="76"/>
      <c r="F1021" s="76"/>
      <c r="G1021" s="76"/>
      <c r="H1021" s="76"/>
      <c r="I1021" s="76"/>
      <c r="J1021" s="76"/>
      <c r="K1021" s="7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  <c r="AA1021" s="27"/>
      <c r="AB1021" s="27"/>
      <c r="AC1021" s="27"/>
      <c r="AD1021" s="78"/>
      <c r="AE1021" s="78"/>
      <c r="AF1021" s="78"/>
      <c r="AG1021" s="1"/>
      <c r="AH1021" s="27"/>
      <c r="AI1021" s="30"/>
      <c r="AJ1021" s="1"/>
    </row>
    <row r="1022" spans="1:36" ht="12.75" customHeight="1" x14ac:dyDescent="0.25">
      <c r="A1022" s="22"/>
      <c r="B1022" s="27"/>
      <c r="C1022" s="27"/>
      <c r="D1022" s="76"/>
      <c r="E1022" s="76"/>
      <c r="F1022" s="76"/>
      <c r="G1022" s="76"/>
      <c r="H1022" s="76"/>
      <c r="I1022" s="76"/>
      <c r="J1022" s="76"/>
      <c r="K1022" s="7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  <c r="AA1022" s="27"/>
      <c r="AB1022" s="27"/>
      <c r="AC1022" s="27"/>
      <c r="AD1022" s="78"/>
      <c r="AE1022" s="78"/>
      <c r="AF1022" s="78"/>
      <c r="AG1022" s="1"/>
      <c r="AH1022" s="27"/>
      <c r="AI1022" s="30"/>
      <c r="AJ1022" s="1"/>
    </row>
    <row r="1023" spans="1:36" ht="12.75" customHeight="1" x14ac:dyDescent="0.25">
      <c r="A1023" s="22"/>
      <c r="B1023" s="27"/>
      <c r="C1023" s="27"/>
      <c r="D1023" s="76"/>
      <c r="E1023" s="76"/>
      <c r="F1023" s="76"/>
      <c r="G1023" s="76"/>
      <c r="H1023" s="76"/>
      <c r="I1023" s="76"/>
      <c r="J1023" s="76"/>
      <c r="K1023" s="7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  <c r="AA1023" s="27"/>
      <c r="AB1023" s="27"/>
      <c r="AC1023" s="27"/>
      <c r="AD1023" s="78"/>
      <c r="AE1023" s="78"/>
      <c r="AF1023" s="78"/>
      <c r="AG1023" s="1"/>
      <c r="AH1023" s="27"/>
      <c r="AI1023" s="30"/>
      <c r="AJ1023" s="1"/>
    </row>
    <row r="1024" spans="1:36" ht="12.75" customHeight="1" x14ac:dyDescent="0.25">
      <c r="A1024" s="22"/>
      <c r="B1024" s="27"/>
      <c r="C1024" s="27"/>
      <c r="D1024" s="76"/>
      <c r="E1024" s="76"/>
      <c r="F1024" s="76"/>
      <c r="G1024" s="76"/>
      <c r="H1024" s="76"/>
      <c r="I1024" s="76"/>
      <c r="J1024" s="76"/>
      <c r="K1024" s="7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  <c r="AA1024" s="27"/>
      <c r="AB1024" s="27"/>
      <c r="AC1024" s="27"/>
      <c r="AD1024" s="78"/>
      <c r="AE1024" s="78"/>
      <c r="AF1024" s="78"/>
      <c r="AG1024" s="1"/>
      <c r="AH1024" s="27"/>
      <c r="AI1024" s="30"/>
      <c r="AJ1024" s="1"/>
    </row>
    <row r="1025" spans="1:36" ht="12.75" customHeight="1" x14ac:dyDescent="0.25">
      <c r="A1025" s="22"/>
      <c r="B1025" s="27"/>
      <c r="C1025" s="27"/>
      <c r="D1025" s="76"/>
      <c r="E1025" s="76"/>
      <c r="F1025" s="76"/>
      <c r="G1025" s="76"/>
      <c r="H1025" s="76"/>
      <c r="I1025" s="76"/>
      <c r="J1025" s="76"/>
      <c r="K1025" s="7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  <c r="AA1025" s="27"/>
      <c r="AB1025" s="27"/>
      <c r="AC1025" s="27"/>
      <c r="AD1025" s="78"/>
      <c r="AE1025" s="78"/>
      <c r="AF1025" s="78"/>
      <c r="AG1025" s="1"/>
      <c r="AH1025" s="27"/>
      <c r="AI1025" s="30"/>
      <c r="AJ1025" s="1"/>
    </row>
    <row r="1026" spans="1:36" ht="12.75" customHeight="1" x14ac:dyDescent="0.25">
      <c r="A1026" s="22"/>
      <c r="B1026" s="27"/>
      <c r="C1026" s="27"/>
      <c r="D1026" s="76"/>
      <c r="E1026" s="76"/>
      <c r="F1026" s="76"/>
      <c r="G1026" s="76"/>
      <c r="H1026" s="76"/>
      <c r="I1026" s="76"/>
      <c r="J1026" s="76"/>
      <c r="K1026" s="7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  <c r="AA1026" s="27"/>
      <c r="AB1026" s="27"/>
      <c r="AC1026" s="27"/>
      <c r="AD1026" s="78"/>
      <c r="AE1026" s="78"/>
      <c r="AF1026" s="78"/>
      <c r="AG1026" s="1"/>
      <c r="AH1026" s="27"/>
      <c r="AI1026" s="30"/>
      <c r="AJ1026" s="1"/>
    </row>
    <row r="1027" spans="1:36" ht="12.75" customHeight="1" x14ac:dyDescent="0.25">
      <c r="A1027" s="22"/>
      <c r="B1027" s="27"/>
      <c r="C1027" s="27"/>
      <c r="D1027" s="76"/>
      <c r="E1027" s="76"/>
      <c r="F1027" s="76"/>
      <c r="G1027" s="76"/>
      <c r="H1027" s="76"/>
      <c r="I1027" s="76"/>
      <c r="J1027" s="76"/>
      <c r="K1027" s="7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  <c r="AA1027" s="27"/>
      <c r="AB1027" s="27"/>
      <c r="AC1027" s="27"/>
      <c r="AD1027" s="78"/>
      <c r="AE1027" s="78"/>
      <c r="AF1027" s="78"/>
      <c r="AG1027" s="1"/>
      <c r="AH1027" s="27"/>
      <c r="AI1027" s="30"/>
      <c r="AJ1027" s="1"/>
    </row>
    <row r="1028" spans="1:36" ht="12.75" customHeight="1" x14ac:dyDescent="0.25">
      <c r="A1028" s="22"/>
      <c r="B1028" s="27"/>
      <c r="C1028" s="27"/>
      <c r="D1028" s="76"/>
      <c r="E1028" s="76"/>
      <c r="F1028" s="76"/>
      <c r="G1028" s="76"/>
      <c r="H1028" s="76"/>
      <c r="I1028" s="76"/>
      <c r="J1028" s="76"/>
      <c r="K1028" s="7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  <c r="AA1028" s="27"/>
      <c r="AB1028" s="27"/>
      <c r="AC1028" s="27"/>
      <c r="AD1028" s="78"/>
      <c r="AE1028" s="78"/>
      <c r="AF1028" s="78"/>
      <c r="AG1028" s="1"/>
      <c r="AH1028" s="27"/>
      <c r="AI1028" s="30"/>
      <c r="AJ1028" s="1"/>
    </row>
    <row r="1029" spans="1:36" ht="12.75" customHeight="1" x14ac:dyDescent="0.25">
      <c r="A1029" s="22"/>
      <c r="B1029" s="27"/>
      <c r="C1029" s="27"/>
      <c r="D1029" s="76"/>
      <c r="E1029" s="76"/>
      <c r="F1029" s="76"/>
      <c r="G1029" s="76"/>
      <c r="H1029" s="76"/>
      <c r="I1029" s="76"/>
      <c r="J1029" s="76"/>
      <c r="K1029" s="7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  <c r="AA1029" s="27"/>
      <c r="AB1029" s="27"/>
      <c r="AC1029" s="27"/>
      <c r="AD1029" s="78"/>
      <c r="AE1029" s="78"/>
      <c r="AF1029" s="78"/>
      <c r="AG1029" s="1"/>
      <c r="AH1029" s="27"/>
      <c r="AI1029" s="30"/>
      <c r="AJ1029" s="1"/>
    </row>
    <row r="1030" spans="1:36" ht="12.75" customHeight="1" x14ac:dyDescent="0.25">
      <c r="A1030" s="22"/>
      <c r="B1030" s="27"/>
      <c r="C1030" s="27"/>
      <c r="D1030" s="76"/>
      <c r="E1030" s="76"/>
      <c r="F1030" s="76"/>
      <c r="G1030" s="76"/>
      <c r="H1030" s="76"/>
      <c r="I1030" s="76"/>
      <c r="J1030" s="76"/>
      <c r="K1030" s="7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  <c r="AA1030" s="27"/>
      <c r="AB1030" s="27"/>
      <c r="AC1030" s="27"/>
      <c r="AD1030" s="78"/>
      <c r="AE1030" s="78"/>
      <c r="AF1030" s="78"/>
      <c r="AG1030" s="1"/>
      <c r="AH1030" s="27"/>
      <c r="AI1030" s="30"/>
      <c r="AJ1030" s="1"/>
    </row>
    <row r="1031" spans="1:36" ht="12.75" customHeight="1" x14ac:dyDescent="0.25">
      <c r="A1031" s="22"/>
      <c r="B1031" s="27"/>
      <c r="C1031" s="27"/>
      <c r="D1031" s="76"/>
      <c r="E1031" s="76"/>
      <c r="F1031" s="76"/>
      <c r="G1031" s="76"/>
      <c r="H1031" s="76"/>
      <c r="I1031" s="76"/>
      <c r="J1031" s="76"/>
      <c r="K1031" s="7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  <c r="AA1031" s="27"/>
      <c r="AB1031" s="27"/>
      <c r="AC1031" s="27"/>
      <c r="AD1031" s="78"/>
      <c r="AE1031" s="78"/>
      <c r="AF1031" s="78"/>
      <c r="AG1031" s="1"/>
      <c r="AH1031" s="27"/>
      <c r="AI1031" s="30"/>
      <c r="AJ1031" s="1"/>
    </row>
    <row r="1032" spans="1:36" ht="12.75" customHeight="1" x14ac:dyDescent="0.25">
      <c r="A1032" s="22"/>
      <c r="B1032" s="27"/>
      <c r="C1032" s="27"/>
      <c r="D1032" s="76"/>
      <c r="E1032" s="76"/>
      <c r="F1032" s="76"/>
      <c r="G1032" s="76"/>
      <c r="H1032" s="76"/>
      <c r="I1032" s="76"/>
      <c r="J1032" s="76"/>
      <c r="K1032" s="7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  <c r="AA1032" s="27"/>
      <c r="AB1032" s="27"/>
      <c r="AC1032" s="27"/>
      <c r="AD1032" s="78"/>
      <c r="AE1032" s="78"/>
      <c r="AF1032" s="78"/>
      <c r="AG1032" s="1"/>
      <c r="AH1032" s="27"/>
      <c r="AI1032" s="30"/>
      <c r="AJ1032" s="1"/>
    </row>
    <row r="1033" spans="1:36" ht="12.75" customHeight="1" x14ac:dyDescent="0.25">
      <c r="A1033" s="22"/>
      <c r="B1033" s="27"/>
      <c r="C1033" s="27"/>
      <c r="D1033" s="76"/>
      <c r="E1033" s="76"/>
      <c r="F1033" s="76"/>
      <c r="G1033" s="76"/>
      <c r="H1033" s="76"/>
      <c r="I1033" s="76"/>
      <c r="J1033" s="76"/>
      <c r="K1033" s="7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  <c r="AA1033" s="27"/>
      <c r="AB1033" s="27"/>
      <c r="AC1033" s="27"/>
      <c r="AD1033" s="78"/>
      <c r="AE1033" s="78"/>
      <c r="AF1033" s="78"/>
      <c r="AG1033" s="1"/>
      <c r="AH1033" s="27"/>
      <c r="AI1033" s="30"/>
      <c r="AJ1033" s="1"/>
    </row>
    <row r="1034" spans="1:36" ht="12.75" customHeight="1" x14ac:dyDescent="0.25">
      <c r="A1034" s="22"/>
      <c r="B1034" s="27"/>
      <c r="C1034" s="27"/>
      <c r="D1034" s="76"/>
      <c r="E1034" s="76"/>
      <c r="F1034" s="76"/>
      <c r="G1034" s="76"/>
      <c r="H1034" s="76"/>
      <c r="I1034" s="76"/>
      <c r="J1034" s="76"/>
      <c r="K1034" s="7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  <c r="AA1034" s="27"/>
      <c r="AB1034" s="27"/>
      <c r="AC1034" s="27"/>
      <c r="AD1034" s="78"/>
      <c r="AE1034" s="78"/>
      <c r="AF1034" s="78"/>
      <c r="AG1034" s="1"/>
      <c r="AH1034" s="27"/>
      <c r="AI1034" s="30"/>
      <c r="AJ1034" s="1"/>
    </row>
    <row r="1035" spans="1:36" ht="12.75" customHeight="1" x14ac:dyDescent="0.25">
      <c r="A1035" s="22"/>
      <c r="B1035" s="27"/>
      <c r="C1035" s="27"/>
      <c r="D1035" s="76"/>
      <c r="E1035" s="76"/>
      <c r="F1035" s="76"/>
      <c r="G1035" s="76"/>
      <c r="H1035" s="76"/>
      <c r="I1035" s="76"/>
      <c r="J1035" s="76"/>
      <c r="K1035" s="7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  <c r="AA1035" s="27"/>
      <c r="AB1035" s="27"/>
      <c r="AC1035" s="27"/>
      <c r="AD1035" s="78"/>
      <c r="AE1035" s="78"/>
      <c r="AF1035" s="78"/>
      <c r="AG1035" s="1"/>
      <c r="AH1035" s="27"/>
      <c r="AI1035" s="30"/>
      <c r="AJ1035" s="1"/>
    </row>
    <row r="1036" spans="1:36" ht="12.75" customHeight="1" x14ac:dyDescent="0.25">
      <c r="A1036" s="22"/>
      <c r="B1036" s="27"/>
      <c r="C1036" s="27"/>
      <c r="D1036" s="76"/>
      <c r="E1036" s="76"/>
      <c r="F1036" s="76"/>
      <c r="G1036" s="76"/>
      <c r="H1036" s="76"/>
      <c r="I1036" s="76"/>
      <c r="J1036" s="76"/>
      <c r="K1036" s="7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  <c r="AA1036" s="27"/>
      <c r="AB1036" s="27"/>
      <c r="AC1036" s="27"/>
      <c r="AD1036" s="78"/>
      <c r="AE1036" s="78"/>
      <c r="AF1036" s="78"/>
      <c r="AG1036" s="1"/>
      <c r="AH1036" s="27"/>
      <c r="AI1036" s="30"/>
      <c r="AJ1036" s="1"/>
    </row>
    <row r="1037" spans="1:36" ht="12.75" customHeight="1" x14ac:dyDescent="0.25">
      <c r="A1037" s="22"/>
      <c r="B1037" s="27"/>
      <c r="C1037" s="27"/>
      <c r="D1037" s="76"/>
      <c r="E1037" s="76"/>
      <c r="F1037" s="76"/>
      <c r="G1037" s="76"/>
      <c r="H1037" s="76"/>
      <c r="I1037" s="76"/>
      <c r="J1037" s="76"/>
      <c r="K1037" s="77"/>
      <c r="L1037" s="27"/>
      <c r="M1037" s="27"/>
      <c r="N1037" s="27"/>
      <c r="O1037" s="27"/>
      <c r="P1037" s="27"/>
      <c r="Q1037" s="27"/>
      <c r="R1037" s="27"/>
      <c r="S1037" s="27"/>
      <c r="T1037" s="27"/>
      <c r="U1037" s="27"/>
      <c r="V1037" s="27"/>
      <c r="W1037" s="27"/>
      <c r="X1037" s="27"/>
      <c r="Y1037" s="27"/>
      <c r="Z1037" s="27"/>
      <c r="AA1037" s="27"/>
      <c r="AB1037" s="27"/>
      <c r="AC1037" s="27"/>
      <c r="AD1037" s="78"/>
      <c r="AE1037" s="78"/>
      <c r="AF1037" s="78"/>
      <c r="AG1037" s="1"/>
      <c r="AH1037" s="27"/>
      <c r="AI1037" s="30"/>
      <c r="AJ1037" s="1"/>
    </row>
    <row r="1038" spans="1:36" ht="12.75" customHeight="1" x14ac:dyDescent="0.25">
      <c r="A1038" s="22"/>
      <c r="B1038" s="27"/>
      <c r="C1038" s="27"/>
      <c r="D1038" s="76"/>
      <c r="E1038" s="76"/>
      <c r="F1038" s="76"/>
      <c r="G1038" s="76"/>
      <c r="H1038" s="76"/>
      <c r="I1038" s="76"/>
      <c r="J1038" s="76"/>
      <c r="K1038" s="77"/>
      <c r="L1038" s="27"/>
      <c r="M1038" s="27"/>
      <c r="N1038" s="27"/>
      <c r="O1038" s="27"/>
      <c r="P1038" s="27"/>
      <c r="Q1038" s="27"/>
      <c r="R1038" s="27"/>
      <c r="S1038" s="27"/>
      <c r="T1038" s="27"/>
      <c r="U1038" s="27"/>
      <c r="V1038" s="27"/>
      <c r="W1038" s="27"/>
      <c r="X1038" s="27"/>
      <c r="Y1038" s="27"/>
      <c r="Z1038" s="27"/>
      <c r="AA1038" s="27"/>
      <c r="AB1038" s="27"/>
      <c r="AC1038" s="27"/>
      <c r="AD1038" s="78"/>
      <c r="AE1038" s="78"/>
      <c r="AF1038" s="78"/>
      <c r="AG1038" s="1"/>
      <c r="AH1038" s="27"/>
      <c r="AI1038" s="30"/>
      <c r="AJ1038" s="1"/>
    </row>
    <row r="1039" spans="1:36" ht="12.75" customHeight="1" x14ac:dyDescent="0.25">
      <c r="A1039" s="22"/>
      <c r="B1039" s="27"/>
      <c r="C1039" s="27"/>
      <c r="D1039" s="76"/>
      <c r="E1039" s="76"/>
      <c r="F1039" s="76"/>
      <c r="G1039" s="76"/>
      <c r="H1039" s="76"/>
      <c r="I1039" s="76"/>
      <c r="J1039" s="76"/>
      <c r="K1039" s="77"/>
      <c r="L1039" s="27"/>
      <c r="M1039" s="27"/>
      <c r="N1039" s="27"/>
      <c r="O1039" s="27"/>
      <c r="P1039" s="27"/>
      <c r="Q1039" s="27"/>
      <c r="R1039" s="27"/>
      <c r="S1039" s="27"/>
      <c r="T1039" s="27"/>
      <c r="U1039" s="27"/>
      <c r="V1039" s="27"/>
      <c r="W1039" s="27"/>
      <c r="X1039" s="27"/>
      <c r="Y1039" s="27"/>
      <c r="Z1039" s="27"/>
      <c r="AA1039" s="27"/>
      <c r="AB1039" s="27"/>
      <c r="AC1039" s="27"/>
      <c r="AD1039" s="78"/>
      <c r="AE1039" s="78"/>
      <c r="AF1039" s="78"/>
      <c r="AG1039" s="1"/>
      <c r="AH1039" s="27"/>
      <c r="AI1039" s="30"/>
      <c r="AJ1039" s="1"/>
    </row>
    <row r="1040" spans="1:36" ht="12.75" customHeight="1" x14ac:dyDescent="0.25">
      <c r="A1040" s="22"/>
      <c r="B1040" s="27"/>
      <c r="C1040" s="27"/>
      <c r="D1040" s="76"/>
      <c r="E1040" s="76"/>
      <c r="F1040" s="76"/>
      <c r="G1040" s="76"/>
      <c r="H1040" s="76"/>
      <c r="I1040" s="76"/>
      <c r="J1040" s="76"/>
      <c r="K1040" s="77"/>
      <c r="L1040" s="27"/>
      <c r="M1040" s="27"/>
      <c r="N1040" s="27"/>
      <c r="O1040" s="27"/>
      <c r="P1040" s="27"/>
      <c r="Q1040" s="27"/>
      <c r="R1040" s="27"/>
      <c r="S1040" s="27"/>
      <c r="T1040" s="27"/>
      <c r="U1040" s="27"/>
      <c r="V1040" s="27"/>
      <c r="W1040" s="27"/>
      <c r="X1040" s="27"/>
      <c r="Y1040" s="27"/>
      <c r="Z1040" s="27"/>
      <c r="AA1040" s="27"/>
      <c r="AB1040" s="27"/>
      <c r="AC1040" s="27"/>
      <c r="AD1040" s="78"/>
      <c r="AE1040" s="78"/>
      <c r="AF1040" s="78"/>
      <c r="AG1040" s="1"/>
      <c r="AH1040" s="27"/>
      <c r="AI1040" s="30"/>
      <c r="AJ1040" s="1"/>
    </row>
    <row r="1041" spans="1:36" ht="12.75" customHeight="1" x14ac:dyDescent="0.25">
      <c r="A1041" s="22"/>
      <c r="B1041" s="27"/>
      <c r="C1041" s="27"/>
      <c r="D1041" s="76"/>
      <c r="E1041" s="76"/>
      <c r="F1041" s="76"/>
      <c r="G1041" s="76"/>
      <c r="H1041" s="76"/>
      <c r="I1041" s="76"/>
      <c r="J1041" s="76"/>
      <c r="K1041" s="77"/>
      <c r="L1041" s="27"/>
      <c r="M1041" s="27"/>
      <c r="N1041" s="27"/>
      <c r="O1041" s="27"/>
      <c r="P1041" s="27"/>
      <c r="Q1041" s="27"/>
      <c r="R1041" s="27"/>
      <c r="S1041" s="27"/>
      <c r="T1041" s="27"/>
      <c r="U1041" s="27"/>
      <c r="V1041" s="27"/>
      <c r="W1041" s="27"/>
      <c r="X1041" s="27"/>
      <c r="Y1041" s="27"/>
      <c r="Z1041" s="27"/>
      <c r="AA1041" s="27"/>
      <c r="AB1041" s="27"/>
      <c r="AC1041" s="27"/>
      <c r="AD1041" s="78"/>
      <c r="AE1041" s="78"/>
      <c r="AF1041" s="78"/>
      <c r="AG1041" s="1"/>
      <c r="AH1041" s="27"/>
      <c r="AI1041" s="30"/>
      <c r="AJ1041" s="1"/>
    </row>
    <row r="1042" spans="1:36" ht="12.75" customHeight="1" x14ac:dyDescent="0.25">
      <c r="A1042" s="22"/>
      <c r="B1042" s="27"/>
      <c r="C1042" s="27"/>
      <c r="D1042" s="76"/>
      <c r="E1042" s="76"/>
      <c r="F1042" s="76"/>
      <c r="G1042" s="76"/>
      <c r="H1042" s="76"/>
      <c r="I1042" s="76"/>
      <c r="J1042" s="76"/>
      <c r="K1042" s="77"/>
      <c r="L1042" s="27"/>
      <c r="M1042" s="27"/>
      <c r="N1042" s="27"/>
      <c r="O1042" s="27"/>
      <c r="P1042" s="27"/>
      <c r="Q1042" s="27"/>
      <c r="R1042" s="27"/>
      <c r="S1042" s="27"/>
      <c r="T1042" s="27"/>
      <c r="U1042" s="27"/>
      <c r="V1042" s="27"/>
      <c r="W1042" s="27"/>
      <c r="X1042" s="27"/>
      <c r="Y1042" s="27"/>
      <c r="Z1042" s="27"/>
      <c r="AA1042" s="27"/>
      <c r="AB1042" s="27"/>
      <c r="AC1042" s="27"/>
      <c r="AD1042" s="78"/>
      <c r="AE1042" s="78"/>
      <c r="AF1042" s="78"/>
      <c r="AG1042" s="1"/>
      <c r="AH1042" s="27"/>
      <c r="AI1042" s="30"/>
      <c r="AJ1042" s="1"/>
    </row>
    <row r="1043" spans="1:36" ht="12.75" customHeight="1" x14ac:dyDescent="0.25">
      <c r="A1043" s="22"/>
      <c r="B1043" s="27"/>
      <c r="C1043" s="27"/>
      <c r="D1043" s="76"/>
      <c r="E1043" s="76"/>
      <c r="F1043" s="76"/>
      <c r="G1043" s="76"/>
      <c r="H1043" s="76"/>
      <c r="I1043" s="76"/>
      <c r="J1043" s="76"/>
      <c r="K1043" s="77"/>
      <c r="L1043" s="27"/>
      <c r="M1043" s="27"/>
      <c r="N1043" s="27"/>
      <c r="O1043" s="27"/>
      <c r="P1043" s="27"/>
      <c r="Q1043" s="27"/>
      <c r="R1043" s="27"/>
      <c r="S1043" s="27"/>
      <c r="T1043" s="27"/>
      <c r="U1043" s="27"/>
      <c r="V1043" s="27"/>
      <c r="W1043" s="27"/>
      <c r="X1043" s="27"/>
      <c r="Y1043" s="27"/>
      <c r="Z1043" s="27"/>
      <c r="AA1043" s="27"/>
      <c r="AB1043" s="27"/>
      <c r="AC1043" s="27"/>
      <c r="AD1043" s="78"/>
      <c r="AE1043" s="78"/>
      <c r="AF1043" s="78"/>
      <c r="AG1043" s="1"/>
      <c r="AH1043" s="27"/>
      <c r="AI1043" s="30"/>
      <c r="AJ1043" s="1"/>
    </row>
    <row r="1044" spans="1:36" ht="12.75" customHeight="1" x14ac:dyDescent="0.25">
      <c r="A1044" s="22"/>
      <c r="B1044" s="27"/>
      <c r="C1044" s="27"/>
      <c r="D1044" s="76"/>
      <c r="E1044" s="76"/>
      <c r="F1044" s="76"/>
      <c r="G1044" s="76"/>
      <c r="H1044" s="76"/>
      <c r="I1044" s="76"/>
      <c r="J1044" s="76"/>
      <c r="K1044" s="77"/>
      <c r="L1044" s="27"/>
      <c r="M1044" s="27"/>
      <c r="N1044" s="27"/>
      <c r="O1044" s="27"/>
      <c r="P1044" s="27"/>
      <c r="Q1044" s="27"/>
      <c r="R1044" s="27"/>
      <c r="S1044" s="27"/>
      <c r="T1044" s="27"/>
      <c r="U1044" s="27"/>
      <c r="V1044" s="27"/>
      <c r="W1044" s="27"/>
      <c r="X1044" s="27"/>
      <c r="Y1044" s="27"/>
      <c r="Z1044" s="27"/>
      <c r="AA1044" s="27"/>
      <c r="AB1044" s="27"/>
      <c r="AC1044" s="27"/>
      <c r="AD1044" s="78"/>
      <c r="AE1044" s="78"/>
      <c r="AF1044" s="78"/>
      <c r="AG1044" s="1"/>
      <c r="AH1044" s="27"/>
      <c r="AI1044" s="30"/>
      <c r="AJ1044" s="1"/>
    </row>
    <row r="1045" spans="1:36" ht="12.75" customHeight="1" x14ac:dyDescent="0.25">
      <c r="A1045" s="22"/>
      <c r="B1045" s="27"/>
      <c r="C1045" s="27"/>
      <c r="D1045" s="76"/>
      <c r="E1045" s="76"/>
      <c r="F1045" s="76"/>
      <c r="G1045" s="76"/>
      <c r="H1045" s="76"/>
      <c r="I1045" s="76"/>
      <c r="J1045" s="76"/>
      <c r="K1045" s="77"/>
      <c r="L1045" s="27"/>
      <c r="M1045" s="27"/>
      <c r="N1045" s="27"/>
      <c r="O1045" s="27"/>
      <c r="P1045" s="27"/>
      <c r="Q1045" s="27"/>
      <c r="R1045" s="27"/>
      <c r="S1045" s="27"/>
      <c r="T1045" s="27"/>
      <c r="U1045" s="27"/>
      <c r="V1045" s="27"/>
      <c r="W1045" s="27"/>
      <c r="X1045" s="27"/>
      <c r="Y1045" s="27"/>
      <c r="Z1045" s="27"/>
      <c r="AA1045" s="27"/>
      <c r="AB1045" s="27"/>
      <c r="AC1045" s="27"/>
      <c r="AD1045" s="78"/>
      <c r="AE1045" s="78"/>
      <c r="AF1045" s="78"/>
      <c r="AG1045" s="1"/>
      <c r="AH1045" s="27"/>
      <c r="AI1045" s="30"/>
      <c r="AJ1045" s="1"/>
    </row>
    <row r="1046" spans="1:36" ht="12.75" customHeight="1" x14ac:dyDescent="0.25">
      <c r="A1046" s="22"/>
      <c r="B1046" s="27"/>
      <c r="C1046" s="27"/>
      <c r="D1046" s="76"/>
      <c r="E1046" s="76"/>
      <c r="F1046" s="76"/>
      <c r="G1046" s="76"/>
      <c r="H1046" s="76"/>
      <c r="I1046" s="76"/>
      <c r="J1046" s="76"/>
      <c r="K1046" s="77"/>
      <c r="L1046" s="27"/>
      <c r="M1046" s="27"/>
      <c r="N1046" s="27"/>
      <c r="O1046" s="27"/>
      <c r="P1046" s="27"/>
      <c r="Q1046" s="27"/>
      <c r="R1046" s="27"/>
      <c r="S1046" s="27"/>
      <c r="T1046" s="27"/>
      <c r="U1046" s="27"/>
      <c r="V1046" s="27"/>
      <c r="W1046" s="27"/>
      <c r="X1046" s="27"/>
      <c r="Y1046" s="27"/>
      <c r="Z1046" s="27"/>
      <c r="AA1046" s="27"/>
      <c r="AB1046" s="27"/>
      <c r="AC1046" s="27"/>
      <c r="AD1046" s="78"/>
      <c r="AE1046" s="78"/>
      <c r="AF1046" s="78"/>
      <c r="AG1046" s="1"/>
      <c r="AH1046" s="27"/>
      <c r="AI1046" s="30"/>
      <c r="AJ1046" s="1"/>
    </row>
    <row r="1047" spans="1:36" ht="12.75" customHeight="1" x14ac:dyDescent="0.25">
      <c r="A1047" s="22"/>
      <c r="B1047" s="27"/>
      <c r="C1047" s="27"/>
      <c r="D1047" s="76"/>
      <c r="E1047" s="76"/>
      <c r="F1047" s="76"/>
      <c r="G1047" s="76"/>
      <c r="H1047" s="76"/>
      <c r="I1047" s="76"/>
      <c r="J1047" s="76"/>
      <c r="K1047" s="77"/>
      <c r="L1047" s="27"/>
      <c r="M1047" s="27"/>
      <c r="N1047" s="27"/>
      <c r="O1047" s="27"/>
      <c r="P1047" s="27"/>
      <c r="Q1047" s="27"/>
      <c r="R1047" s="27"/>
      <c r="S1047" s="27"/>
      <c r="T1047" s="27"/>
      <c r="U1047" s="27"/>
      <c r="V1047" s="27"/>
      <c r="W1047" s="27"/>
      <c r="X1047" s="27"/>
      <c r="Y1047" s="27"/>
      <c r="Z1047" s="27"/>
      <c r="AA1047" s="27"/>
      <c r="AB1047" s="27"/>
      <c r="AC1047" s="27"/>
      <c r="AD1047" s="78"/>
      <c r="AE1047" s="78"/>
      <c r="AF1047" s="78"/>
      <c r="AG1047" s="1"/>
      <c r="AH1047" s="27"/>
      <c r="AI1047" s="30"/>
      <c r="AJ1047" s="1"/>
    </row>
    <row r="1048" spans="1:36" ht="12.75" customHeight="1" x14ac:dyDescent="0.25">
      <c r="A1048" s="22"/>
      <c r="B1048" s="27"/>
      <c r="C1048" s="27"/>
      <c r="D1048" s="76"/>
      <c r="E1048" s="76"/>
      <c r="F1048" s="76"/>
      <c r="G1048" s="76"/>
      <c r="H1048" s="76"/>
      <c r="I1048" s="76"/>
      <c r="J1048" s="76"/>
      <c r="K1048" s="77"/>
      <c r="L1048" s="27"/>
      <c r="M1048" s="27"/>
      <c r="N1048" s="27"/>
      <c r="O1048" s="27"/>
      <c r="P1048" s="27"/>
      <c r="Q1048" s="27"/>
      <c r="R1048" s="27"/>
      <c r="S1048" s="27"/>
      <c r="T1048" s="27"/>
      <c r="U1048" s="27"/>
      <c r="V1048" s="27"/>
      <c r="W1048" s="27"/>
      <c r="X1048" s="27"/>
      <c r="Y1048" s="27"/>
      <c r="Z1048" s="27"/>
      <c r="AA1048" s="27"/>
      <c r="AB1048" s="27"/>
      <c r="AC1048" s="27"/>
      <c r="AD1048" s="78"/>
      <c r="AE1048" s="78"/>
      <c r="AF1048" s="78"/>
      <c r="AG1048" s="1"/>
      <c r="AH1048" s="27"/>
      <c r="AI1048" s="30"/>
      <c r="AJ1048" s="1"/>
    </row>
    <row r="1049" spans="1:36" ht="12.75" customHeight="1" x14ac:dyDescent="0.25">
      <c r="A1049" s="22"/>
      <c r="B1049" s="27"/>
      <c r="C1049" s="27"/>
      <c r="D1049" s="76"/>
      <c r="E1049" s="76"/>
      <c r="F1049" s="76"/>
      <c r="G1049" s="76"/>
      <c r="H1049" s="76"/>
      <c r="I1049" s="76"/>
      <c r="J1049" s="76"/>
      <c r="K1049" s="77"/>
      <c r="L1049" s="27"/>
      <c r="M1049" s="27"/>
      <c r="N1049" s="27"/>
      <c r="O1049" s="27"/>
      <c r="P1049" s="27"/>
      <c r="Q1049" s="27"/>
      <c r="R1049" s="27"/>
      <c r="S1049" s="27"/>
      <c r="T1049" s="27"/>
      <c r="U1049" s="27"/>
      <c r="V1049" s="27"/>
      <c r="W1049" s="27"/>
      <c r="X1049" s="27"/>
      <c r="Y1049" s="27"/>
      <c r="Z1049" s="27"/>
      <c r="AA1049" s="27"/>
      <c r="AB1049" s="27"/>
      <c r="AC1049" s="27"/>
      <c r="AD1049" s="78"/>
      <c r="AE1049" s="78"/>
      <c r="AF1049" s="78"/>
      <c r="AG1049" s="1"/>
      <c r="AH1049" s="27"/>
      <c r="AI1049" s="30"/>
      <c r="AJ1049" s="1"/>
    </row>
    <row r="1050" spans="1:36" ht="12.75" customHeight="1" x14ac:dyDescent="0.25">
      <c r="A1050" s="22"/>
      <c r="B1050" s="27"/>
      <c r="C1050" s="27"/>
      <c r="D1050" s="76"/>
      <c r="E1050" s="76"/>
      <c r="F1050" s="76"/>
      <c r="G1050" s="76"/>
      <c r="H1050" s="76"/>
      <c r="I1050" s="76"/>
      <c r="J1050" s="76"/>
      <c r="K1050" s="77"/>
      <c r="L1050" s="27"/>
      <c r="M1050" s="27"/>
      <c r="N1050" s="27"/>
      <c r="O1050" s="27"/>
      <c r="P1050" s="27"/>
      <c r="Q1050" s="27"/>
      <c r="R1050" s="27"/>
      <c r="S1050" s="27"/>
      <c r="T1050" s="27"/>
      <c r="U1050" s="27"/>
      <c r="V1050" s="27"/>
      <c r="W1050" s="27"/>
      <c r="X1050" s="27"/>
      <c r="Y1050" s="27"/>
      <c r="Z1050" s="27"/>
      <c r="AA1050" s="27"/>
      <c r="AB1050" s="27"/>
      <c r="AC1050" s="27"/>
      <c r="AD1050" s="78"/>
      <c r="AE1050" s="78"/>
      <c r="AF1050" s="78"/>
      <c r="AG1050" s="1"/>
      <c r="AH1050" s="27"/>
      <c r="AI1050" s="30"/>
      <c r="AJ1050" s="1"/>
    </row>
    <row r="1051" spans="1:36" ht="12.75" customHeight="1" x14ac:dyDescent="0.25">
      <c r="A1051" s="22"/>
      <c r="B1051" s="27"/>
      <c r="C1051" s="27"/>
      <c r="D1051" s="76"/>
      <c r="E1051" s="76"/>
      <c r="F1051" s="76"/>
      <c r="G1051" s="76"/>
      <c r="H1051" s="76"/>
      <c r="I1051" s="76"/>
      <c r="J1051" s="76"/>
      <c r="K1051" s="77"/>
      <c r="L1051" s="27"/>
      <c r="M1051" s="27"/>
      <c r="N1051" s="27"/>
      <c r="O1051" s="27"/>
      <c r="P1051" s="27"/>
      <c r="Q1051" s="27"/>
      <c r="R1051" s="27"/>
      <c r="S1051" s="27"/>
      <c r="T1051" s="27"/>
      <c r="U1051" s="27"/>
      <c r="V1051" s="27"/>
      <c r="W1051" s="27"/>
      <c r="X1051" s="27"/>
      <c r="Y1051" s="27"/>
      <c r="Z1051" s="27"/>
      <c r="AA1051" s="27"/>
      <c r="AB1051" s="27"/>
      <c r="AC1051" s="27"/>
      <c r="AD1051" s="78"/>
      <c r="AE1051" s="78"/>
      <c r="AF1051" s="78"/>
      <c r="AG1051" s="1"/>
      <c r="AH1051" s="27"/>
      <c r="AI1051" s="30"/>
      <c r="AJ1051" s="1"/>
    </row>
    <row r="1052" spans="1:36" ht="12.75" customHeight="1" x14ac:dyDescent="0.25">
      <c r="A1052" s="22"/>
      <c r="B1052" s="27"/>
      <c r="C1052" s="27"/>
      <c r="D1052" s="76"/>
      <c r="E1052" s="76"/>
      <c r="F1052" s="76"/>
      <c r="G1052" s="76"/>
      <c r="H1052" s="76"/>
      <c r="I1052" s="76"/>
      <c r="J1052" s="76"/>
      <c r="K1052" s="77"/>
      <c r="L1052" s="27"/>
      <c r="M1052" s="27"/>
      <c r="N1052" s="27"/>
      <c r="O1052" s="27"/>
      <c r="P1052" s="27"/>
      <c r="Q1052" s="27"/>
      <c r="R1052" s="27"/>
      <c r="S1052" s="27"/>
      <c r="T1052" s="27"/>
      <c r="U1052" s="27"/>
      <c r="V1052" s="27"/>
      <c r="W1052" s="27"/>
      <c r="X1052" s="27"/>
      <c r="Y1052" s="27"/>
      <c r="Z1052" s="27"/>
      <c r="AA1052" s="27"/>
      <c r="AB1052" s="27"/>
      <c r="AC1052" s="27"/>
      <c r="AD1052" s="78"/>
      <c r="AE1052" s="78"/>
      <c r="AF1052" s="78"/>
      <c r="AG1052" s="1"/>
      <c r="AH1052" s="27"/>
      <c r="AI1052" s="30"/>
      <c r="AJ1052" s="1"/>
    </row>
    <row r="1053" spans="1:36" ht="12.75" customHeight="1" x14ac:dyDescent="0.25">
      <c r="A1053" s="22"/>
      <c r="B1053" s="27"/>
      <c r="C1053" s="27"/>
      <c r="D1053" s="76"/>
      <c r="E1053" s="76"/>
      <c r="F1053" s="76"/>
      <c r="G1053" s="76"/>
      <c r="H1053" s="76"/>
      <c r="I1053" s="76"/>
      <c r="J1053" s="76"/>
      <c r="K1053" s="77"/>
      <c r="L1053" s="27"/>
      <c r="M1053" s="27"/>
      <c r="N1053" s="27"/>
      <c r="O1053" s="27"/>
      <c r="P1053" s="27"/>
      <c r="Q1053" s="27"/>
      <c r="R1053" s="27"/>
      <c r="S1053" s="27"/>
      <c r="T1053" s="27"/>
      <c r="U1053" s="27"/>
      <c r="V1053" s="27"/>
      <c r="W1053" s="27"/>
      <c r="X1053" s="27"/>
      <c r="Y1053" s="27"/>
      <c r="Z1053" s="27"/>
      <c r="AA1053" s="27"/>
      <c r="AB1053" s="27"/>
      <c r="AC1053" s="27"/>
      <c r="AD1053" s="78"/>
      <c r="AE1053" s="78"/>
      <c r="AF1053" s="78"/>
      <c r="AG1053" s="1"/>
      <c r="AH1053" s="27"/>
      <c r="AI1053" s="30"/>
      <c r="AJ1053" s="1"/>
    </row>
    <row r="1054" spans="1:36" ht="12.75" customHeight="1" x14ac:dyDescent="0.25">
      <c r="A1054" s="22"/>
      <c r="B1054" s="27"/>
      <c r="C1054" s="27"/>
      <c r="D1054" s="76"/>
      <c r="E1054" s="76"/>
      <c r="F1054" s="76"/>
      <c r="G1054" s="76"/>
      <c r="H1054" s="76"/>
      <c r="I1054" s="76"/>
      <c r="J1054" s="76"/>
      <c r="K1054" s="7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D1054" s="78"/>
      <c r="AE1054" s="78"/>
      <c r="AF1054" s="78"/>
      <c r="AG1054" s="1"/>
      <c r="AH1054" s="27"/>
      <c r="AI1054" s="30"/>
      <c r="AJ1054" s="1"/>
    </row>
    <row r="1055" spans="1:36" ht="12.75" customHeight="1" x14ac:dyDescent="0.25">
      <c r="A1055" s="22"/>
      <c r="B1055" s="27"/>
      <c r="C1055" s="27"/>
      <c r="D1055" s="76"/>
      <c r="E1055" s="76"/>
      <c r="F1055" s="76"/>
      <c r="G1055" s="76"/>
      <c r="H1055" s="76"/>
      <c r="I1055" s="76"/>
      <c r="J1055" s="76"/>
      <c r="K1055" s="7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  <c r="AD1055" s="78"/>
      <c r="AE1055" s="78"/>
      <c r="AF1055" s="78"/>
      <c r="AG1055" s="1"/>
      <c r="AH1055" s="27"/>
      <c r="AI1055" s="30"/>
      <c r="AJ1055" s="1"/>
    </row>
    <row r="1056" spans="1:36" ht="12.75" customHeight="1" x14ac:dyDescent="0.25">
      <c r="A1056" s="22"/>
      <c r="B1056" s="27"/>
      <c r="C1056" s="27"/>
      <c r="D1056" s="76"/>
      <c r="E1056" s="76"/>
      <c r="F1056" s="76"/>
      <c r="G1056" s="76"/>
      <c r="H1056" s="76"/>
      <c r="I1056" s="76"/>
      <c r="J1056" s="76"/>
      <c r="K1056" s="77"/>
      <c r="L1056" s="27"/>
      <c r="M1056" s="27"/>
      <c r="N1056" s="27"/>
      <c r="O1056" s="27"/>
      <c r="P1056" s="27"/>
      <c r="Q1056" s="27"/>
      <c r="R1056" s="27"/>
      <c r="S1056" s="27"/>
      <c r="T1056" s="27"/>
      <c r="U1056" s="27"/>
      <c r="V1056" s="27"/>
      <c r="W1056" s="27"/>
      <c r="X1056" s="27"/>
      <c r="Y1056" s="27"/>
      <c r="Z1056" s="27"/>
      <c r="AA1056" s="27"/>
      <c r="AB1056" s="27"/>
      <c r="AC1056" s="27"/>
      <c r="AD1056" s="78"/>
      <c r="AE1056" s="78"/>
      <c r="AF1056" s="78"/>
      <c r="AG1056" s="1"/>
      <c r="AH1056" s="27"/>
      <c r="AI1056" s="30"/>
      <c r="AJ1056" s="1"/>
    </row>
    <row r="1057" spans="1:36" ht="12.75" customHeight="1" x14ac:dyDescent="0.25">
      <c r="A1057" s="22"/>
      <c r="B1057" s="27"/>
      <c r="C1057" s="27"/>
      <c r="D1057" s="76"/>
      <c r="E1057" s="76"/>
      <c r="F1057" s="76"/>
      <c r="G1057" s="76"/>
      <c r="H1057" s="76"/>
      <c r="I1057" s="76"/>
      <c r="J1057" s="76"/>
      <c r="K1057" s="77"/>
      <c r="L1057" s="27"/>
      <c r="M1057" s="27"/>
      <c r="N1057" s="27"/>
      <c r="O1057" s="27"/>
      <c r="P1057" s="27"/>
      <c r="Q1057" s="27"/>
      <c r="R1057" s="27"/>
      <c r="S1057" s="27"/>
      <c r="T1057" s="27"/>
      <c r="U1057" s="27"/>
      <c r="V1057" s="27"/>
      <c r="W1057" s="27"/>
      <c r="X1057" s="27"/>
      <c r="Y1057" s="27"/>
      <c r="Z1057" s="27"/>
      <c r="AA1057" s="27"/>
      <c r="AB1057" s="27"/>
      <c r="AC1057" s="27"/>
      <c r="AD1057" s="78"/>
      <c r="AE1057" s="78"/>
      <c r="AF1057" s="78"/>
      <c r="AG1057" s="1"/>
      <c r="AH1057" s="27"/>
      <c r="AI1057" s="30"/>
      <c r="AJ1057" s="1"/>
    </row>
    <row r="1058" spans="1:36" ht="12.75" customHeight="1" x14ac:dyDescent="0.25">
      <c r="A1058" s="22"/>
      <c r="B1058" s="27"/>
      <c r="C1058" s="27"/>
      <c r="D1058" s="76"/>
      <c r="E1058" s="76"/>
      <c r="F1058" s="76"/>
      <c r="G1058" s="76"/>
      <c r="H1058" s="76"/>
      <c r="I1058" s="76"/>
      <c r="J1058" s="76"/>
      <c r="K1058" s="77"/>
      <c r="L1058" s="27"/>
      <c r="M1058" s="27"/>
      <c r="N1058" s="27"/>
      <c r="O1058" s="27"/>
      <c r="P1058" s="27"/>
      <c r="Q1058" s="27"/>
      <c r="R1058" s="27"/>
      <c r="S1058" s="27"/>
      <c r="T1058" s="27"/>
      <c r="U1058" s="27"/>
      <c r="V1058" s="27"/>
      <c r="W1058" s="27"/>
      <c r="X1058" s="27"/>
      <c r="Y1058" s="27"/>
      <c r="Z1058" s="27"/>
      <c r="AA1058" s="27"/>
      <c r="AB1058" s="27"/>
      <c r="AC1058" s="27"/>
      <c r="AD1058" s="78"/>
      <c r="AE1058" s="78"/>
      <c r="AF1058" s="78"/>
      <c r="AG1058" s="1"/>
      <c r="AH1058" s="27"/>
      <c r="AI1058" s="30"/>
      <c r="AJ1058" s="1"/>
    </row>
    <row r="1059" spans="1:36" ht="12.75" customHeight="1" x14ac:dyDescent="0.25">
      <c r="A1059" s="22"/>
      <c r="B1059" s="27"/>
      <c r="C1059" s="27"/>
      <c r="D1059" s="76"/>
      <c r="E1059" s="76"/>
      <c r="F1059" s="76"/>
      <c r="G1059" s="76"/>
      <c r="H1059" s="76"/>
      <c r="I1059" s="76"/>
      <c r="J1059" s="76"/>
      <c r="K1059" s="77"/>
      <c r="L1059" s="27"/>
      <c r="M1059" s="27"/>
      <c r="N1059" s="27"/>
      <c r="O1059" s="27"/>
      <c r="P1059" s="27"/>
      <c r="Q1059" s="27"/>
      <c r="R1059" s="27"/>
      <c r="S1059" s="27"/>
      <c r="T1059" s="27"/>
      <c r="U1059" s="27"/>
      <c r="V1059" s="27"/>
      <c r="W1059" s="27"/>
      <c r="X1059" s="27"/>
      <c r="Y1059" s="27"/>
      <c r="Z1059" s="27"/>
      <c r="AA1059" s="27"/>
      <c r="AB1059" s="27"/>
      <c r="AC1059" s="27"/>
      <c r="AD1059" s="78"/>
      <c r="AE1059" s="78"/>
      <c r="AF1059" s="78"/>
      <c r="AG1059" s="1"/>
      <c r="AH1059" s="27"/>
      <c r="AI1059" s="30"/>
      <c r="AJ1059" s="1"/>
    </row>
    <row r="1060" spans="1:36" ht="12.75" customHeight="1" x14ac:dyDescent="0.25">
      <c r="A1060" s="22"/>
      <c r="B1060" s="27"/>
      <c r="C1060" s="27"/>
      <c r="D1060" s="76"/>
      <c r="E1060" s="76"/>
      <c r="F1060" s="76"/>
      <c r="G1060" s="76"/>
      <c r="H1060" s="76"/>
      <c r="I1060" s="76"/>
      <c r="J1060" s="76"/>
      <c r="K1060" s="77"/>
      <c r="L1060" s="27"/>
      <c r="M1060" s="27"/>
      <c r="N1060" s="27"/>
      <c r="O1060" s="27"/>
      <c r="P1060" s="27"/>
      <c r="Q1060" s="27"/>
      <c r="R1060" s="27"/>
      <c r="S1060" s="27"/>
      <c r="T1060" s="27"/>
      <c r="U1060" s="27"/>
      <c r="V1060" s="27"/>
      <c r="W1060" s="27"/>
      <c r="X1060" s="27"/>
      <c r="Y1060" s="27"/>
      <c r="Z1060" s="27"/>
      <c r="AA1060" s="27"/>
      <c r="AB1060" s="27"/>
      <c r="AC1060" s="27"/>
      <c r="AD1060" s="78"/>
      <c r="AE1060" s="78"/>
      <c r="AF1060" s="78"/>
      <c r="AG1060" s="1"/>
      <c r="AH1060" s="27"/>
      <c r="AI1060" s="30"/>
      <c r="AJ1060" s="1"/>
    </row>
    <row r="1061" spans="1:36" ht="12.75" customHeight="1" x14ac:dyDescent="0.25">
      <c r="A1061" s="22"/>
      <c r="B1061" s="27"/>
      <c r="C1061" s="27"/>
      <c r="D1061" s="76"/>
      <c r="E1061" s="76"/>
      <c r="F1061" s="76"/>
      <c r="G1061" s="76"/>
      <c r="H1061" s="76"/>
      <c r="I1061" s="76"/>
      <c r="J1061" s="76"/>
      <c r="K1061" s="77"/>
      <c r="L1061" s="27"/>
      <c r="M1061" s="27"/>
      <c r="N1061" s="27"/>
      <c r="O1061" s="27"/>
      <c r="P1061" s="27"/>
      <c r="Q1061" s="27"/>
      <c r="R1061" s="27"/>
      <c r="S1061" s="27"/>
      <c r="T1061" s="27"/>
      <c r="U1061" s="27"/>
      <c r="V1061" s="27"/>
      <c r="W1061" s="27"/>
      <c r="X1061" s="27"/>
      <c r="Y1061" s="27"/>
      <c r="Z1061" s="27"/>
      <c r="AA1061" s="27"/>
      <c r="AB1061" s="27"/>
      <c r="AC1061" s="27"/>
      <c r="AD1061" s="78"/>
      <c r="AE1061" s="78"/>
      <c r="AF1061" s="78"/>
      <c r="AG1061" s="1"/>
      <c r="AH1061" s="27"/>
      <c r="AI1061" s="30"/>
      <c r="AJ1061" s="1"/>
    </row>
    <row r="1062" spans="1:36" ht="12.75" customHeight="1" x14ac:dyDescent="0.25">
      <c r="A1062" s="22"/>
      <c r="B1062" s="27"/>
      <c r="C1062" s="27"/>
      <c r="D1062" s="76"/>
      <c r="E1062" s="76"/>
      <c r="F1062" s="76"/>
      <c r="G1062" s="76"/>
      <c r="H1062" s="76"/>
      <c r="I1062" s="76"/>
      <c r="J1062" s="76"/>
      <c r="K1062" s="77"/>
      <c r="L1062" s="27"/>
      <c r="M1062" s="27"/>
      <c r="N1062" s="27"/>
      <c r="O1062" s="27"/>
      <c r="P1062" s="27"/>
      <c r="Q1062" s="27"/>
      <c r="R1062" s="27"/>
      <c r="S1062" s="27"/>
      <c r="T1062" s="27"/>
      <c r="U1062" s="27"/>
      <c r="V1062" s="27"/>
      <c r="W1062" s="27"/>
      <c r="X1062" s="27"/>
      <c r="Y1062" s="27"/>
      <c r="Z1062" s="27"/>
      <c r="AA1062" s="27"/>
      <c r="AB1062" s="27"/>
      <c r="AC1062" s="27"/>
      <c r="AD1062" s="78"/>
      <c r="AE1062" s="78"/>
      <c r="AF1062" s="78"/>
      <c r="AG1062" s="1"/>
      <c r="AH1062" s="27"/>
      <c r="AI1062" s="30"/>
      <c r="AJ1062" s="1"/>
    </row>
    <row r="1063" spans="1:36" ht="12.75" customHeight="1" x14ac:dyDescent="0.25">
      <c r="A1063" s="22"/>
      <c r="B1063" s="27"/>
      <c r="C1063" s="27"/>
      <c r="D1063" s="76"/>
      <c r="E1063" s="76"/>
      <c r="F1063" s="76"/>
      <c r="G1063" s="76"/>
      <c r="H1063" s="76"/>
      <c r="I1063" s="76"/>
      <c r="J1063" s="76"/>
      <c r="K1063" s="77"/>
      <c r="L1063" s="27"/>
      <c r="M1063" s="27"/>
      <c r="N1063" s="27"/>
      <c r="O1063" s="27"/>
      <c r="P1063" s="27"/>
      <c r="Q1063" s="27"/>
      <c r="R1063" s="27"/>
      <c r="S1063" s="27"/>
      <c r="T1063" s="27"/>
      <c r="U1063" s="27"/>
      <c r="V1063" s="27"/>
      <c r="W1063" s="27"/>
      <c r="X1063" s="27"/>
      <c r="Y1063" s="27"/>
      <c r="Z1063" s="27"/>
      <c r="AA1063" s="27"/>
      <c r="AB1063" s="27"/>
      <c r="AC1063" s="27"/>
      <c r="AD1063" s="78"/>
      <c r="AE1063" s="78"/>
      <c r="AF1063" s="78"/>
      <c r="AG1063" s="1"/>
      <c r="AH1063" s="27"/>
      <c r="AI1063" s="30"/>
      <c r="AJ1063" s="1"/>
    </row>
    <row r="1064" spans="1:36" ht="12.75" customHeight="1" x14ac:dyDescent="0.25">
      <c r="A1064" s="22"/>
      <c r="B1064" s="27"/>
      <c r="C1064" s="27"/>
      <c r="D1064" s="76"/>
      <c r="E1064" s="76"/>
      <c r="F1064" s="76"/>
      <c r="G1064" s="76"/>
      <c r="H1064" s="76"/>
      <c r="I1064" s="76"/>
      <c r="J1064" s="76"/>
      <c r="K1064" s="77"/>
      <c r="L1064" s="27"/>
      <c r="M1064" s="27"/>
      <c r="N1064" s="27"/>
      <c r="O1064" s="27"/>
      <c r="P1064" s="27"/>
      <c r="Q1064" s="27"/>
      <c r="R1064" s="27"/>
      <c r="S1064" s="27"/>
      <c r="T1064" s="27"/>
      <c r="U1064" s="27"/>
      <c r="V1064" s="27"/>
      <c r="W1064" s="27"/>
      <c r="X1064" s="27"/>
      <c r="Y1064" s="27"/>
      <c r="Z1064" s="27"/>
      <c r="AA1064" s="27"/>
      <c r="AB1064" s="27"/>
      <c r="AC1064" s="27"/>
      <c r="AD1064" s="78"/>
      <c r="AE1064" s="78"/>
      <c r="AF1064" s="78"/>
      <c r="AG1064" s="1"/>
      <c r="AH1064" s="27"/>
      <c r="AI1064" s="30"/>
      <c r="AJ1064" s="1"/>
    </row>
    <row r="1065" spans="1:36" ht="12.75" customHeight="1" x14ac:dyDescent="0.25">
      <c r="A1065" s="22"/>
      <c r="B1065" s="27"/>
      <c r="C1065" s="27"/>
      <c r="D1065" s="76"/>
      <c r="E1065" s="76"/>
      <c r="F1065" s="76"/>
      <c r="G1065" s="76"/>
      <c r="H1065" s="76"/>
      <c r="I1065" s="76"/>
      <c r="J1065" s="76"/>
      <c r="K1065" s="77"/>
      <c r="L1065" s="27"/>
      <c r="M1065" s="27"/>
      <c r="N1065" s="27"/>
      <c r="O1065" s="27"/>
      <c r="P1065" s="27"/>
      <c r="Q1065" s="27"/>
      <c r="R1065" s="27"/>
      <c r="S1065" s="27"/>
      <c r="T1065" s="27"/>
      <c r="U1065" s="27"/>
      <c r="V1065" s="27"/>
      <c r="W1065" s="27"/>
      <c r="X1065" s="27"/>
      <c r="Y1065" s="27"/>
      <c r="Z1065" s="27"/>
      <c r="AA1065" s="27"/>
      <c r="AB1065" s="27"/>
      <c r="AC1065" s="27"/>
      <c r="AD1065" s="78"/>
      <c r="AE1065" s="78"/>
      <c r="AF1065" s="78"/>
      <c r="AG1065" s="1"/>
      <c r="AH1065" s="27"/>
      <c r="AI1065" s="30"/>
      <c r="AJ1065" s="1"/>
    </row>
    <row r="1066" spans="1:36" ht="12.75" customHeight="1" x14ac:dyDescent="0.25">
      <c r="A1066" s="22"/>
      <c r="B1066" s="27"/>
      <c r="C1066" s="27"/>
      <c r="D1066" s="76"/>
      <c r="E1066" s="76"/>
      <c r="F1066" s="76"/>
      <c r="G1066" s="76"/>
      <c r="H1066" s="76"/>
      <c r="I1066" s="76"/>
      <c r="J1066" s="76"/>
      <c r="K1066" s="77"/>
      <c r="L1066" s="27"/>
      <c r="M1066" s="27"/>
      <c r="N1066" s="27"/>
      <c r="O1066" s="27"/>
      <c r="P1066" s="27"/>
      <c r="Q1066" s="27"/>
      <c r="R1066" s="27"/>
      <c r="S1066" s="27"/>
      <c r="T1066" s="27"/>
      <c r="U1066" s="27"/>
      <c r="V1066" s="27"/>
      <c r="W1066" s="27"/>
      <c r="X1066" s="27"/>
      <c r="Y1066" s="27"/>
      <c r="Z1066" s="27"/>
      <c r="AA1066" s="27"/>
      <c r="AB1066" s="27"/>
      <c r="AC1066" s="27"/>
      <c r="AD1066" s="78"/>
      <c r="AE1066" s="78"/>
      <c r="AF1066" s="78"/>
      <c r="AG1066" s="1"/>
      <c r="AH1066" s="27"/>
      <c r="AI1066" s="30"/>
      <c r="AJ1066" s="1"/>
    </row>
    <row r="1067" spans="1:36" ht="12.75" customHeight="1" x14ac:dyDescent="0.25">
      <c r="A1067" s="22"/>
      <c r="B1067" s="27"/>
      <c r="C1067" s="27"/>
      <c r="D1067" s="76"/>
      <c r="E1067" s="76"/>
      <c r="F1067" s="76"/>
      <c r="G1067" s="76"/>
      <c r="H1067" s="76"/>
      <c r="I1067" s="76"/>
      <c r="J1067" s="76"/>
      <c r="K1067" s="77"/>
      <c r="L1067" s="27"/>
      <c r="M1067" s="27"/>
      <c r="N1067" s="27"/>
      <c r="O1067" s="27"/>
      <c r="P1067" s="27"/>
      <c r="Q1067" s="27"/>
      <c r="R1067" s="27"/>
      <c r="S1067" s="27"/>
      <c r="T1067" s="27"/>
      <c r="U1067" s="27"/>
      <c r="V1067" s="27"/>
      <c r="W1067" s="27"/>
      <c r="X1067" s="27"/>
      <c r="Y1067" s="27"/>
      <c r="Z1067" s="27"/>
      <c r="AA1067" s="27"/>
      <c r="AB1067" s="27"/>
      <c r="AC1067" s="27"/>
      <c r="AD1067" s="78"/>
      <c r="AE1067" s="78"/>
      <c r="AF1067" s="78"/>
      <c r="AG1067" s="1"/>
      <c r="AH1067" s="27"/>
      <c r="AI1067" s="30"/>
      <c r="AJ1067" s="1"/>
    </row>
    <row r="1068" spans="1:36" ht="12.75" customHeight="1" x14ac:dyDescent="0.25">
      <c r="A1068" s="22"/>
      <c r="B1068" s="27"/>
      <c r="C1068" s="27"/>
      <c r="D1068" s="76"/>
      <c r="E1068" s="76"/>
      <c r="F1068" s="76"/>
      <c r="G1068" s="76"/>
      <c r="H1068" s="76"/>
      <c r="I1068" s="76"/>
      <c r="J1068" s="76"/>
      <c r="K1068" s="7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7"/>
      <c r="X1068" s="27"/>
      <c r="Y1068" s="27"/>
      <c r="Z1068" s="27"/>
      <c r="AA1068" s="27"/>
      <c r="AB1068" s="27"/>
      <c r="AC1068" s="27"/>
      <c r="AD1068" s="78"/>
      <c r="AE1068" s="78"/>
      <c r="AF1068" s="78"/>
      <c r="AG1068" s="1"/>
      <c r="AH1068" s="27"/>
      <c r="AI1068" s="30"/>
      <c r="AJ1068" s="1"/>
    </row>
    <row r="1069" spans="1:36" ht="12.75" customHeight="1" x14ac:dyDescent="0.25">
      <c r="A1069" s="22"/>
      <c r="B1069" s="27"/>
      <c r="C1069" s="27"/>
      <c r="D1069" s="76"/>
      <c r="E1069" s="76"/>
      <c r="F1069" s="76"/>
      <c r="G1069" s="76"/>
      <c r="H1069" s="76"/>
      <c r="I1069" s="76"/>
      <c r="J1069" s="76"/>
      <c r="K1069" s="77"/>
      <c r="L1069" s="27"/>
      <c r="M1069" s="27"/>
      <c r="N1069" s="27"/>
      <c r="O1069" s="27"/>
      <c r="P1069" s="27"/>
      <c r="Q1069" s="27"/>
      <c r="R1069" s="27"/>
      <c r="S1069" s="27"/>
      <c r="T1069" s="27"/>
      <c r="U1069" s="27"/>
      <c r="V1069" s="27"/>
      <c r="W1069" s="27"/>
      <c r="X1069" s="27"/>
      <c r="Y1069" s="27"/>
      <c r="Z1069" s="27"/>
      <c r="AA1069" s="27"/>
      <c r="AB1069" s="27"/>
      <c r="AC1069" s="27"/>
      <c r="AD1069" s="78"/>
      <c r="AE1069" s="78"/>
      <c r="AF1069" s="78"/>
      <c r="AG1069" s="1"/>
      <c r="AH1069" s="27"/>
      <c r="AI1069" s="30"/>
      <c r="AJ1069" s="1"/>
    </row>
    <row r="1070" spans="1:36" ht="12.75" customHeight="1" x14ac:dyDescent="0.25">
      <c r="A1070" s="22"/>
      <c r="B1070" s="27"/>
      <c r="C1070" s="27"/>
      <c r="D1070" s="76"/>
      <c r="E1070" s="76"/>
      <c r="F1070" s="76"/>
      <c r="G1070" s="76"/>
      <c r="H1070" s="76"/>
      <c r="I1070" s="76"/>
      <c r="J1070" s="76"/>
      <c r="K1070" s="77"/>
      <c r="L1070" s="27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s="78"/>
      <c r="AE1070" s="78"/>
      <c r="AF1070" s="78"/>
      <c r="AG1070" s="1"/>
      <c r="AH1070" s="27"/>
      <c r="AI1070" s="30"/>
      <c r="AJ1070" s="1"/>
    </row>
    <row r="1071" spans="1:36" ht="12.75" customHeight="1" x14ac:dyDescent="0.25">
      <c r="A1071" s="22"/>
      <c r="B1071" s="27"/>
      <c r="C1071" s="27"/>
      <c r="D1071" s="76"/>
      <c r="E1071" s="76"/>
      <c r="F1071" s="76"/>
      <c r="G1071" s="76"/>
      <c r="H1071" s="76"/>
      <c r="I1071" s="76"/>
      <c r="J1071" s="76"/>
      <c r="K1071" s="77"/>
      <c r="L1071" s="27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7"/>
      <c r="X1071" s="27"/>
      <c r="Y1071" s="27"/>
      <c r="Z1071" s="27"/>
      <c r="AA1071" s="27"/>
      <c r="AB1071" s="27"/>
      <c r="AC1071" s="27"/>
      <c r="AD1071" s="78"/>
      <c r="AE1071" s="78"/>
      <c r="AF1071" s="78"/>
      <c r="AG1071" s="1"/>
      <c r="AH1071" s="27"/>
      <c r="AI1071" s="30"/>
      <c r="AJ1071" s="1"/>
    </row>
    <row r="1072" spans="1:36" ht="12.75" customHeight="1" x14ac:dyDescent="0.25">
      <c r="A1072" s="22"/>
      <c r="B1072" s="27"/>
      <c r="C1072" s="27"/>
      <c r="D1072" s="76"/>
      <c r="E1072" s="76"/>
      <c r="F1072" s="76"/>
      <c r="G1072" s="76"/>
      <c r="H1072" s="76"/>
      <c r="I1072" s="76"/>
      <c r="J1072" s="76"/>
      <c r="K1072" s="7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  <c r="Z1072" s="27"/>
      <c r="AA1072" s="27"/>
      <c r="AB1072" s="27"/>
      <c r="AC1072" s="27"/>
      <c r="AD1072" s="78"/>
      <c r="AE1072" s="78"/>
      <c r="AF1072" s="78"/>
      <c r="AG1072" s="1"/>
      <c r="AH1072" s="27"/>
      <c r="AI1072" s="30"/>
      <c r="AJ1072" s="1"/>
    </row>
    <row r="1073" spans="1:36" ht="12.75" customHeight="1" x14ac:dyDescent="0.25">
      <c r="A1073" s="22"/>
      <c r="B1073" s="27"/>
      <c r="C1073" s="27"/>
      <c r="D1073" s="76"/>
      <c r="E1073" s="76"/>
      <c r="F1073" s="76"/>
      <c r="G1073" s="76"/>
      <c r="H1073" s="76"/>
      <c r="I1073" s="76"/>
      <c r="J1073" s="76"/>
      <c r="K1073" s="77"/>
      <c r="L1073" s="27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7"/>
      <c r="X1073" s="27"/>
      <c r="Y1073" s="27"/>
      <c r="Z1073" s="27"/>
      <c r="AA1073" s="27"/>
      <c r="AB1073" s="27"/>
      <c r="AC1073" s="27"/>
      <c r="AD1073" s="78"/>
      <c r="AE1073" s="78"/>
      <c r="AF1073" s="78"/>
      <c r="AG1073" s="1"/>
      <c r="AH1073" s="27"/>
      <c r="AI1073" s="30"/>
      <c r="AJ1073" s="1"/>
    </row>
    <row r="1074" spans="1:36" ht="12.75" customHeight="1" x14ac:dyDescent="0.25">
      <c r="A1074" s="22"/>
      <c r="B1074" s="27"/>
      <c r="C1074" s="27"/>
      <c r="D1074" s="76"/>
      <c r="E1074" s="76"/>
      <c r="F1074" s="76"/>
      <c r="G1074" s="76"/>
      <c r="H1074" s="76"/>
      <c r="I1074" s="76"/>
      <c r="J1074" s="76"/>
      <c r="K1074" s="7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  <c r="Z1074" s="27"/>
      <c r="AA1074" s="27"/>
      <c r="AB1074" s="27"/>
      <c r="AC1074" s="27"/>
      <c r="AD1074" s="78"/>
      <c r="AE1074" s="78"/>
      <c r="AF1074" s="78"/>
      <c r="AG1074" s="1"/>
      <c r="AH1074" s="27"/>
      <c r="AI1074" s="30"/>
      <c r="AJ1074" s="1"/>
    </row>
    <row r="1075" spans="1:36" ht="12.75" customHeight="1" x14ac:dyDescent="0.25">
      <c r="A1075" s="22"/>
      <c r="B1075" s="27"/>
      <c r="C1075" s="27"/>
      <c r="D1075" s="76"/>
      <c r="E1075" s="76"/>
      <c r="F1075" s="76"/>
      <c r="G1075" s="76"/>
      <c r="H1075" s="76"/>
      <c r="I1075" s="76"/>
      <c r="J1075" s="76"/>
      <c r="K1075" s="7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D1075" s="78"/>
      <c r="AE1075" s="78"/>
      <c r="AF1075" s="78"/>
      <c r="AG1075" s="1"/>
      <c r="AH1075" s="27"/>
      <c r="AI1075" s="30"/>
      <c r="AJ1075" s="1"/>
    </row>
    <row r="1076" spans="1:36" ht="12.75" customHeight="1" x14ac:dyDescent="0.25">
      <c r="A1076" s="22"/>
      <c r="B1076" s="27"/>
      <c r="C1076" s="27"/>
      <c r="D1076" s="76"/>
      <c r="E1076" s="76"/>
      <c r="F1076" s="76"/>
      <c r="G1076" s="76"/>
      <c r="H1076" s="76"/>
      <c r="I1076" s="76"/>
      <c r="J1076" s="76"/>
      <c r="K1076" s="77"/>
      <c r="L1076" s="27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  <c r="Z1076" s="27"/>
      <c r="AA1076" s="27"/>
      <c r="AB1076" s="27"/>
      <c r="AC1076" s="27"/>
      <c r="AD1076" s="78"/>
      <c r="AE1076" s="78"/>
      <c r="AF1076" s="78"/>
      <c r="AG1076" s="1"/>
      <c r="AH1076" s="27"/>
      <c r="AI1076" s="30"/>
      <c r="AJ1076" s="1"/>
    </row>
    <row r="1077" spans="1:36" ht="12.75" customHeight="1" x14ac:dyDescent="0.25">
      <c r="A1077" s="22"/>
      <c r="B1077" s="27"/>
      <c r="C1077" s="27"/>
      <c r="D1077" s="76"/>
      <c r="E1077" s="76"/>
      <c r="F1077" s="76"/>
      <c r="G1077" s="76"/>
      <c r="H1077" s="76"/>
      <c r="I1077" s="76"/>
      <c r="J1077" s="76"/>
      <c r="K1077" s="77"/>
      <c r="L1077" s="27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7"/>
      <c r="X1077" s="27"/>
      <c r="Y1077" s="27"/>
      <c r="Z1077" s="27"/>
      <c r="AA1077" s="27"/>
      <c r="AB1077" s="27"/>
      <c r="AC1077" s="27"/>
      <c r="AD1077" s="78"/>
      <c r="AE1077" s="78"/>
      <c r="AF1077" s="78"/>
      <c r="AG1077" s="1"/>
      <c r="AH1077" s="27"/>
      <c r="AI1077" s="30"/>
      <c r="AJ1077" s="1"/>
    </row>
    <row r="1078" spans="1:36" ht="12.75" customHeight="1" x14ac:dyDescent="0.25">
      <c r="A1078" s="22"/>
      <c r="B1078" s="27"/>
      <c r="C1078" s="27"/>
      <c r="D1078" s="76"/>
      <c r="E1078" s="76"/>
      <c r="F1078" s="76"/>
      <c r="G1078" s="76"/>
      <c r="H1078" s="76"/>
      <c r="I1078" s="76"/>
      <c r="J1078" s="76"/>
      <c r="K1078" s="77"/>
      <c r="L1078" s="27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  <c r="Z1078" s="27"/>
      <c r="AA1078" s="27"/>
      <c r="AB1078" s="27"/>
      <c r="AC1078" s="27"/>
      <c r="AD1078" s="78"/>
      <c r="AE1078" s="78"/>
      <c r="AF1078" s="78"/>
      <c r="AG1078" s="1"/>
      <c r="AH1078" s="27"/>
      <c r="AI1078" s="30"/>
      <c r="AJ1078" s="1"/>
    </row>
    <row r="1079" spans="1:36" ht="12.75" customHeight="1" x14ac:dyDescent="0.25">
      <c r="A1079" s="22"/>
      <c r="B1079" s="27"/>
      <c r="C1079" s="27"/>
      <c r="D1079" s="76"/>
      <c r="E1079" s="76"/>
      <c r="F1079" s="76"/>
      <c r="G1079" s="76"/>
      <c r="H1079" s="76"/>
      <c r="I1079" s="76"/>
      <c r="J1079" s="76"/>
      <c r="K1079" s="77"/>
      <c r="L1079" s="27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  <c r="Z1079" s="27"/>
      <c r="AA1079" s="27"/>
      <c r="AB1079" s="27"/>
      <c r="AC1079" s="27"/>
      <c r="AD1079" s="78"/>
      <c r="AE1079" s="78"/>
      <c r="AF1079" s="78"/>
      <c r="AG1079" s="1"/>
      <c r="AH1079" s="27"/>
      <c r="AI1079" s="30"/>
      <c r="AJ1079" s="1"/>
    </row>
    <row r="1080" spans="1:36" ht="12.75" customHeight="1" x14ac:dyDescent="0.25">
      <c r="A1080" s="22"/>
      <c r="B1080" s="27"/>
      <c r="C1080" s="27"/>
      <c r="D1080" s="76"/>
      <c r="E1080" s="76"/>
      <c r="F1080" s="76"/>
      <c r="G1080" s="76"/>
      <c r="H1080" s="76"/>
      <c r="I1080" s="76"/>
      <c r="J1080" s="76"/>
      <c r="K1080" s="77"/>
      <c r="L1080" s="27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  <c r="Z1080" s="27"/>
      <c r="AA1080" s="27"/>
      <c r="AB1080" s="27"/>
      <c r="AC1080" s="27"/>
      <c r="AD1080" s="78"/>
      <c r="AE1080" s="78"/>
      <c r="AF1080" s="78"/>
      <c r="AG1080" s="1"/>
      <c r="AH1080" s="27"/>
      <c r="AI1080" s="30"/>
      <c r="AJ1080" s="1"/>
    </row>
    <row r="1081" spans="1:36" ht="12.75" customHeight="1" x14ac:dyDescent="0.25">
      <c r="A1081" s="22"/>
      <c r="B1081" s="27"/>
      <c r="C1081" s="27"/>
      <c r="D1081" s="76"/>
      <c r="E1081" s="76"/>
      <c r="F1081" s="76"/>
      <c r="G1081" s="76"/>
      <c r="H1081" s="76"/>
      <c r="I1081" s="76"/>
      <c r="J1081" s="76"/>
      <c r="K1081" s="77"/>
      <c r="L1081" s="27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  <c r="Z1081" s="27"/>
      <c r="AA1081" s="27"/>
      <c r="AB1081" s="27"/>
      <c r="AC1081" s="27"/>
      <c r="AD1081" s="78"/>
      <c r="AE1081" s="78"/>
      <c r="AF1081" s="78"/>
      <c r="AG1081" s="1"/>
      <c r="AH1081" s="27"/>
      <c r="AI1081" s="30"/>
      <c r="AJ1081" s="1"/>
    </row>
    <row r="1082" spans="1:36" ht="12.75" customHeight="1" x14ac:dyDescent="0.25">
      <c r="A1082" s="22"/>
      <c r="B1082" s="27"/>
      <c r="C1082" s="27"/>
      <c r="D1082" s="76"/>
      <c r="E1082" s="76"/>
      <c r="F1082" s="76"/>
      <c r="G1082" s="76"/>
      <c r="H1082" s="76"/>
      <c r="I1082" s="76"/>
      <c r="J1082" s="76"/>
      <c r="K1082" s="77"/>
      <c r="L1082" s="27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  <c r="Z1082" s="27"/>
      <c r="AA1082" s="27"/>
      <c r="AB1082" s="27"/>
      <c r="AC1082" s="27"/>
      <c r="AD1082" s="78"/>
      <c r="AE1082" s="78"/>
      <c r="AF1082" s="78"/>
      <c r="AG1082" s="1"/>
      <c r="AH1082" s="27"/>
      <c r="AI1082" s="30"/>
      <c r="AJ1082" s="1"/>
    </row>
    <row r="1083" spans="1:36" ht="12.75" customHeight="1" x14ac:dyDescent="0.25">
      <c r="A1083" s="22"/>
      <c r="B1083" s="27"/>
      <c r="C1083" s="27"/>
      <c r="D1083" s="76"/>
      <c r="E1083" s="76"/>
      <c r="F1083" s="76"/>
      <c r="G1083" s="76"/>
      <c r="H1083" s="76"/>
      <c r="I1083" s="76"/>
      <c r="J1083" s="76"/>
      <c r="K1083" s="77"/>
      <c r="L1083" s="27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  <c r="Z1083" s="27"/>
      <c r="AA1083" s="27"/>
      <c r="AB1083" s="27"/>
      <c r="AC1083" s="27"/>
      <c r="AD1083" s="78"/>
      <c r="AE1083" s="78"/>
      <c r="AF1083" s="78"/>
      <c r="AG1083" s="1"/>
      <c r="AH1083" s="27"/>
      <c r="AI1083" s="30"/>
      <c r="AJ1083" s="1"/>
    </row>
    <row r="1084" spans="1:36" ht="12.75" customHeight="1" x14ac:dyDescent="0.25">
      <c r="A1084" s="22"/>
      <c r="B1084" s="27"/>
      <c r="C1084" s="27"/>
      <c r="D1084" s="76"/>
      <c r="E1084" s="76"/>
      <c r="F1084" s="76"/>
      <c r="G1084" s="76"/>
      <c r="H1084" s="76"/>
      <c r="I1084" s="76"/>
      <c r="J1084" s="76"/>
      <c r="K1084" s="77"/>
      <c r="L1084" s="27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  <c r="Z1084" s="27"/>
      <c r="AA1084" s="27"/>
      <c r="AB1084" s="27"/>
      <c r="AC1084" s="27"/>
      <c r="AD1084" s="78"/>
      <c r="AE1084" s="78"/>
      <c r="AF1084" s="78"/>
      <c r="AG1084" s="1"/>
      <c r="AH1084" s="27"/>
      <c r="AI1084" s="30"/>
      <c r="AJ1084" s="1"/>
    </row>
    <row r="1085" spans="1:36" ht="12.75" customHeight="1" x14ac:dyDescent="0.25">
      <c r="A1085" s="22"/>
      <c r="B1085" s="27"/>
      <c r="C1085" s="27"/>
      <c r="D1085" s="76"/>
      <c r="E1085" s="76"/>
      <c r="F1085" s="76"/>
      <c r="G1085" s="76"/>
      <c r="H1085" s="76"/>
      <c r="I1085" s="76"/>
      <c r="J1085" s="76"/>
      <c r="K1085" s="77"/>
      <c r="L1085" s="27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  <c r="Z1085" s="27"/>
      <c r="AA1085" s="27"/>
      <c r="AB1085" s="27"/>
      <c r="AC1085" s="27"/>
      <c r="AD1085" s="78"/>
      <c r="AE1085" s="78"/>
      <c r="AF1085" s="78"/>
      <c r="AG1085" s="1"/>
      <c r="AH1085" s="27"/>
      <c r="AI1085" s="30"/>
      <c r="AJ1085" s="1"/>
    </row>
    <row r="1086" spans="1:36" ht="12.75" customHeight="1" x14ac:dyDescent="0.25">
      <c r="A1086" s="22"/>
      <c r="B1086" s="27"/>
      <c r="C1086" s="27"/>
      <c r="D1086" s="76"/>
      <c r="E1086" s="76"/>
      <c r="F1086" s="76"/>
      <c r="G1086" s="76"/>
      <c r="H1086" s="76"/>
      <c r="I1086" s="76"/>
      <c r="J1086" s="76"/>
      <c r="K1086" s="7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  <c r="Z1086" s="27"/>
      <c r="AA1086" s="27"/>
      <c r="AB1086" s="27"/>
      <c r="AC1086" s="27"/>
      <c r="AD1086" s="78"/>
      <c r="AE1086" s="78"/>
      <c r="AF1086" s="78"/>
      <c r="AG1086" s="1"/>
      <c r="AH1086" s="27"/>
      <c r="AI1086" s="30"/>
      <c r="AJ1086" s="1"/>
    </row>
    <row r="1087" spans="1:36" ht="12.75" customHeight="1" x14ac:dyDescent="0.25">
      <c r="A1087" s="22"/>
      <c r="B1087" s="27"/>
      <c r="C1087" s="27"/>
      <c r="D1087" s="76"/>
      <c r="E1087" s="76"/>
      <c r="F1087" s="76"/>
      <c r="G1087" s="76"/>
      <c r="H1087" s="76"/>
      <c r="I1087" s="76"/>
      <c r="J1087" s="76"/>
      <c r="K1087" s="77"/>
      <c r="L1087" s="27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  <c r="Z1087" s="27"/>
      <c r="AA1087" s="27"/>
      <c r="AB1087" s="27"/>
      <c r="AC1087" s="27"/>
      <c r="AD1087" s="78"/>
      <c r="AE1087" s="78"/>
      <c r="AF1087" s="78"/>
      <c r="AG1087" s="1"/>
      <c r="AH1087" s="27"/>
      <c r="AI1087" s="30"/>
      <c r="AJ1087" s="1"/>
    </row>
    <row r="1088" spans="1:36" ht="12.75" customHeight="1" x14ac:dyDescent="0.25">
      <c r="A1088" s="22"/>
      <c r="B1088" s="27"/>
      <c r="C1088" s="27"/>
      <c r="D1088" s="76"/>
      <c r="E1088" s="76"/>
      <c r="F1088" s="76"/>
      <c r="G1088" s="76"/>
      <c r="H1088" s="76"/>
      <c r="I1088" s="76"/>
      <c r="J1088" s="76"/>
      <c r="K1088" s="77"/>
      <c r="L1088" s="27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27"/>
      <c r="AC1088" s="27"/>
      <c r="AD1088" s="78"/>
      <c r="AE1088" s="78"/>
      <c r="AF1088" s="78"/>
      <c r="AG1088" s="1"/>
      <c r="AH1088" s="27"/>
      <c r="AI1088" s="30"/>
      <c r="AJ1088" s="1"/>
    </row>
    <row r="1089" spans="1:36" ht="12.75" customHeight="1" x14ac:dyDescent="0.25">
      <c r="A1089" s="22"/>
      <c r="B1089" s="27"/>
      <c r="C1089" s="27"/>
      <c r="D1089" s="76"/>
      <c r="E1089" s="76"/>
      <c r="F1089" s="76"/>
      <c r="G1089" s="76"/>
      <c r="H1089" s="76"/>
      <c r="I1089" s="76"/>
      <c r="J1089" s="76"/>
      <c r="K1089" s="77"/>
      <c r="L1089" s="27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7"/>
      <c r="X1089" s="27"/>
      <c r="Y1089" s="27"/>
      <c r="Z1089" s="27"/>
      <c r="AA1089" s="27"/>
      <c r="AB1089" s="27"/>
      <c r="AC1089" s="27"/>
      <c r="AD1089" s="78"/>
      <c r="AE1089" s="78"/>
      <c r="AF1089" s="78"/>
      <c r="AG1089" s="1"/>
      <c r="AH1089" s="27"/>
      <c r="AI1089" s="30"/>
      <c r="AJ1089" s="1"/>
    </row>
    <row r="1090" spans="1:36" ht="12.75" customHeight="1" x14ac:dyDescent="0.25">
      <c r="A1090" s="22"/>
      <c r="B1090" s="27"/>
      <c r="C1090" s="27"/>
      <c r="D1090" s="76"/>
      <c r="E1090" s="76"/>
      <c r="F1090" s="76"/>
      <c r="G1090" s="76"/>
      <c r="H1090" s="76"/>
      <c r="I1090" s="76"/>
      <c r="J1090" s="76"/>
      <c r="K1090" s="77"/>
      <c r="L1090" s="27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27"/>
      <c r="AC1090" s="27"/>
      <c r="AD1090" s="78"/>
      <c r="AE1090" s="78"/>
      <c r="AF1090" s="78"/>
      <c r="AG1090" s="1"/>
      <c r="AH1090" s="27"/>
      <c r="AI1090" s="30"/>
      <c r="AJ1090" s="1"/>
    </row>
    <row r="1091" spans="1:36" ht="12.75" customHeight="1" x14ac:dyDescent="0.25">
      <c r="A1091" s="22"/>
      <c r="B1091" s="27"/>
      <c r="C1091" s="27"/>
      <c r="D1091" s="76"/>
      <c r="E1091" s="76"/>
      <c r="F1091" s="76"/>
      <c r="G1091" s="76"/>
      <c r="H1091" s="76"/>
      <c r="I1091" s="76"/>
      <c r="J1091" s="76"/>
      <c r="K1091" s="77"/>
      <c r="L1091" s="27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7"/>
      <c r="X1091" s="27"/>
      <c r="Y1091" s="27"/>
      <c r="Z1091" s="27"/>
      <c r="AA1091" s="27"/>
      <c r="AB1091" s="27"/>
      <c r="AC1091" s="27"/>
      <c r="AD1091" s="78"/>
      <c r="AE1091" s="78"/>
      <c r="AF1091" s="78"/>
      <c r="AG1091" s="1"/>
      <c r="AH1091" s="27"/>
      <c r="AI1091" s="30"/>
      <c r="AJ1091" s="1"/>
    </row>
    <row r="1092" spans="1:36" ht="12.75" customHeight="1" x14ac:dyDescent="0.25">
      <c r="A1092" s="22"/>
      <c r="B1092" s="27"/>
      <c r="C1092" s="27"/>
      <c r="D1092" s="76"/>
      <c r="E1092" s="76"/>
      <c r="F1092" s="76"/>
      <c r="G1092" s="76"/>
      <c r="H1092" s="76"/>
      <c r="I1092" s="76"/>
      <c r="J1092" s="76"/>
      <c r="K1092" s="77"/>
      <c r="L1092" s="27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27"/>
      <c r="AC1092" s="27"/>
      <c r="AD1092" s="78"/>
      <c r="AE1092" s="78"/>
      <c r="AF1092" s="78"/>
      <c r="AG1092" s="1"/>
      <c r="AH1092" s="27"/>
      <c r="AI1092" s="30"/>
      <c r="AJ1092" s="1"/>
    </row>
    <row r="1093" spans="1:36" ht="12.75" customHeight="1" x14ac:dyDescent="0.25">
      <c r="A1093" s="22"/>
      <c r="B1093" s="27"/>
      <c r="C1093" s="27"/>
      <c r="D1093" s="76"/>
      <c r="E1093" s="76"/>
      <c r="F1093" s="76"/>
      <c r="G1093" s="76"/>
      <c r="H1093" s="76"/>
      <c r="I1093" s="76"/>
      <c r="J1093" s="76"/>
      <c r="K1093" s="77"/>
      <c r="L1093" s="27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7"/>
      <c r="X1093" s="27"/>
      <c r="Y1093" s="27"/>
      <c r="Z1093" s="27"/>
      <c r="AA1093" s="27"/>
      <c r="AB1093" s="27"/>
      <c r="AC1093" s="27"/>
      <c r="AD1093" s="78"/>
      <c r="AE1093" s="78"/>
      <c r="AF1093" s="78"/>
      <c r="AG1093" s="1"/>
      <c r="AH1093" s="27"/>
      <c r="AI1093" s="30"/>
      <c r="AJ1093" s="1"/>
    </row>
    <row r="1094" spans="1:36" ht="12.75" customHeight="1" x14ac:dyDescent="0.25">
      <c r="A1094" s="22"/>
      <c r="B1094" s="27"/>
      <c r="C1094" s="27"/>
      <c r="D1094" s="76"/>
      <c r="E1094" s="76"/>
      <c r="F1094" s="76"/>
      <c r="G1094" s="76"/>
      <c r="H1094" s="76"/>
      <c r="I1094" s="76"/>
      <c r="J1094" s="76"/>
      <c r="K1094" s="77"/>
      <c r="L1094" s="27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78"/>
      <c r="AE1094" s="78"/>
      <c r="AF1094" s="78"/>
      <c r="AG1094" s="1"/>
      <c r="AH1094" s="27"/>
      <c r="AI1094" s="30"/>
      <c r="AJ1094" s="1"/>
    </row>
    <row r="1095" spans="1:36" ht="12.75" customHeight="1" x14ac:dyDescent="0.25">
      <c r="A1095" s="22"/>
      <c r="B1095" s="27"/>
      <c r="C1095" s="27"/>
      <c r="D1095" s="76"/>
      <c r="E1095" s="76"/>
      <c r="F1095" s="76"/>
      <c r="G1095" s="76"/>
      <c r="H1095" s="76"/>
      <c r="I1095" s="76"/>
      <c r="J1095" s="76"/>
      <c r="K1095" s="77"/>
      <c r="L1095" s="27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7"/>
      <c r="X1095" s="27"/>
      <c r="Y1095" s="27"/>
      <c r="Z1095" s="27"/>
      <c r="AA1095" s="27"/>
      <c r="AB1095" s="27"/>
      <c r="AC1095" s="27"/>
      <c r="AD1095" s="78"/>
      <c r="AE1095" s="78"/>
      <c r="AF1095" s="78"/>
      <c r="AG1095" s="1"/>
      <c r="AH1095" s="27"/>
      <c r="AI1095" s="30"/>
      <c r="AJ1095" s="1"/>
    </row>
    <row r="1096" spans="1:36" ht="12.75" customHeight="1" x14ac:dyDescent="0.25">
      <c r="A1096" s="22"/>
      <c r="B1096" s="27"/>
      <c r="C1096" s="27"/>
      <c r="D1096" s="76"/>
      <c r="E1096" s="76"/>
      <c r="F1096" s="76"/>
      <c r="G1096" s="76"/>
      <c r="H1096" s="76"/>
      <c r="I1096" s="76"/>
      <c r="J1096" s="76"/>
      <c r="K1096" s="77"/>
      <c r="L1096" s="27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7"/>
      <c r="X1096" s="27"/>
      <c r="Y1096" s="27"/>
      <c r="Z1096" s="27"/>
      <c r="AA1096" s="27"/>
      <c r="AB1096" s="27"/>
      <c r="AC1096" s="27"/>
      <c r="AD1096" s="78"/>
      <c r="AE1096" s="78"/>
      <c r="AF1096" s="78"/>
      <c r="AG1096" s="1"/>
      <c r="AH1096" s="27"/>
      <c r="AI1096" s="30"/>
      <c r="AJ1096" s="1"/>
    </row>
    <row r="1097" spans="1:36" ht="12.75" customHeight="1" x14ac:dyDescent="0.25">
      <c r="A1097" s="22"/>
      <c r="B1097" s="27"/>
      <c r="C1097" s="27"/>
      <c r="D1097" s="76"/>
      <c r="E1097" s="76"/>
      <c r="F1097" s="76"/>
      <c r="G1097" s="76"/>
      <c r="H1097" s="76"/>
      <c r="I1097" s="76"/>
      <c r="J1097" s="76"/>
      <c r="K1097" s="77"/>
      <c r="L1097" s="27"/>
      <c r="M1097" s="27"/>
      <c r="N1097" s="27"/>
      <c r="O1097" s="27"/>
      <c r="P1097" s="27"/>
      <c r="Q1097" s="27"/>
      <c r="R1097" s="27"/>
      <c r="S1097" s="27"/>
      <c r="T1097" s="27"/>
      <c r="U1097" s="27"/>
      <c r="V1097" s="27"/>
      <c r="W1097" s="27"/>
      <c r="X1097" s="27"/>
      <c r="Y1097" s="27"/>
      <c r="Z1097" s="27"/>
      <c r="AA1097" s="27"/>
      <c r="AB1097" s="27"/>
      <c r="AC1097" s="27"/>
      <c r="AD1097" s="78"/>
      <c r="AE1097" s="78"/>
      <c r="AF1097" s="78"/>
      <c r="AG1097" s="1"/>
      <c r="AH1097" s="27"/>
      <c r="AI1097" s="30"/>
      <c r="AJ1097" s="1"/>
    </row>
    <row r="1098" spans="1:36" ht="12.75" customHeight="1" x14ac:dyDescent="0.25">
      <c r="A1098" s="22"/>
      <c r="B1098" s="27"/>
      <c r="C1098" s="27"/>
      <c r="D1098" s="76"/>
      <c r="E1098" s="76"/>
      <c r="F1098" s="76"/>
      <c r="G1098" s="76"/>
      <c r="H1098" s="76"/>
      <c r="I1098" s="76"/>
      <c r="J1098" s="76"/>
      <c r="K1098" s="77"/>
      <c r="L1098" s="27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78"/>
      <c r="AE1098" s="78"/>
      <c r="AF1098" s="78"/>
      <c r="AG1098" s="1"/>
      <c r="AH1098" s="27"/>
      <c r="AI1098" s="30"/>
      <c r="AJ1098" s="1"/>
    </row>
    <row r="1099" spans="1:36" ht="12.75" customHeight="1" x14ac:dyDescent="0.25">
      <c r="A1099" s="22"/>
      <c r="B1099" s="27"/>
      <c r="C1099" s="27"/>
      <c r="D1099" s="76"/>
      <c r="E1099" s="76"/>
      <c r="F1099" s="76"/>
      <c r="G1099" s="76"/>
      <c r="H1099" s="76"/>
      <c r="I1099" s="76"/>
      <c r="J1099" s="76"/>
      <c r="K1099" s="77"/>
      <c r="L1099" s="27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27"/>
      <c r="AD1099" s="78"/>
      <c r="AE1099" s="78"/>
      <c r="AF1099" s="78"/>
      <c r="AG1099" s="1"/>
      <c r="AH1099" s="27"/>
      <c r="AI1099" s="30"/>
      <c r="AJ1099" s="1"/>
    </row>
    <row r="1100" spans="1:36" ht="12.75" customHeight="1" x14ac:dyDescent="0.25">
      <c r="A1100" s="22"/>
      <c r="B1100" s="27"/>
      <c r="C1100" s="27"/>
      <c r="D1100" s="76"/>
      <c r="E1100" s="76"/>
      <c r="F1100" s="76"/>
      <c r="G1100" s="76"/>
      <c r="H1100" s="76"/>
      <c r="I1100" s="76"/>
      <c r="J1100" s="76"/>
      <c r="K1100" s="77"/>
      <c r="L1100" s="27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78"/>
      <c r="AE1100" s="78"/>
      <c r="AF1100" s="78"/>
      <c r="AG1100" s="1"/>
      <c r="AH1100" s="27"/>
      <c r="AI1100" s="30"/>
      <c r="AJ1100" s="1"/>
    </row>
    <row r="1101" spans="1:36" ht="12.75" customHeight="1" x14ac:dyDescent="0.25">
      <c r="A1101" s="22"/>
      <c r="B1101" s="27"/>
      <c r="C1101" s="27"/>
      <c r="D1101" s="76"/>
      <c r="E1101" s="76"/>
      <c r="F1101" s="76"/>
      <c r="G1101" s="76"/>
      <c r="H1101" s="76"/>
      <c r="I1101" s="76"/>
      <c r="J1101" s="76"/>
      <c r="K1101" s="77"/>
      <c r="L1101" s="27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7"/>
      <c r="X1101" s="27"/>
      <c r="Y1101" s="27"/>
      <c r="Z1101" s="27"/>
      <c r="AA1101" s="27"/>
      <c r="AB1101" s="27"/>
      <c r="AC1101" s="27"/>
      <c r="AD1101" s="78"/>
      <c r="AE1101" s="78"/>
      <c r="AF1101" s="78"/>
      <c r="AG1101" s="1"/>
      <c r="AH1101" s="27"/>
      <c r="AI1101" s="30"/>
      <c r="AJ1101" s="1"/>
    </row>
    <row r="1102" spans="1:36" ht="12.75" customHeight="1" x14ac:dyDescent="0.25">
      <c r="A1102" s="22"/>
      <c r="B1102" s="27"/>
      <c r="C1102" s="27"/>
      <c r="D1102" s="76"/>
      <c r="E1102" s="76"/>
      <c r="F1102" s="76"/>
      <c r="G1102" s="76"/>
      <c r="H1102" s="76"/>
      <c r="I1102" s="76"/>
      <c r="J1102" s="76"/>
      <c r="K1102" s="77"/>
      <c r="L1102" s="27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78"/>
      <c r="AE1102" s="78"/>
      <c r="AF1102" s="78"/>
      <c r="AG1102" s="1"/>
      <c r="AH1102" s="27"/>
      <c r="AI1102" s="30"/>
      <c r="AJ1102" s="1"/>
    </row>
    <row r="1103" spans="1:36" ht="12.75" customHeight="1" x14ac:dyDescent="0.25">
      <c r="A1103" s="22"/>
      <c r="B1103" s="27"/>
      <c r="C1103" s="27"/>
      <c r="D1103" s="76"/>
      <c r="E1103" s="76"/>
      <c r="F1103" s="76"/>
      <c r="G1103" s="76"/>
      <c r="H1103" s="76"/>
      <c r="I1103" s="76"/>
      <c r="J1103" s="76"/>
      <c r="K1103" s="7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78"/>
      <c r="AE1103" s="78"/>
      <c r="AF1103" s="78"/>
      <c r="AG1103" s="1"/>
      <c r="AH1103" s="27"/>
      <c r="AI1103" s="30"/>
      <c r="AJ1103" s="1"/>
    </row>
    <row r="1104" spans="1:36" ht="12.75" customHeight="1" x14ac:dyDescent="0.25">
      <c r="A1104" s="22"/>
      <c r="B1104" s="27"/>
      <c r="C1104" s="27"/>
      <c r="D1104" s="76"/>
      <c r="E1104" s="76"/>
      <c r="F1104" s="76"/>
      <c r="G1104" s="76"/>
      <c r="H1104" s="76"/>
      <c r="I1104" s="76"/>
      <c r="J1104" s="76"/>
      <c r="K1104" s="77"/>
      <c r="L1104" s="27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78"/>
      <c r="AE1104" s="78"/>
      <c r="AF1104" s="78"/>
      <c r="AG1104" s="1"/>
      <c r="AH1104" s="27"/>
      <c r="AI1104" s="30"/>
      <c r="AJ1104" s="1"/>
    </row>
    <row r="1105" spans="1:36" ht="12.75" customHeight="1" x14ac:dyDescent="0.25">
      <c r="A1105" s="22"/>
      <c r="B1105" s="27"/>
      <c r="C1105" s="27"/>
      <c r="D1105" s="76"/>
      <c r="E1105" s="76"/>
      <c r="F1105" s="76"/>
      <c r="G1105" s="76"/>
      <c r="H1105" s="76"/>
      <c r="I1105" s="76"/>
      <c r="J1105" s="76"/>
      <c r="K1105" s="77"/>
      <c r="L1105" s="27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7"/>
      <c r="X1105" s="27"/>
      <c r="Y1105" s="27"/>
      <c r="Z1105" s="27"/>
      <c r="AA1105" s="27"/>
      <c r="AB1105" s="27"/>
      <c r="AC1105" s="27"/>
      <c r="AD1105" s="78"/>
      <c r="AE1105" s="78"/>
      <c r="AF1105" s="78"/>
      <c r="AG1105" s="1"/>
      <c r="AH1105" s="27"/>
      <c r="AI1105" s="30"/>
      <c r="AJ1105" s="1"/>
    </row>
    <row r="1106" spans="1:36" ht="12.75" customHeight="1" x14ac:dyDescent="0.25">
      <c r="A1106" s="22"/>
      <c r="B1106" s="27"/>
      <c r="C1106" s="27"/>
      <c r="D1106" s="76"/>
      <c r="E1106" s="76"/>
      <c r="F1106" s="76"/>
      <c r="G1106" s="76"/>
      <c r="H1106" s="76"/>
      <c r="I1106" s="76"/>
      <c r="J1106" s="76"/>
      <c r="K1106" s="77"/>
      <c r="L1106" s="27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78"/>
      <c r="AE1106" s="78"/>
      <c r="AF1106" s="78"/>
      <c r="AG1106" s="1"/>
      <c r="AH1106" s="27"/>
      <c r="AI1106" s="30"/>
      <c r="AJ1106" s="1"/>
    </row>
    <row r="1107" spans="1:36" ht="12.75" customHeight="1" x14ac:dyDescent="0.25">
      <c r="A1107" s="22"/>
      <c r="B1107" s="27"/>
      <c r="C1107" s="27"/>
      <c r="D1107" s="76"/>
      <c r="E1107" s="76"/>
      <c r="F1107" s="76"/>
      <c r="G1107" s="76"/>
      <c r="H1107" s="76"/>
      <c r="I1107" s="76"/>
      <c r="J1107" s="76"/>
      <c r="K1107" s="77"/>
      <c r="L1107" s="27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7"/>
      <c r="X1107" s="27"/>
      <c r="Y1107" s="27"/>
      <c r="Z1107" s="27"/>
      <c r="AA1107" s="27"/>
      <c r="AB1107" s="27"/>
      <c r="AC1107" s="27"/>
      <c r="AD1107" s="78"/>
      <c r="AE1107" s="78"/>
      <c r="AF1107" s="78"/>
      <c r="AG1107" s="1"/>
      <c r="AH1107" s="27"/>
      <c r="AI1107" s="30"/>
      <c r="AJ1107" s="1"/>
    </row>
    <row r="1108" spans="1:36" ht="12.75" customHeight="1" x14ac:dyDescent="0.25">
      <c r="A1108" s="22"/>
      <c r="B1108" s="27"/>
      <c r="C1108" s="27"/>
      <c r="D1108" s="76"/>
      <c r="E1108" s="76"/>
      <c r="F1108" s="76"/>
      <c r="G1108" s="76"/>
      <c r="H1108" s="76"/>
      <c r="I1108" s="76"/>
      <c r="J1108" s="76"/>
      <c r="K1108" s="77"/>
      <c r="L1108" s="27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78"/>
      <c r="AE1108" s="78"/>
      <c r="AF1108" s="78"/>
      <c r="AG1108" s="1"/>
      <c r="AH1108" s="27"/>
      <c r="AI1108" s="30"/>
      <c r="AJ1108" s="1"/>
    </row>
    <row r="1109" spans="1:36" ht="12.75" customHeight="1" x14ac:dyDescent="0.25">
      <c r="A1109" s="22"/>
      <c r="B1109" s="27"/>
      <c r="C1109" s="27"/>
      <c r="D1109" s="76"/>
      <c r="E1109" s="76"/>
      <c r="F1109" s="76"/>
      <c r="G1109" s="76"/>
      <c r="H1109" s="76"/>
      <c r="I1109" s="76"/>
      <c r="J1109" s="76"/>
      <c r="K1109" s="77"/>
      <c r="L1109" s="27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7"/>
      <c r="X1109" s="27"/>
      <c r="Y1109" s="27"/>
      <c r="Z1109" s="27"/>
      <c r="AA1109" s="27"/>
      <c r="AB1109" s="27"/>
      <c r="AC1109" s="27"/>
      <c r="AD1109" s="78"/>
      <c r="AE1109" s="78"/>
      <c r="AF1109" s="78"/>
      <c r="AG1109" s="1"/>
      <c r="AH1109" s="27"/>
      <c r="AI1109" s="30"/>
      <c r="AJ1109" s="1"/>
    </row>
    <row r="1110" spans="1:36" ht="12.75" customHeight="1" x14ac:dyDescent="0.25">
      <c r="A1110" s="22"/>
      <c r="B1110" s="27"/>
      <c r="C1110" s="27"/>
      <c r="D1110" s="76"/>
      <c r="E1110" s="76"/>
      <c r="F1110" s="76"/>
      <c r="G1110" s="76"/>
      <c r="H1110" s="76"/>
      <c r="I1110" s="76"/>
      <c r="J1110" s="76"/>
      <c r="K1110" s="77"/>
      <c r="L1110" s="27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78"/>
      <c r="AE1110" s="78"/>
      <c r="AF1110" s="78"/>
      <c r="AG1110" s="1"/>
      <c r="AH1110" s="27"/>
      <c r="AI1110" s="30"/>
      <c r="AJ1110" s="1"/>
    </row>
    <row r="1111" spans="1:36" ht="12.75" customHeight="1" x14ac:dyDescent="0.25">
      <c r="A1111" s="22"/>
      <c r="B1111" s="27"/>
      <c r="C1111" s="27"/>
      <c r="D1111" s="76"/>
      <c r="E1111" s="76"/>
      <c r="F1111" s="76"/>
      <c r="G1111" s="76"/>
      <c r="H1111" s="76"/>
      <c r="I1111" s="76"/>
      <c r="J1111" s="76"/>
      <c r="K1111" s="77"/>
      <c r="L1111" s="27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7"/>
      <c r="X1111" s="27"/>
      <c r="Y1111" s="27"/>
      <c r="Z1111" s="27"/>
      <c r="AA1111" s="27"/>
      <c r="AB1111" s="27"/>
      <c r="AC1111" s="27"/>
      <c r="AD1111" s="78"/>
      <c r="AE1111" s="78"/>
      <c r="AF1111" s="78"/>
      <c r="AG1111" s="1"/>
      <c r="AH1111" s="27"/>
      <c r="AI1111" s="30"/>
      <c r="AJ1111" s="1"/>
    </row>
    <row r="1112" spans="1:36" ht="12.75" customHeight="1" x14ac:dyDescent="0.25">
      <c r="A1112" s="22"/>
      <c r="B1112" s="27"/>
      <c r="C1112" s="27"/>
      <c r="D1112" s="76"/>
      <c r="E1112" s="76"/>
      <c r="F1112" s="76"/>
      <c r="G1112" s="76"/>
      <c r="H1112" s="76"/>
      <c r="I1112" s="76"/>
      <c r="J1112" s="76"/>
      <c r="K1112" s="77"/>
      <c r="L1112" s="27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78"/>
      <c r="AE1112" s="78"/>
      <c r="AF1112" s="78"/>
      <c r="AG1112" s="1"/>
      <c r="AH1112" s="27"/>
      <c r="AI1112" s="30"/>
      <c r="AJ1112" s="1"/>
    </row>
    <row r="1113" spans="1:36" ht="12.75" customHeight="1" x14ac:dyDescent="0.25">
      <c r="A1113" s="22"/>
      <c r="B1113" s="27"/>
      <c r="C1113" s="27"/>
      <c r="D1113" s="76"/>
      <c r="E1113" s="76"/>
      <c r="F1113" s="76"/>
      <c r="G1113" s="76"/>
      <c r="H1113" s="76"/>
      <c r="I1113" s="76"/>
      <c r="J1113" s="76"/>
      <c r="K1113" s="77"/>
      <c r="L1113" s="27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7"/>
      <c r="X1113" s="27"/>
      <c r="Y1113" s="27"/>
      <c r="Z1113" s="27"/>
      <c r="AA1113" s="27"/>
      <c r="AB1113" s="27"/>
      <c r="AC1113" s="27"/>
      <c r="AD1113" s="78"/>
      <c r="AE1113" s="78"/>
      <c r="AF1113" s="78"/>
      <c r="AG1113" s="1"/>
      <c r="AH1113" s="27"/>
      <c r="AI1113" s="30"/>
      <c r="AJ1113" s="1"/>
    </row>
    <row r="1114" spans="1:36" ht="12.75" customHeight="1" x14ac:dyDescent="0.25">
      <c r="A1114" s="22"/>
      <c r="B1114" s="27"/>
      <c r="C1114" s="27"/>
      <c r="D1114" s="76"/>
      <c r="E1114" s="76"/>
      <c r="F1114" s="76"/>
      <c r="G1114" s="76"/>
      <c r="H1114" s="76"/>
      <c r="I1114" s="76"/>
      <c r="J1114" s="76"/>
      <c r="K1114" s="77"/>
      <c r="L1114" s="27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78"/>
      <c r="AE1114" s="78"/>
      <c r="AF1114" s="78"/>
      <c r="AG1114" s="1"/>
      <c r="AH1114" s="27"/>
      <c r="AI1114" s="30"/>
      <c r="AJ1114" s="1"/>
    </row>
    <row r="1115" spans="1:36" ht="12.75" customHeight="1" x14ac:dyDescent="0.25">
      <c r="A1115" s="22"/>
      <c r="B1115" s="27"/>
      <c r="C1115" s="27"/>
      <c r="D1115" s="76"/>
      <c r="E1115" s="76"/>
      <c r="F1115" s="76"/>
      <c r="G1115" s="76"/>
      <c r="H1115" s="76"/>
      <c r="I1115" s="76"/>
      <c r="J1115" s="76"/>
      <c r="K1115" s="77"/>
      <c r="L1115" s="27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27"/>
      <c r="AD1115" s="78"/>
      <c r="AE1115" s="78"/>
      <c r="AF1115" s="78"/>
      <c r="AG1115" s="1"/>
      <c r="AH1115" s="27"/>
      <c r="AI1115" s="30"/>
      <c r="AJ1115" s="1"/>
    </row>
    <row r="1116" spans="1:36" ht="12.75" customHeight="1" x14ac:dyDescent="0.25">
      <c r="A1116" s="22"/>
      <c r="B1116" s="27"/>
      <c r="C1116" s="27"/>
      <c r="D1116" s="76"/>
      <c r="E1116" s="76"/>
      <c r="F1116" s="76"/>
      <c r="G1116" s="76"/>
      <c r="H1116" s="76"/>
      <c r="I1116" s="76"/>
      <c r="J1116" s="76"/>
      <c r="K1116" s="77"/>
      <c r="L1116" s="27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78"/>
      <c r="AE1116" s="78"/>
      <c r="AF1116" s="78"/>
      <c r="AG1116" s="1"/>
      <c r="AH1116" s="27"/>
      <c r="AI1116" s="30"/>
      <c r="AJ1116" s="1"/>
    </row>
    <row r="1117" spans="1:36" ht="12.75" customHeight="1" x14ac:dyDescent="0.25">
      <c r="A1117" s="22"/>
      <c r="B1117" s="27"/>
      <c r="C1117" s="27"/>
      <c r="D1117" s="76"/>
      <c r="E1117" s="76"/>
      <c r="F1117" s="76"/>
      <c r="G1117" s="76"/>
      <c r="H1117" s="76"/>
      <c r="I1117" s="76"/>
      <c r="J1117" s="76"/>
      <c r="K1117" s="77"/>
      <c r="L1117" s="27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7"/>
      <c r="X1117" s="27"/>
      <c r="Y1117" s="27"/>
      <c r="Z1117" s="27"/>
      <c r="AA1117" s="27"/>
      <c r="AB1117" s="27"/>
      <c r="AC1117" s="27"/>
      <c r="AD1117" s="78"/>
      <c r="AE1117" s="78"/>
      <c r="AF1117" s="78"/>
      <c r="AG1117" s="1"/>
      <c r="AH1117" s="27"/>
      <c r="AI1117" s="30"/>
      <c r="AJ1117" s="1"/>
    </row>
    <row r="1118" spans="1:36" ht="12.75" customHeight="1" x14ac:dyDescent="0.25">
      <c r="A1118" s="22"/>
      <c r="B1118" s="27"/>
      <c r="C1118" s="27"/>
      <c r="D1118" s="76"/>
      <c r="E1118" s="76"/>
      <c r="F1118" s="76"/>
      <c r="G1118" s="76"/>
      <c r="H1118" s="76"/>
      <c r="I1118" s="76"/>
      <c r="J1118" s="76"/>
      <c r="K1118" s="7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  <c r="AD1118" s="78"/>
      <c r="AE1118" s="78"/>
      <c r="AF1118" s="78"/>
      <c r="AG1118" s="1"/>
      <c r="AH1118" s="27"/>
      <c r="AI1118" s="30"/>
      <c r="AJ1118" s="1"/>
    </row>
    <row r="1119" spans="1:36" ht="12.75" customHeight="1" x14ac:dyDescent="0.25">
      <c r="A1119" s="22"/>
      <c r="B1119" s="27"/>
      <c r="C1119" s="27"/>
      <c r="D1119" s="76"/>
      <c r="E1119" s="76"/>
      <c r="F1119" s="76"/>
      <c r="G1119" s="76"/>
      <c r="H1119" s="76"/>
      <c r="I1119" s="76"/>
      <c r="J1119" s="76"/>
      <c r="K1119" s="77"/>
      <c r="L1119" s="27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7"/>
      <c r="X1119" s="27"/>
      <c r="Y1119" s="27"/>
      <c r="Z1119" s="27"/>
      <c r="AA1119" s="27"/>
      <c r="AB1119" s="27"/>
      <c r="AC1119" s="27"/>
      <c r="AD1119" s="78"/>
      <c r="AE1119" s="78"/>
      <c r="AF1119" s="78"/>
      <c r="AG1119" s="1"/>
      <c r="AH1119" s="27"/>
      <c r="AI1119" s="30"/>
      <c r="AJ1119" s="1"/>
    </row>
    <row r="1120" spans="1:36" ht="12.75" customHeight="1" x14ac:dyDescent="0.25">
      <c r="A1120" s="22"/>
      <c r="B1120" s="27"/>
      <c r="C1120" s="27"/>
      <c r="D1120" s="76"/>
      <c r="E1120" s="76"/>
      <c r="F1120" s="76"/>
      <c r="G1120" s="76"/>
      <c r="H1120" s="76"/>
      <c r="I1120" s="76"/>
      <c r="J1120" s="76"/>
      <c r="K1120" s="7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  <c r="AD1120" s="78"/>
      <c r="AE1120" s="78"/>
      <c r="AF1120" s="78"/>
      <c r="AG1120" s="1"/>
      <c r="AH1120" s="27"/>
      <c r="AI1120" s="30"/>
      <c r="AJ1120" s="1"/>
    </row>
    <row r="1121" spans="1:36" ht="12.75" customHeight="1" x14ac:dyDescent="0.25">
      <c r="A1121" s="22"/>
      <c r="B1121" s="27"/>
      <c r="C1121" s="27"/>
      <c r="D1121" s="76"/>
      <c r="E1121" s="76"/>
      <c r="F1121" s="76"/>
      <c r="G1121" s="76"/>
      <c r="H1121" s="76"/>
      <c r="I1121" s="76"/>
      <c r="J1121" s="76"/>
      <c r="K1121" s="77"/>
      <c r="L1121" s="27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7"/>
      <c r="X1121" s="27"/>
      <c r="Y1121" s="27"/>
      <c r="Z1121" s="27"/>
      <c r="AA1121" s="27"/>
      <c r="AB1121" s="27"/>
      <c r="AC1121" s="27"/>
      <c r="AD1121" s="78"/>
      <c r="AE1121" s="78"/>
      <c r="AF1121" s="78"/>
      <c r="AG1121" s="1"/>
      <c r="AH1121" s="27"/>
      <c r="AI1121" s="30"/>
      <c r="AJ1121" s="1"/>
    </row>
    <row r="1122" spans="1:36" ht="12.75" customHeight="1" x14ac:dyDescent="0.25">
      <c r="A1122" s="22"/>
      <c r="B1122" s="27"/>
      <c r="C1122" s="27"/>
      <c r="D1122" s="76"/>
      <c r="E1122" s="76"/>
      <c r="F1122" s="76"/>
      <c r="G1122" s="76"/>
      <c r="H1122" s="76"/>
      <c r="I1122" s="76"/>
      <c r="J1122" s="76"/>
      <c r="K1122" s="7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  <c r="AD1122" s="78"/>
      <c r="AE1122" s="78"/>
      <c r="AF1122" s="78"/>
      <c r="AG1122" s="1"/>
      <c r="AH1122" s="27"/>
      <c r="AI1122" s="30"/>
      <c r="AJ1122" s="1"/>
    </row>
    <row r="1123" spans="1:36" ht="12.75" customHeight="1" x14ac:dyDescent="0.25">
      <c r="A1123" s="22"/>
      <c r="B1123" s="27"/>
      <c r="C1123" s="27"/>
      <c r="D1123" s="76"/>
      <c r="E1123" s="76"/>
      <c r="F1123" s="76"/>
      <c r="G1123" s="76"/>
      <c r="H1123" s="76"/>
      <c r="I1123" s="76"/>
      <c r="J1123" s="76"/>
      <c r="K1123" s="77"/>
      <c r="L1123" s="27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7"/>
      <c r="X1123" s="27"/>
      <c r="Y1123" s="27"/>
      <c r="Z1123" s="27"/>
      <c r="AA1123" s="27"/>
      <c r="AB1123" s="27"/>
      <c r="AC1123" s="27"/>
      <c r="AD1123" s="78"/>
      <c r="AE1123" s="78"/>
      <c r="AF1123" s="78"/>
      <c r="AG1123" s="1"/>
      <c r="AH1123" s="27"/>
      <c r="AI1123" s="30"/>
      <c r="AJ1123" s="1"/>
    </row>
    <row r="1124" spans="1:36" ht="12.75" customHeight="1" x14ac:dyDescent="0.25">
      <c r="A1124" s="22"/>
      <c r="B1124" s="27"/>
      <c r="C1124" s="27"/>
      <c r="D1124" s="76"/>
      <c r="E1124" s="76"/>
      <c r="F1124" s="76"/>
      <c r="G1124" s="76"/>
      <c r="H1124" s="76"/>
      <c r="I1124" s="76"/>
      <c r="J1124" s="76"/>
      <c r="K1124" s="7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  <c r="AD1124" s="78"/>
      <c r="AE1124" s="78"/>
      <c r="AF1124" s="78"/>
      <c r="AG1124" s="1"/>
      <c r="AH1124" s="27"/>
      <c r="AI1124" s="30"/>
      <c r="AJ1124" s="1"/>
    </row>
    <row r="1125" spans="1:36" ht="12.75" customHeight="1" x14ac:dyDescent="0.25">
      <c r="A1125" s="22"/>
      <c r="B1125" s="27"/>
      <c r="C1125" s="27"/>
      <c r="D1125" s="76"/>
      <c r="E1125" s="76"/>
      <c r="F1125" s="76"/>
      <c r="G1125" s="76"/>
      <c r="H1125" s="76"/>
      <c r="I1125" s="76"/>
      <c r="J1125" s="76"/>
      <c r="K1125" s="77"/>
      <c r="L1125" s="27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7"/>
      <c r="X1125" s="27"/>
      <c r="Y1125" s="27"/>
      <c r="Z1125" s="27"/>
      <c r="AA1125" s="27"/>
      <c r="AB1125" s="27"/>
      <c r="AC1125" s="27"/>
      <c r="AD1125" s="78"/>
      <c r="AE1125" s="78"/>
      <c r="AF1125" s="78"/>
      <c r="AG1125" s="1"/>
      <c r="AH1125" s="27"/>
      <c r="AI1125" s="30"/>
      <c r="AJ1125" s="1"/>
    </row>
    <row r="1126" spans="1:36" ht="12.75" customHeight="1" x14ac:dyDescent="0.25">
      <c r="A1126" s="22"/>
      <c r="B1126" s="27"/>
      <c r="C1126" s="27"/>
      <c r="D1126" s="76"/>
      <c r="E1126" s="76"/>
      <c r="F1126" s="76"/>
      <c r="G1126" s="76"/>
      <c r="H1126" s="76"/>
      <c r="I1126" s="76"/>
      <c r="J1126" s="76"/>
      <c r="K1126" s="7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  <c r="AD1126" s="78"/>
      <c r="AE1126" s="78"/>
      <c r="AF1126" s="78"/>
      <c r="AG1126" s="1"/>
      <c r="AH1126" s="27"/>
      <c r="AI1126" s="30"/>
      <c r="AJ1126" s="1"/>
    </row>
    <row r="1127" spans="1:36" ht="12.75" customHeight="1" x14ac:dyDescent="0.25">
      <c r="A1127" s="22"/>
      <c r="B1127" s="27"/>
      <c r="C1127" s="27"/>
      <c r="D1127" s="76"/>
      <c r="E1127" s="76"/>
      <c r="F1127" s="76"/>
      <c r="G1127" s="76"/>
      <c r="H1127" s="76"/>
      <c r="I1127" s="76"/>
      <c r="J1127" s="76"/>
      <c r="K1127" s="77"/>
      <c r="L1127" s="27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7"/>
      <c r="X1127" s="27"/>
      <c r="Y1127" s="27"/>
      <c r="Z1127" s="27"/>
      <c r="AA1127" s="27"/>
      <c r="AB1127" s="27"/>
      <c r="AC1127" s="27"/>
      <c r="AD1127" s="78"/>
      <c r="AE1127" s="78"/>
      <c r="AF1127" s="78"/>
      <c r="AG1127" s="1"/>
      <c r="AH1127" s="27"/>
      <c r="AI1127" s="30"/>
      <c r="AJ1127" s="1"/>
    </row>
    <row r="1128" spans="1:36" ht="12.75" customHeight="1" x14ac:dyDescent="0.25">
      <c r="A1128" s="22"/>
      <c r="B1128" s="27"/>
      <c r="C1128" s="27"/>
      <c r="D1128" s="76"/>
      <c r="E1128" s="76"/>
      <c r="F1128" s="76"/>
      <c r="G1128" s="76"/>
      <c r="H1128" s="76"/>
      <c r="I1128" s="76"/>
      <c r="J1128" s="76"/>
      <c r="K1128" s="7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  <c r="AD1128" s="78"/>
      <c r="AE1128" s="78"/>
      <c r="AF1128" s="78"/>
      <c r="AG1128" s="1"/>
      <c r="AH1128" s="27"/>
      <c r="AI1128" s="30"/>
      <c r="AJ1128" s="1"/>
    </row>
    <row r="1129" spans="1:36" ht="12.75" customHeight="1" x14ac:dyDescent="0.25">
      <c r="A1129" s="22"/>
      <c r="B1129" s="27"/>
      <c r="C1129" s="27"/>
      <c r="D1129" s="76"/>
      <c r="E1129" s="76"/>
      <c r="F1129" s="76"/>
      <c r="G1129" s="76"/>
      <c r="H1129" s="76"/>
      <c r="I1129" s="76"/>
      <c r="J1129" s="76"/>
      <c r="K1129" s="77"/>
      <c r="L1129" s="27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7"/>
      <c r="X1129" s="27"/>
      <c r="Y1129" s="27"/>
      <c r="Z1129" s="27"/>
      <c r="AA1129" s="27"/>
      <c r="AB1129" s="27"/>
      <c r="AC1129" s="27"/>
      <c r="AD1129" s="78"/>
      <c r="AE1129" s="78"/>
      <c r="AF1129" s="78"/>
      <c r="AG1129" s="1"/>
      <c r="AH1129" s="27"/>
      <c r="AI1129" s="30"/>
      <c r="AJ1129" s="1"/>
    </row>
    <row r="1130" spans="1:36" ht="12.75" customHeight="1" x14ac:dyDescent="0.25">
      <c r="A1130" s="22"/>
      <c r="B1130" s="27"/>
      <c r="C1130" s="27"/>
      <c r="D1130" s="76"/>
      <c r="E1130" s="76"/>
      <c r="F1130" s="76"/>
      <c r="G1130" s="76"/>
      <c r="H1130" s="76"/>
      <c r="I1130" s="76"/>
      <c r="J1130" s="76"/>
      <c r="K1130" s="7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  <c r="AD1130" s="78"/>
      <c r="AE1130" s="78"/>
      <c r="AF1130" s="78"/>
      <c r="AG1130" s="1"/>
      <c r="AH1130" s="27"/>
      <c r="AI1130" s="30"/>
      <c r="AJ1130" s="1"/>
    </row>
    <row r="1131" spans="1:36" ht="12.75" customHeight="1" x14ac:dyDescent="0.25">
      <c r="A1131" s="22"/>
      <c r="B1131" s="27"/>
      <c r="C1131" s="27"/>
      <c r="D1131" s="76"/>
      <c r="E1131" s="76"/>
      <c r="F1131" s="76"/>
      <c r="G1131" s="76"/>
      <c r="H1131" s="76"/>
      <c r="I1131" s="76"/>
      <c r="J1131" s="76"/>
      <c r="K1131" s="77"/>
      <c r="L1131" s="27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7"/>
      <c r="X1131" s="27"/>
      <c r="Y1131" s="27"/>
      <c r="Z1131" s="27"/>
      <c r="AA1131" s="27"/>
      <c r="AB1131" s="27"/>
      <c r="AC1131" s="27"/>
      <c r="AD1131" s="78"/>
      <c r="AE1131" s="78"/>
      <c r="AF1131" s="78"/>
      <c r="AG1131" s="1"/>
      <c r="AH1131" s="27"/>
      <c r="AI1131" s="30"/>
      <c r="AJ1131" s="1"/>
    </row>
    <row r="1132" spans="1:36" ht="12.75" customHeight="1" x14ac:dyDescent="0.25">
      <c r="A1132" s="22"/>
      <c r="B1132" s="27"/>
      <c r="C1132" s="27"/>
      <c r="D1132" s="76"/>
      <c r="E1132" s="76"/>
      <c r="F1132" s="76"/>
      <c r="G1132" s="76"/>
      <c r="H1132" s="76"/>
      <c r="I1132" s="76"/>
      <c r="J1132" s="76"/>
      <c r="K1132" s="7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  <c r="AD1132" s="78"/>
      <c r="AE1132" s="78"/>
      <c r="AF1132" s="78"/>
      <c r="AG1132" s="1"/>
      <c r="AH1132" s="27"/>
      <c r="AI1132" s="30"/>
      <c r="AJ1132" s="1"/>
    </row>
    <row r="1133" spans="1:36" ht="12.75" customHeight="1" x14ac:dyDescent="0.25">
      <c r="A1133" s="22"/>
      <c r="B1133" s="27"/>
      <c r="C1133" s="27"/>
      <c r="D1133" s="76"/>
      <c r="E1133" s="76"/>
      <c r="F1133" s="76"/>
      <c r="G1133" s="76"/>
      <c r="H1133" s="76"/>
      <c r="I1133" s="76"/>
      <c r="J1133" s="76"/>
      <c r="K1133" s="77"/>
      <c r="L1133" s="27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7"/>
      <c r="X1133" s="27"/>
      <c r="Y1133" s="27"/>
      <c r="Z1133" s="27"/>
      <c r="AA1133" s="27"/>
      <c r="AB1133" s="27"/>
      <c r="AC1133" s="27"/>
      <c r="AD1133" s="78"/>
      <c r="AE1133" s="78"/>
      <c r="AF1133" s="78"/>
      <c r="AG1133" s="1"/>
      <c r="AH1133" s="27"/>
      <c r="AI1133" s="30"/>
      <c r="AJ1133" s="1"/>
    </row>
    <row r="1134" spans="1:36" ht="12.75" customHeight="1" x14ac:dyDescent="0.25">
      <c r="A1134" s="22"/>
      <c r="B1134" s="27"/>
      <c r="C1134" s="27"/>
      <c r="D1134" s="76"/>
      <c r="E1134" s="76"/>
      <c r="F1134" s="76"/>
      <c r="G1134" s="76"/>
      <c r="H1134" s="76"/>
      <c r="I1134" s="76"/>
      <c r="J1134" s="76"/>
      <c r="K1134" s="7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  <c r="AD1134" s="78"/>
      <c r="AE1134" s="78"/>
      <c r="AF1134" s="78"/>
      <c r="AG1134" s="1"/>
      <c r="AH1134" s="27"/>
      <c r="AI1134" s="30"/>
      <c r="AJ1134" s="1"/>
    </row>
    <row r="1135" spans="1:36" ht="12.75" customHeight="1" x14ac:dyDescent="0.25">
      <c r="A1135" s="22"/>
      <c r="B1135" s="27"/>
      <c r="C1135" s="27"/>
      <c r="D1135" s="76"/>
      <c r="E1135" s="76"/>
      <c r="F1135" s="76"/>
      <c r="G1135" s="76"/>
      <c r="H1135" s="76"/>
      <c r="I1135" s="76"/>
      <c r="J1135" s="76"/>
      <c r="K1135" s="77"/>
      <c r="L1135" s="27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7"/>
      <c r="X1135" s="27"/>
      <c r="Y1135" s="27"/>
      <c r="Z1135" s="27"/>
      <c r="AA1135" s="27"/>
      <c r="AB1135" s="27"/>
      <c r="AC1135" s="27"/>
      <c r="AD1135" s="78"/>
      <c r="AE1135" s="78"/>
      <c r="AF1135" s="78"/>
      <c r="AG1135" s="1"/>
      <c r="AH1135" s="27"/>
      <c r="AI1135" s="30"/>
      <c r="AJ1135" s="1"/>
    </row>
    <row r="1136" spans="1:36" ht="12.75" customHeight="1" x14ac:dyDescent="0.25">
      <c r="A1136" s="22"/>
      <c r="B1136" s="27"/>
      <c r="C1136" s="27"/>
      <c r="D1136" s="76"/>
      <c r="E1136" s="76"/>
      <c r="F1136" s="76"/>
      <c r="G1136" s="76"/>
      <c r="H1136" s="76"/>
      <c r="I1136" s="76"/>
      <c r="J1136" s="76"/>
      <c r="K1136" s="7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  <c r="AD1136" s="78"/>
      <c r="AE1136" s="78"/>
      <c r="AF1136" s="78"/>
      <c r="AG1136" s="1"/>
      <c r="AH1136" s="27"/>
      <c r="AI1136" s="30"/>
      <c r="AJ1136" s="1"/>
    </row>
    <row r="1137" spans="1:36" ht="12.75" customHeight="1" x14ac:dyDescent="0.25">
      <c r="A1137" s="22"/>
      <c r="B1137" s="27"/>
      <c r="C1137" s="27"/>
      <c r="D1137" s="76"/>
      <c r="E1137" s="76"/>
      <c r="F1137" s="76"/>
      <c r="G1137" s="76"/>
      <c r="H1137" s="76"/>
      <c r="I1137" s="76"/>
      <c r="J1137" s="76"/>
      <c r="K1137" s="77"/>
      <c r="L1137" s="27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7"/>
      <c r="X1137" s="27"/>
      <c r="Y1137" s="27"/>
      <c r="Z1137" s="27"/>
      <c r="AA1137" s="27"/>
      <c r="AB1137" s="27"/>
      <c r="AC1137" s="27"/>
      <c r="AD1137" s="78"/>
      <c r="AE1137" s="78"/>
      <c r="AF1137" s="78"/>
      <c r="AG1137" s="1"/>
      <c r="AH1137" s="27"/>
      <c r="AI1137" s="30"/>
      <c r="AJ1137" s="1"/>
    </row>
    <row r="1138" spans="1:36" ht="12.75" customHeight="1" x14ac:dyDescent="0.25">
      <c r="A1138" s="22"/>
      <c r="B1138" s="27"/>
      <c r="C1138" s="27"/>
      <c r="D1138" s="76"/>
      <c r="E1138" s="76"/>
      <c r="F1138" s="76"/>
      <c r="G1138" s="76"/>
      <c r="H1138" s="76"/>
      <c r="I1138" s="76"/>
      <c r="J1138" s="76"/>
      <c r="K1138" s="7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  <c r="AD1138" s="78"/>
      <c r="AE1138" s="78"/>
      <c r="AF1138" s="78"/>
      <c r="AG1138" s="1"/>
      <c r="AH1138" s="27"/>
      <c r="AI1138" s="30"/>
      <c r="AJ1138" s="1"/>
    </row>
    <row r="1139" spans="1:36" ht="12.75" customHeight="1" x14ac:dyDescent="0.25">
      <c r="A1139" s="22"/>
      <c r="B1139" s="27"/>
      <c r="C1139" s="27"/>
      <c r="D1139" s="76"/>
      <c r="E1139" s="76"/>
      <c r="F1139" s="76"/>
      <c r="G1139" s="76"/>
      <c r="H1139" s="76"/>
      <c r="I1139" s="76"/>
      <c r="J1139" s="76"/>
      <c r="K1139" s="77"/>
      <c r="L1139" s="27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7"/>
      <c r="X1139" s="27"/>
      <c r="Y1139" s="27"/>
      <c r="Z1139" s="27"/>
      <c r="AA1139" s="27"/>
      <c r="AB1139" s="27"/>
      <c r="AC1139" s="27"/>
      <c r="AD1139" s="78"/>
      <c r="AE1139" s="78"/>
      <c r="AF1139" s="78"/>
      <c r="AG1139" s="1"/>
      <c r="AH1139" s="27"/>
      <c r="AI1139" s="30"/>
      <c r="AJ1139" s="1"/>
    </row>
    <row r="1140" spans="1:36" ht="12.75" customHeight="1" x14ac:dyDescent="0.25">
      <c r="A1140" s="22"/>
      <c r="B1140" s="27"/>
      <c r="C1140" s="27"/>
      <c r="D1140" s="76"/>
      <c r="E1140" s="76"/>
      <c r="F1140" s="76"/>
      <c r="G1140" s="76"/>
      <c r="H1140" s="76"/>
      <c r="I1140" s="76"/>
      <c r="J1140" s="76"/>
      <c r="K1140" s="7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  <c r="AD1140" s="78"/>
      <c r="AE1140" s="78"/>
      <c r="AF1140" s="78"/>
      <c r="AG1140" s="1"/>
      <c r="AH1140" s="27"/>
      <c r="AI1140" s="30"/>
      <c r="AJ1140" s="1"/>
    </row>
    <row r="1141" spans="1:36" ht="12.75" customHeight="1" x14ac:dyDescent="0.25">
      <c r="A1141" s="22"/>
      <c r="B1141" s="27"/>
      <c r="C1141" s="27"/>
      <c r="D1141" s="76"/>
      <c r="E1141" s="76"/>
      <c r="F1141" s="76"/>
      <c r="G1141" s="76"/>
      <c r="H1141" s="76"/>
      <c r="I1141" s="76"/>
      <c r="J1141" s="76"/>
      <c r="K1141" s="77"/>
      <c r="L1141" s="27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7"/>
      <c r="X1141" s="27"/>
      <c r="Y1141" s="27"/>
      <c r="Z1141" s="27"/>
      <c r="AA1141" s="27"/>
      <c r="AB1141" s="27"/>
      <c r="AC1141" s="27"/>
      <c r="AD1141" s="78"/>
      <c r="AE1141" s="78"/>
      <c r="AF1141" s="78"/>
      <c r="AG1141" s="1"/>
      <c r="AH1141" s="27"/>
      <c r="AI1141" s="30"/>
      <c r="AJ1141" s="1"/>
    </row>
    <row r="1142" spans="1:36" ht="12.75" customHeight="1" x14ac:dyDescent="0.25">
      <c r="A1142" s="22"/>
      <c r="B1142" s="27"/>
      <c r="C1142" s="27"/>
      <c r="D1142" s="76"/>
      <c r="E1142" s="76"/>
      <c r="F1142" s="76"/>
      <c r="G1142" s="76"/>
      <c r="H1142" s="76"/>
      <c r="I1142" s="76"/>
      <c r="J1142" s="76"/>
      <c r="K1142" s="7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  <c r="AD1142" s="78"/>
      <c r="AE1142" s="78"/>
      <c r="AF1142" s="78"/>
      <c r="AG1142" s="1"/>
      <c r="AH1142" s="27"/>
      <c r="AI1142" s="30"/>
      <c r="AJ1142" s="1"/>
    </row>
    <row r="1143" spans="1:36" ht="12.75" customHeight="1" x14ac:dyDescent="0.25">
      <c r="A1143" s="22"/>
      <c r="B1143" s="27"/>
      <c r="C1143" s="27"/>
      <c r="D1143" s="76"/>
      <c r="E1143" s="76"/>
      <c r="F1143" s="76"/>
      <c r="G1143" s="76"/>
      <c r="H1143" s="76"/>
      <c r="I1143" s="76"/>
      <c r="J1143" s="76"/>
      <c r="K1143" s="77"/>
      <c r="L1143" s="27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7"/>
      <c r="X1143" s="27"/>
      <c r="Y1143" s="27"/>
      <c r="Z1143" s="27"/>
      <c r="AA1143" s="27"/>
      <c r="AB1143" s="27"/>
      <c r="AC1143" s="27"/>
      <c r="AD1143" s="78"/>
      <c r="AE1143" s="78"/>
      <c r="AF1143" s="78"/>
      <c r="AG1143" s="1"/>
      <c r="AH1143" s="27"/>
      <c r="AI1143" s="30"/>
      <c r="AJ1143" s="1"/>
    </row>
    <row r="1144" spans="1:36" ht="12.75" customHeight="1" x14ac:dyDescent="0.25">
      <c r="A1144" s="22"/>
      <c r="B1144" s="27"/>
      <c r="C1144" s="27"/>
      <c r="D1144" s="76"/>
      <c r="E1144" s="76"/>
      <c r="F1144" s="76"/>
      <c r="G1144" s="76"/>
      <c r="H1144" s="76"/>
      <c r="I1144" s="76"/>
      <c r="J1144" s="76"/>
      <c r="K1144" s="7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  <c r="AD1144" s="78"/>
      <c r="AE1144" s="78"/>
      <c r="AF1144" s="78"/>
      <c r="AG1144" s="1"/>
      <c r="AH1144" s="27"/>
      <c r="AI1144" s="30"/>
      <c r="AJ1144" s="1"/>
    </row>
    <row r="1145" spans="1:36" ht="12.75" customHeight="1" x14ac:dyDescent="0.25">
      <c r="A1145" s="22"/>
      <c r="B1145" s="27"/>
      <c r="C1145" s="27"/>
      <c r="D1145" s="76"/>
      <c r="E1145" s="76"/>
      <c r="F1145" s="76"/>
      <c r="G1145" s="76"/>
      <c r="H1145" s="76"/>
      <c r="I1145" s="76"/>
      <c r="J1145" s="76"/>
      <c r="K1145" s="77"/>
      <c r="L1145" s="27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7"/>
      <c r="X1145" s="27"/>
      <c r="Y1145" s="27"/>
      <c r="Z1145" s="27"/>
      <c r="AA1145" s="27"/>
      <c r="AB1145" s="27"/>
      <c r="AC1145" s="27"/>
      <c r="AD1145" s="78"/>
      <c r="AE1145" s="78"/>
      <c r="AF1145" s="78"/>
      <c r="AG1145" s="1"/>
      <c r="AH1145" s="27"/>
      <c r="AI1145" s="30"/>
      <c r="AJ1145" s="1"/>
    </row>
    <row r="1146" spans="1:36" ht="12.75" customHeight="1" x14ac:dyDescent="0.25">
      <c r="A1146" s="22"/>
      <c r="B1146" s="27"/>
      <c r="C1146" s="27"/>
      <c r="D1146" s="76"/>
      <c r="E1146" s="76"/>
      <c r="F1146" s="76"/>
      <c r="G1146" s="76"/>
      <c r="H1146" s="76"/>
      <c r="I1146" s="76"/>
      <c r="J1146" s="76"/>
      <c r="K1146" s="7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  <c r="AD1146" s="78"/>
      <c r="AE1146" s="78"/>
      <c r="AF1146" s="78"/>
      <c r="AG1146" s="1"/>
      <c r="AH1146" s="27"/>
      <c r="AI1146" s="30"/>
      <c r="AJ1146" s="1"/>
    </row>
    <row r="1147" spans="1:36" ht="12.75" customHeight="1" x14ac:dyDescent="0.25">
      <c r="A1147" s="22"/>
      <c r="B1147" s="27"/>
      <c r="C1147" s="27"/>
      <c r="D1147" s="76"/>
      <c r="E1147" s="76"/>
      <c r="F1147" s="76"/>
      <c r="G1147" s="76"/>
      <c r="H1147" s="76"/>
      <c r="I1147" s="76"/>
      <c r="J1147" s="76"/>
      <c r="K1147" s="77"/>
      <c r="L1147" s="27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7"/>
      <c r="X1147" s="27"/>
      <c r="Y1147" s="27"/>
      <c r="Z1147" s="27"/>
      <c r="AA1147" s="27"/>
      <c r="AB1147" s="27"/>
      <c r="AC1147" s="27"/>
      <c r="AD1147" s="78"/>
      <c r="AE1147" s="78"/>
      <c r="AF1147" s="78"/>
      <c r="AG1147" s="1"/>
      <c r="AH1147" s="27"/>
      <c r="AI1147" s="30"/>
      <c r="AJ1147" s="1"/>
    </row>
    <row r="1148" spans="1:36" ht="12.75" customHeight="1" x14ac:dyDescent="0.25">
      <c r="A1148" s="22"/>
      <c r="B1148" s="27"/>
      <c r="C1148" s="27"/>
      <c r="D1148" s="76"/>
      <c r="E1148" s="76"/>
      <c r="F1148" s="76"/>
      <c r="G1148" s="76"/>
      <c r="H1148" s="76"/>
      <c r="I1148" s="76"/>
      <c r="J1148" s="76"/>
      <c r="K1148" s="7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  <c r="AD1148" s="78"/>
      <c r="AE1148" s="78"/>
      <c r="AF1148" s="78"/>
      <c r="AG1148" s="1"/>
      <c r="AH1148" s="27"/>
      <c r="AI1148" s="30"/>
      <c r="AJ1148" s="1"/>
    </row>
    <row r="1149" spans="1:36" ht="12.75" customHeight="1" x14ac:dyDescent="0.25">
      <c r="A1149" s="22"/>
      <c r="B1149" s="27"/>
      <c r="C1149" s="27"/>
      <c r="D1149" s="76"/>
      <c r="E1149" s="76"/>
      <c r="F1149" s="76"/>
      <c r="G1149" s="76"/>
      <c r="H1149" s="76"/>
      <c r="I1149" s="76"/>
      <c r="J1149" s="76"/>
      <c r="K1149" s="77"/>
      <c r="L1149" s="27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7"/>
      <c r="X1149" s="27"/>
      <c r="Y1149" s="27"/>
      <c r="Z1149" s="27"/>
      <c r="AA1149" s="27"/>
      <c r="AB1149" s="27"/>
      <c r="AC1149" s="27"/>
      <c r="AD1149" s="78"/>
      <c r="AE1149" s="78"/>
      <c r="AF1149" s="78"/>
      <c r="AG1149" s="1"/>
      <c r="AH1149" s="27"/>
      <c r="AI1149" s="30"/>
      <c r="AJ1149" s="1"/>
    </row>
    <row r="1150" spans="1:36" ht="12.75" customHeight="1" x14ac:dyDescent="0.25">
      <c r="A1150" s="22"/>
      <c r="B1150" s="27"/>
      <c r="C1150" s="27"/>
      <c r="D1150" s="76"/>
      <c r="E1150" s="76"/>
      <c r="F1150" s="76"/>
      <c r="G1150" s="76"/>
      <c r="H1150" s="76"/>
      <c r="I1150" s="76"/>
      <c r="J1150" s="76"/>
      <c r="K1150" s="7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7"/>
      <c r="X1150" s="27"/>
      <c r="Y1150" s="27"/>
      <c r="Z1150" s="27"/>
      <c r="AA1150" s="27"/>
      <c r="AB1150" s="27"/>
      <c r="AC1150" s="27"/>
      <c r="AD1150" s="78"/>
      <c r="AE1150" s="78"/>
      <c r="AF1150" s="78"/>
      <c r="AG1150" s="1"/>
      <c r="AH1150" s="27"/>
      <c r="AI1150" s="30"/>
      <c r="AJ1150" s="1"/>
    </row>
    <row r="1151" spans="1:36" ht="12.75" customHeight="1" x14ac:dyDescent="0.25">
      <c r="A1151" s="22"/>
      <c r="B1151" s="27"/>
      <c r="C1151" s="27"/>
      <c r="D1151" s="76"/>
      <c r="E1151" s="76"/>
      <c r="F1151" s="76"/>
      <c r="G1151" s="76"/>
      <c r="H1151" s="76"/>
      <c r="I1151" s="76"/>
      <c r="J1151" s="76"/>
      <c r="K1151" s="77"/>
      <c r="L1151" s="27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7"/>
      <c r="X1151" s="27"/>
      <c r="Y1151" s="27"/>
      <c r="Z1151" s="27"/>
      <c r="AA1151" s="27"/>
      <c r="AB1151" s="27"/>
      <c r="AC1151" s="27"/>
      <c r="AD1151" s="78"/>
      <c r="AE1151" s="78"/>
      <c r="AF1151" s="78"/>
      <c r="AG1151" s="1"/>
      <c r="AH1151" s="27"/>
      <c r="AI1151" s="30"/>
      <c r="AJ1151" s="1"/>
    </row>
    <row r="1152" spans="1:36" ht="12.75" customHeight="1" x14ac:dyDescent="0.25">
      <c r="A1152" s="22"/>
      <c r="B1152" s="27"/>
      <c r="C1152" s="27"/>
      <c r="D1152" s="76"/>
      <c r="E1152" s="76"/>
      <c r="F1152" s="76"/>
      <c r="G1152" s="76"/>
      <c r="H1152" s="76"/>
      <c r="I1152" s="76"/>
      <c r="J1152" s="76"/>
      <c r="K1152" s="77"/>
      <c r="L1152" s="27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7"/>
      <c r="X1152" s="27"/>
      <c r="Y1152" s="27"/>
      <c r="Z1152" s="27"/>
      <c r="AA1152" s="27"/>
      <c r="AB1152" s="27"/>
      <c r="AC1152" s="27"/>
      <c r="AD1152" s="78"/>
      <c r="AE1152" s="78"/>
      <c r="AF1152" s="78"/>
      <c r="AG1152" s="1"/>
      <c r="AH1152" s="27"/>
      <c r="AI1152" s="30"/>
      <c r="AJ1152" s="1"/>
    </row>
    <row r="1153" spans="1:36" ht="12.75" customHeight="1" x14ac:dyDescent="0.25">
      <c r="A1153" s="22"/>
      <c r="B1153" s="27"/>
      <c r="C1153" s="27"/>
      <c r="D1153" s="76"/>
      <c r="E1153" s="76"/>
      <c r="F1153" s="76"/>
      <c r="G1153" s="76"/>
      <c r="H1153" s="76"/>
      <c r="I1153" s="76"/>
      <c r="J1153" s="76"/>
      <c r="K1153" s="77"/>
      <c r="L1153" s="27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7"/>
      <c r="X1153" s="27"/>
      <c r="Y1153" s="27"/>
      <c r="Z1153" s="27"/>
      <c r="AA1153" s="27"/>
      <c r="AB1153" s="27"/>
      <c r="AC1153" s="27"/>
      <c r="AD1153" s="78"/>
      <c r="AE1153" s="78"/>
      <c r="AF1153" s="78"/>
      <c r="AG1153" s="1"/>
      <c r="AH1153" s="27"/>
      <c r="AI1153" s="30"/>
      <c r="AJ1153" s="1"/>
    </row>
    <row r="1154" spans="1:36" ht="12.75" customHeight="1" x14ac:dyDescent="0.25">
      <c r="A1154" s="22"/>
      <c r="B1154" s="27"/>
      <c r="C1154" s="27"/>
      <c r="D1154" s="76"/>
      <c r="E1154" s="76"/>
      <c r="F1154" s="76"/>
      <c r="G1154" s="76"/>
      <c r="H1154" s="76"/>
      <c r="I1154" s="76"/>
      <c r="J1154" s="76"/>
      <c r="K1154" s="77"/>
      <c r="L1154" s="27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  <c r="AD1154" s="78"/>
      <c r="AE1154" s="78"/>
      <c r="AF1154" s="78"/>
      <c r="AG1154" s="1"/>
      <c r="AH1154" s="27"/>
      <c r="AI1154" s="30"/>
      <c r="AJ1154" s="1"/>
    </row>
    <row r="1155" spans="1:36" ht="12.75" customHeight="1" x14ac:dyDescent="0.25">
      <c r="A1155" s="22"/>
      <c r="B1155" s="27"/>
      <c r="C1155" s="27"/>
      <c r="D1155" s="76"/>
      <c r="E1155" s="76"/>
      <c r="F1155" s="76"/>
      <c r="G1155" s="76"/>
      <c r="H1155" s="76"/>
      <c r="I1155" s="76"/>
      <c r="J1155" s="76"/>
      <c r="K1155" s="77"/>
      <c r="L1155" s="27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  <c r="AD1155" s="78"/>
      <c r="AE1155" s="78"/>
      <c r="AF1155" s="78"/>
      <c r="AG1155" s="1"/>
      <c r="AH1155" s="27"/>
      <c r="AI1155" s="30"/>
      <c r="AJ1155" s="1"/>
    </row>
    <row r="1156" spans="1:36" ht="12.75" customHeight="1" x14ac:dyDescent="0.25">
      <c r="A1156" s="22"/>
      <c r="B1156" s="27"/>
      <c r="C1156" s="27"/>
      <c r="D1156" s="76"/>
      <c r="E1156" s="76"/>
      <c r="F1156" s="76"/>
      <c r="G1156" s="76"/>
      <c r="H1156" s="76"/>
      <c r="I1156" s="76"/>
      <c r="J1156" s="76"/>
      <c r="K1156" s="77"/>
      <c r="L1156" s="27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  <c r="AD1156" s="78"/>
      <c r="AE1156" s="78"/>
      <c r="AF1156" s="78"/>
      <c r="AG1156" s="1"/>
      <c r="AH1156" s="27"/>
      <c r="AI1156" s="30"/>
      <c r="AJ1156" s="1"/>
    </row>
    <row r="1157" spans="1:36" ht="12.75" customHeight="1" x14ac:dyDescent="0.25">
      <c r="A1157" s="22"/>
      <c r="B1157" s="27"/>
      <c r="C1157" s="27"/>
      <c r="D1157" s="76"/>
      <c r="E1157" s="76"/>
      <c r="F1157" s="76"/>
      <c r="G1157" s="76"/>
      <c r="H1157" s="76"/>
      <c r="I1157" s="76"/>
      <c r="J1157" s="76"/>
      <c r="K1157" s="77"/>
      <c r="L1157" s="27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  <c r="AD1157" s="78"/>
      <c r="AE1157" s="78"/>
      <c r="AF1157" s="78"/>
      <c r="AG1157" s="1"/>
      <c r="AH1157" s="27"/>
      <c r="AI1157" s="30"/>
      <c r="AJ1157" s="1"/>
    </row>
    <row r="1158" spans="1:36" ht="12.75" customHeight="1" x14ac:dyDescent="0.25">
      <c r="A1158" s="22"/>
      <c r="B1158" s="27"/>
      <c r="C1158" s="27"/>
      <c r="D1158" s="76"/>
      <c r="E1158" s="76"/>
      <c r="F1158" s="76"/>
      <c r="G1158" s="76"/>
      <c r="H1158" s="76"/>
      <c r="I1158" s="76"/>
      <c r="J1158" s="76"/>
      <c r="K1158" s="77"/>
      <c r="L1158" s="27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  <c r="AD1158" s="78"/>
      <c r="AE1158" s="78"/>
      <c r="AF1158" s="78"/>
      <c r="AG1158" s="1"/>
      <c r="AH1158" s="27"/>
      <c r="AI1158" s="30"/>
      <c r="AJ1158" s="1"/>
    </row>
    <row r="1159" spans="1:36" ht="12.75" customHeight="1" x14ac:dyDescent="0.25">
      <c r="A1159" s="22"/>
      <c r="B1159" s="27"/>
      <c r="C1159" s="27"/>
      <c r="D1159" s="76"/>
      <c r="E1159" s="76"/>
      <c r="F1159" s="76"/>
      <c r="G1159" s="76"/>
      <c r="H1159" s="76"/>
      <c r="I1159" s="76"/>
      <c r="J1159" s="76"/>
      <c r="K1159" s="77"/>
      <c r="L1159" s="27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  <c r="AD1159" s="78"/>
      <c r="AE1159" s="78"/>
      <c r="AF1159" s="78"/>
      <c r="AG1159" s="1"/>
      <c r="AH1159" s="27"/>
      <c r="AI1159" s="30"/>
      <c r="AJ1159" s="1"/>
    </row>
    <row r="1160" spans="1:36" ht="12.75" customHeight="1" x14ac:dyDescent="0.25">
      <c r="A1160" s="22"/>
      <c r="B1160" s="27"/>
      <c r="C1160" s="27"/>
      <c r="D1160" s="76"/>
      <c r="E1160" s="76"/>
      <c r="F1160" s="76"/>
      <c r="G1160" s="76"/>
      <c r="H1160" s="76"/>
      <c r="I1160" s="76"/>
      <c r="J1160" s="76"/>
      <c r="K1160" s="7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  <c r="AD1160" s="78"/>
      <c r="AE1160" s="78"/>
      <c r="AF1160" s="78"/>
      <c r="AG1160" s="1"/>
      <c r="AH1160" s="27"/>
      <c r="AI1160" s="30"/>
      <c r="AJ1160" s="1"/>
    </row>
    <row r="1161" spans="1:36" ht="12.75" customHeight="1" x14ac:dyDescent="0.25">
      <c r="A1161" s="22"/>
      <c r="B1161" s="27"/>
      <c r="C1161" s="27"/>
      <c r="D1161" s="76"/>
      <c r="E1161" s="76"/>
      <c r="F1161" s="76"/>
      <c r="G1161" s="76"/>
      <c r="H1161" s="76"/>
      <c r="I1161" s="76"/>
      <c r="J1161" s="76"/>
      <c r="K1161" s="77"/>
      <c r="L1161" s="27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  <c r="AD1161" s="78"/>
      <c r="AE1161" s="78"/>
      <c r="AF1161" s="78"/>
      <c r="AG1161" s="1"/>
      <c r="AH1161" s="27"/>
      <c r="AI1161" s="30"/>
      <c r="AJ1161" s="1"/>
    </row>
    <row r="1162" spans="1:36" ht="12.75" customHeight="1" x14ac:dyDescent="0.25">
      <c r="A1162" s="22"/>
      <c r="B1162" s="27"/>
      <c r="C1162" s="27"/>
      <c r="D1162" s="76"/>
      <c r="E1162" s="76"/>
      <c r="F1162" s="76"/>
      <c r="G1162" s="76"/>
      <c r="H1162" s="76"/>
      <c r="I1162" s="76"/>
      <c r="J1162" s="76"/>
      <c r="K1162" s="77"/>
      <c r="L1162" s="27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  <c r="AD1162" s="78"/>
      <c r="AE1162" s="78"/>
      <c r="AF1162" s="78"/>
      <c r="AG1162" s="1"/>
      <c r="AH1162" s="27"/>
      <c r="AI1162" s="30"/>
      <c r="AJ1162" s="1"/>
    </row>
    <row r="1163" spans="1:36" ht="12.75" customHeight="1" x14ac:dyDescent="0.25">
      <c r="A1163" s="22"/>
      <c r="B1163" s="27"/>
      <c r="C1163" s="27"/>
      <c r="D1163" s="76"/>
      <c r="E1163" s="76"/>
      <c r="F1163" s="76"/>
      <c r="G1163" s="76"/>
      <c r="H1163" s="76"/>
      <c r="I1163" s="76"/>
      <c r="J1163" s="76"/>
      <c r="K1163" s="77"/>
      <c r="L1163" s="27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  <c r="AD1163" s="78"/>
      <c r="AE1163" s="78"/>
      <c r="AF1163" s="78"/>
      <c r="AG1163" s="1"/>
      <c r="AH1163" s="27"/>
      <c r="AI1163" s="30"/>
      <c r="AJ1163" s="1"/>
    </row>
    <row r="1164" spans="1:36" ht="12.75" customHeight="1" x14ac:dyDescent="0.25">
      <c r="A1164" s="22"/>
      <c r="B1164" s="27"/>
      <c r="C1164" s="27"/>
      <c r="D1164" s="76"/>
      <c r="E1164" s="76"/>
      <c r="F1164" s="76"/>
      <c r="G1164" s="76"/>
      <c r="H1164" s="76"/>
      <c r="I1164" s="76"/>
      <c r="J1164" s="76"/>
      <c r="K1164" s="77"/>
      <c r="L1164" s="27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  <c r="AD1164" s="78"/>
      <c r="AE1164" s="78"/>
      <c r="AF1164" s="78"/>
      <c r="AG1164" s="1"/>
      <c r="AH1164" s="27"/>
      <c r="AI1164" s="30"/>
      <c r="AJ1164" s="1"/>
    </row>
    <row r="1165" spans="1:36" ht="12.75" customHeight="1" x14ac:dyDescent="0.25">
      <c r="A1165" s="22"/>
      <c r="B1165" s="27"/>
      <c r="C1165" s="27"/>
      <c r="D1165" s="76"/>
      <c r="E1165" s="76"/>
      <c r="F1165" s="76"/>
      <c r="G1165" s="76"/>
      <c r="H1165" s="76"/>
      <c r="I1165" s="76"/>
      <c r="J1165" s="76"/>
      <c r="K1165" s="77"/>
      <c r="L1165" s="27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  <c r="AD1165" s="78"/>
      <c r="AE1165" s="78"/>
      <c r="AF1165" s="78"/>
      <c r="AG1165" s="1"/>
      <c r="AH1165" s="27"/>
      <c r="AI1165" s="30"/>
      <c r="AJ1165" s="1"/>
    </row>
    <row r="1166" spans="1:36" ht="12.75" customHeight="1" x14ac:dyDescent="0.25">
      <c r="A1166" s="22"/>
      <c r="B1166" s="27"/>
      <c r="C1166" s="27"/>
      <c r="D1166" s="76"/>
      <c r="E1166" s="76"/>
      <c r="F1166" s="76"/>
      <c r="G1166" s="76"/>
      <c r="H1166" s="76"/>
      <c r="I1166" s="76"/>
      <c r="J1166" s="76"/>
      <c r="K1166" s="77"/>
      <c r="L1166" s="27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  <c r="AD1166" s="78"/>
      <c r="AE1166" s="78"/>
      <c r="AF1166" s="78"/>
      <c r="AG1166" s="1"/>
      <c r="AH1166" s="27"/>
      <c r="AI1166" s="30"/>
      <c r="AJ1166" s="1"/>
    </row>
    <row r="1167" spans="1:36" ht="12.75" customHeight="1" x14ac:dyDescent="0.25">
      <c r="A1167" s="22"/>
      <c r="B1167" s="27"/>
      <c r="C1167" s="27"/>
      <c r="D1167" s="76"/>
      <c r="E1167" s="76"/>
      <c r="F1167" s="76"/>
      <c r="G1167" s="76"/>
      <c r="H1167" s="76"/>
      <c r="I1167" s="76"/>
      <c r="J1167" s="76"/>
      <c r="K1167" s="77"/>
      <c r="L1167" s="27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  <c r="AD1167" s="78"/>
      <c r="AE1167" s="78"/>
      <c r="AF1167" s="78"/>
      <c r="AG1167" s="1"/>
      <c r="AH1167" s="27"/>
      <c r="AI1167" s="30"/>
      <c r="AJ1167" s="1"/>
    </row>
    <row r="1168" spans="1:36" ht="12.75" customHeight="1" x14ac:dyDescent="0.25">
      <c r="A1168" s="22"/>
      <c r="B1168" s="27"/>
      <c r="C1168" s="27"/>
      <c r="D1168" s="76"/>
      <c r="E1168" s="76"/>
      <c r="F1168" s="76"/>
      <c r="G1168" s="76"/>
      <c r="H1168" s="76"/>
      <c r="I1168" s="76"/>
      <c r="J1168" s="76"/>
      <c r="K1168" s="77"/>
      <c r="L1168" s="27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  <c r="AD1168" s="78"/>
      <c r="AE1168" s="78"/>
      <c r="AF1168" s="78"/>
      <c r="AG1168" s="1"/>
      <c r="AH1168" s="27"/>
      <c r="AI1168" s="30"/>
      <c r="AJ1168" s="1"/>
    </row>
    <row r="1169" spans="1:36" ht="12.75" customHeight="1" x14ac:dyDescent="0.25">
      <c r="A1169" s="22"/>
      <c r="B1169" s="27"/>
      <c r="C1169" s="27"/>
      <c r="D1169" s="76"/>
      <c r="E1169" s="76"/>
      <c r="F1169" s="76"/>
      <c r="G1169" s="76"/>
      <c r="H1169" s="76"/>
      <c r="I1169" s="76"/>
      <c r="J1169" s="76"/>
      <c r="K1169" s="77"/>
      <c r="L1169" s="27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  <c r="AD1169" s="78"/>
      <c r="AE1169" s="78"/>
      <c r="AF1169" s="78"/>
      <c r="AG1169" s="1"/>
      <c r="AH1169" s="27"/>
      <c r="AI1169" s="30"/>
      <c r="AJ1169" s="1"/>
    </row>
    <row r="1170" spans="1:36" ht="12.75" customHeight="1" x14ac:dyDescent="0.25">
      <c r="A1170" s="22"/>
      <c r="B1170" s="27"/>
      <c r="C1170" s="27"/>
      <c r="D1170" s="76"/>
      <c r="E1170" s="76"/>
      <c r="F1170" s="76"/>
      <c r="G1170" s="76"/>
      <c r="H1170" s="76"/>
      <c r="I1170" s="76"/>
      <c r="J1170" s="76"/>
      <c r="K1170" s="77"/>
      <c r="L1170" s="27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  <c r="AD1170" s="78"/>
      <c r="AE1170" s="78"/>
      <c r="AF1170" s="78"/>
      <c r="AG1170" s="1"/>
      <c r="AH1170" s="27"/>
      <c r="AI1170" s="30"/>
      <c r="AJ1170" s="1"/>
    </row>
    <row r="1171" spans="1:36" ht="12.75" customHeight="1" x14ac:dyDescent="0.25">
      <c r="A1171" s="22"/>
      <c r="B1171" s="27"/>
      <c r="C1171" s="27"/>
      <c r="D1171" s="76"/>
      <c r="E1171" s="76"/>
      <c r="F1171" s="76"/>
      <c r="G1171" s="76"/>
      <c r="H1171" s="76"/>
      <c r="I1171" s="76"/>
      <c r="J1171" s="76"/>
      <c r="K1171" s="77"/>
      <c r="L1171" s="27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  <c r="AD1171" s="78"/>
      <c r="AE1171" s="78"/>
      <c r="AF1171" s="78"/>
      <c r="AG1171" s="1"/>
      <c r="AH1171" s="27"/>
      <c r="AI1171" s="30"/>
      <c r="AJ1171" s="1"/>
    </row>
    <row r="1172" spans="1:36" ht="12.75" customHeight="1" x14ac:dyDescent="0.25">
      <c r="A1172" s="22"/>
      <c r="B1172" s="27"/>
      <c r="C1172" s="27"/>
      <c r="D1172" s="76"/>
      <c r="E1172" s="76"/>
      <c r="F1172" s="76"/>
      <c r="G1172" s="76"/>
      <c r="H1172" s="76"/>
      <c r="I1172" s="76"/>
      <c r="J1172" s="76"/>
      <c r="K1172" s="77"/>
      <c r="L1172" s="27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  <c r="AD1172" s="78"/>
      <c r="AE1172" s="78"/>
      <c r="AF1172" s="78"/>
      <c r="AG1172" s="1"/>
      <c r="AH1172" s="27"/>
      <c r="AI1172" s="30"/>
      <c r="AJ1172" s="1"/>
    </row>
    <row r="1173" spans="1:36" ht="12.75" customHeight="1" x14ac:dyDescent="0.25">
      <c r="A1173" s="22"/>
      <c r="B1173" s="27"/>
      <c r="C1173" s="27"/>
      <c r="D1173" s="76"/>
      <c r="E1173" s="76"/>
      <c r="F1173" s="76"/>
      <c r="G1173" s="76"/>
      <c r="H1173" s="76"/>
      <c r="I1173" s="76"/>
      <c r="J1173" s="76"/>
      <c r="K1173" s="77"/>
      <c r="L1173" s="27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  <c r="AD1173" s="78"/>
      <c r="AE1173" s="78"/>
      <c r="AF1173" s="78"/>
      <c r="AG1173" s="1"/>
      <c r="AH1173" s="27"/>
      <c r="AI1173" s="30"/>
      <c r="AJ1173" s="1"/>
    </row>
    <row r="1174" spans="1:36" ht="12.75" customHeight="1" x14ac:dyDescent="0.25">
      <c r="A1174" s="22"/>
      <c r="B1174" s="27"/>
      <c r="C1174" s="27"/>
      <c r="D1174" s="76"/>
      <c r="E1174" s="76"/>
      <c r="F1174" s="76"/>
      <c r="G1174" s="76"/>
      <c r="H1174" s="76"/>
      <c r="I1174" s="76"/>
      <c r="J1174" s="76"/>
      <c r="K1174" s="77"/>
      <c r="L1174" s="27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  <c r="AD1174" s="78"/>
      <c r="AE1174" s="78"/>
      <c r="AF1174" s="78"/>
      <c r="AG1174" s="1"/>
      <c r="AH1174" s="27"/>
      <c r="AI1174" s="30"/>
      <c r="AJ1174" s="1"/>
    </row>
    <row r="1175" spans="1:36" ht="12.75" customHeight="1" x14ac:dyDescent="0.25">
      <c r="A1175" s="22"/>
      <c r="B1175" s="27"/>
      <c r="C1175" s="27"/>
      <c r="D1175" s="76"/>
      <c r="E1175" s="76"/>
      <c r="F1175" s="76"/>
      <c r="G1175" s="76"/>
      <c r="H1175" s="76"/>
      <c r="I1175" s="76"/>
      <c r="J1175" s="76"/>
      <c r="K1175" s="77"/>
      <c r="L1175" s="27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  <c r="AD1175" s="78"/>
      <c r="AE1175" s="78"/>
      <c r="AF1175" s="78"/>
      <c r="AG1175" s="1"/>
      <c r="AH1175" s="27"/>
      <c r="AI1175" s="30"/>
      <c r="AJ1175" s="1"/>
    </row>
    <row r="1176" spans="1:36" ht="12.75" customHeight="1" x14ac:dyDescent="0.25">
      <c r="A1176" s="22"/>
      <c r="B1176" s="27"/>
      <c r="C1176" s="27"/>
      <c r="D1176" s="76"/>
      <c r="E1176" s="76"/>
      <c r="F1176" s="76"/>
      <c r="G1176" s="76"/>
      <c r="H1176" s="76"/>
      <c r="I1176" s="76"/>
      <c r="J1176" s="76"/>
      <c r="K1176" s="7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  <c r="AD1176" s="78"/>
      <c r="AE1176" s="78"/>
      <c r="AF1176" s="78"/>
      <c r="AG1176" s="1"/>
      <c r="AH1176" s="27"/>
      <c r="AI1176" s="30"/>
      <c r="AJ1176" s="1"/>
    </row>
    <row r="1177" spans="1:36" ht="12.75" customHeight="1" x14ac:dyDescent="0.25">
      <c r="A1177" s="22"/>
      <c r="B1177" s="27"/>
      <c r="C1177" s="27"/>
      <c r="D1177" s="76"/>
      <c r="E1177" s="76"/>
      <c r="F1177" s="76"/>
      <c r="G1177" s="76"/>
      <c r="H1177" s="76"/>
      <c r="I1177" s="76"/>
      <c r="J1177" s="76"/>
      <c r="K1177" s="77"/>
      <c r="L1177" s="27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  <c r="AD1177" s="78"/>
      <c r="AE1177" s="78"/>
      <c r="AF1177" s="78"/>
      <c r="AG1177" s="1"/>
      <c r="AH1177" s="27"/>
      <c r="AI1177" s="30"/>
      <c r="AJ1177" s="1"/>
    </row>
    <row r="1178" spans="1:36" ht="12.75" customHeight="1" x14ac:dyDescent="0.25">
      <c r="A1178" s="22"/>
      <c r="B1178" s="27"/>
      <c r="C1178" s="27"/>
      <c r="D1178" s="76"/>
      <c r="E1178" s="76"/>
      <c r="F1178" s="76"/>
      <c r="G1178" s="76"/>
      <c r="H1178" s="76"/>
      <c r="I1178" s="76"/>
      <c r="J1178" s="76"/>
      <c r="K1178" s="77"/>
      <c r="L1178" s="27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  <c r="AD1178" s="78"/>
      <c r="AE1178" s="78"/>
      <c r="AF1178" s="78"/>
      <c r="AG1178" s="1"/>
      <c r="AH1178" s="27"/>
      <c r="AI1178" s="30"/>
      <c r="AJ1178" s="1"/>
    </row>
    <row r="1179" spans="1:36" ht="12.75" customHeight="1" x14ac:dyDescent="0.25">
      <c r="A1179" s="22"/>
      <c r="B1179" s="27"/>
      <c r="C1179" s="27"/>
      <c r="D1179" s="76"/>
      <c r="E1179" s="76"/>
      <c r="F1179" s="76"/>
      <c r="G1179" s="76"/>
      <c r="H1179" s="76"/>
      <c r="I1179" s="76"/>
      <c r="J1179" s="76"/>
      <c r="K1179" s="7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  <c r="AD1179" s="78"/>
      <c r="AE1179" s="78"/>
      <c r="AF1179" s="78"/>
      <c r="AG1179" s="1"/>
      <c r="AH1179" s="27"/>
      <c r="AI1179" s="30"/>
      <c r="AJ1179" s="1"/>
    </row>
    <row r="1180" spans="1:36" ht="12.75" customHeight="1" x14ac:dyDescent="0.25">
      <c r="A1180" s="22"/>
      <c r="B1180" s="27"/>
      <c r="C1180" s="27"/>
      <c r="D1180" s="76"/>
      <c r="E1180" s="76"/>
      <c r="F1180" s="76"/>
      <c r="G1180" s="76"/>
      <c r="H1180" s="76"/>
      <c r="I1180" s="76"/>
      <c r="J1180" s="76"/>
      <c r="K1180" s="77"/>
      <c r="L1180" s="27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  <c r="AD1180" s="78"/>
      <c r="AE1180" s="78"/>
      <c r="AF1180" s="78"/>
      <c r="AG1180" s="1"/>
      <c r="AH1180" s="27"/>
      <c r="AI1180" s="30"/>
      <c r="AJ1180" s="1"/>
    </row>
    <row r="1181" spans="1:36" ht="12.75" customHeight="1" x14ac:dyDescent="0.25">
      <c r="A1181" s="22"/>
      <c r="B1181" s="27"/>
      <c r="C1181" s="27"/>
      <c r="D1181" s="76"/>
      <c r="E1181" s="76"/>
      <c r="F1181" s="76"/>
      <c r="G1181" s="76"/>
      <c r="H1181" s="76"/>
      <c r="I1181" s="76"/>
      <c r="J1181" s="76"/>
      <c r="K1181" s="77"/>
      <c r="L1181" s="27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  <c r="AD1181" s="78"/>
      <c r="AE1181" s="78"/>
      <c r="AF1181" s="78"/>
      <c r="AG1181" s="1"/>
      <c r="AH1181" s="27"/>
      <c r="AI1181" s="30"/>
      <c r="AJ1181" s="1"/>
    </row>
    <row r="1182" spans="1:36" ht="12.75" customHeight="1" x14ac:dyDescent="0.25">
      <c r="A1182" s="22"/>
      <c r="B1182" s="27"/>
      <c r="C1182" s="27"/>
      <c r="D1182" s="76"/>
      <c r="E1182" s="76"/>
      <c r="F1182" s="76"/>
      <c r="G1182" s="76"/>
      <c r="H1182" s="76"/>
      <c r="I1182" s="76"/>
      <c r="J1182" s="76"/>
      <c r="K1182" s="77"/>
      <c r="L1182" s="27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  <c r="AD1182" s="78"/>
      <c r="AE1182" s="78"/>
      <c r="AF1182" s="78"/>
      <c r="AG1182" s="1"/>
      <c r="AH1182" s="27"/>
      <c r="AI1182" s="30"/>
      <c r="AJ1182" s="1"/>
    </row>
    <row r="1183" spans="1:36" ht="12.75" customHeight="1" x14ac:dyDescent="0.25">
      <c r="A1183" s="22"/>
      <c r="B1183" s="27"/>
      <c r="C1183" s="27"/>
      <c r="D1183" s="76"/>
      <c r="E1183" s="76"/>
      <c r="F1183" s="76"/>
      <c r="G1183" s="76"/>
      <c r="H1183" s="76"/>
      <c r="I1183" s="76"/>
      <c r="J1183" s="76"/>
      <c r="K1183" s="7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  <c r="AD1183" s="78"/>
      <c r="AE1183" s="78"/>
      <c r="AF1183" s="78"/>
      <c r="AG1183" s="1"/>
      <c r="AH1183" s="27"/>
      <c r="AI1183" s="30"/>
      <c r="AJ1183" s="1"/>
    </row>
    <row r="1184" spans="1:36" ht="12.75" customHeight="1" x14ac:dyDescent="0.25">
      <c r="A1184" s="22"/>
      <c r="B1184" s="27"/>
      <c r="C1184" s="27"/>
      <c r="D1184" s="76"/>
      <c r="E1184" s="76"/>
      <c r="F1184" s="76"/>
      <c r="G1184" s="76"/>
      <c r="H1184" s="76"/>
      <c r="I1184" s="76"/>
      <c r="J1184" s="76"/>
      <c r="K1184" s="7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  <c r="AD1184" s="78"/>
      <c r="AE1184" s="78"/>
      <c r="AF1184" s="78"/>
      <c r="AG1184" s="1"/>
      <c r="AH1184" s="27"/>
      <c r="AI1184" s="30"/>
      <c r="AJ1184" s="1"/>
    </row>
    <row r="1185" spans="1:36" ht="12.75" customHeight="1" x14ac:dyDescent="0.25">
      <c r="A1185" s="22"/>
      <c r="B1185" s="27"/>
      <c r="C1185" s="27"/>
      <c r="D1185" s="76"/>
      <c r="E1185" s="76"/>
      <c r="F1185" s="76"/>
      <c r="G1185" s="76"/>
      <c r="H1185" s="76"/>
      <c r="I1185" s="76"/>
      <c r="J1185" s="76"/>
      <c r="K1185" s="7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  <c r="AD1185" s="78"/>
      <c r="AE1185" s="78"/>
      <c r="AF1185" s="78"/>
      <c r="AG1185" s="1"/>
      <c r="AH1185" s="27"/>
      <c r="AI1185" s="30"/>
      <c r="AJ1185" s="1"/>
    </row>
    <row r="1186" spans="1:36" ht="12.75" customHeight="1" x14ac:dyDescent="0.25">
      <c r="A1186" s="22"/>
      <c r="B1186" s="27"/>
      <c r="C1186" s="27"/>
      <c r="D1186" s="76"/>
      <c r="E1186" s="76"/>
      <c r="F1186" s="76"/>
      <c r="G1186" s="76"/>
      <c r="H1186" s="76"/>
      <c r="I1186" s="76"/>
      <c r="J1186" s="76"/>
      <c r="K1186" s="7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  <c r="AD1186" s="78"/>
      <c r="AE1186" s="78"/>
      <c r="AF1186" s="78"/>
      <c r="AG1186" s="1"/>
      <c r="AH1186" s="27"/>
      <c r="AI1186" s="30"/>
      <c r="AJ1186" s="1"/>
    </row>
    <row r="1187" spans="1:36" ht="12.75" customHeight="1" x14ac:dyDescent="0.25">
      <c r="A1187" s="22"/>
      <c r="B1187" s="27"/>
      <c r="C1187" s="27"/>
      <c r="D1187" s="76"/>
      <c r="E1187" s="76"/>
      <c r="F1187" s="76"/>
      <c r="G1187" s="76"/>
      <c r="H1187" s="76"/>
      <c r="I1187" s="76"/>
      <c r="J1187" s="76"/>
      <c r="K1187" s="7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  <c r="AD1187" s="78"/>
      <c r="AE1187" s="78"/>
      <c r="AF1187" s="78"/>
      <c r="AG1187" s="1"/>
      <c r="AH1187" s="27"/>
      <c r="AI1187" s="30"/>
      <c r="AJ1187" s="1"/>
    </row>
    <row r="1188" spans="1:36" ht="12.75" customHeight="1" x14ac:dyDescent="0.25">
      <c r="A1188" s="22"/>
      <c r="B1188" s="27"/>
      <c r="C1188" s="27"/>
      <c r="D1188" s="76"/>
      <c r="E1188" s="76"/>
      <c r="F1188" s="76"/>
      <c r="G1188" s="76"/>
      <c r="H1188" s="76"/>
      <c r="I1188" s="76"/>
      <c r="J1188" s="76"/>
      <c r="K1188" s="7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  <c r="AD1188" s="78"/>
      <c r="AE1188" s="78"/>
      <c r="AF1188" s="78"/>
      <c r="AG1188" s="1"/>
      <c r="AH1188" s="27"/>
      <c r="AI1188" s="30"/>
      <c r="AJ1188" s="1"/>
    </row>
    <row r="1189" spans="1:36" ht="12.75" customHeight="1" x14ac:dyDescent="0.25">
      <c r="A1189" s="22"/>
      <c r="B1189" s="27"/>
      <c r="C1189" s="27"/>
      <c r="D1189" s="76"/>
      <c r="E1189" s="76"/>
      <c r="F1189" s="76"/>
      <c r="G1189" s="76"/>
      <c r="H1189" s="76"/>
      <c r="I1189" s="76"/>
      <c r="J1189" s="76"/>
      <c r="K1189" s="7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  <c r="AD1189" s="78"/>
      <c r="AE1189" s="78"/>
      <c r="AF1189" s="78"/>
      <c r="AG1189" s="1"/>
      <c r="AH1189" s="27"/>
      <c r="AI1189" s="30"/>
      <c r="AJ1189" s="1"/>
    </row>
    <row r="1190" spans="1:36" ht="12.75" customHeight="1" x14ac:dyDescent="0.25">
      <c r="A1190" s="22"/>
      <c r="B1190" s="27"/>
      <c r="C1190" s="27"/>
      <c r="D1190" s="76"/>
      <c r="E1190" s="76"/>
      <c r="F1190" s="76"/>
      <c r="G1190" s="76"/>
      <c r="H1190" s="76"/>
      <c r="I1190" s="76"/>
      <c r="J1190" s="76"/>
      <c r="K1190" s="7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  <c r="AD1190" s="78"/>
      <c r="AE1190" s="78"/>
      <c r="AF1190" s="78"/>
      <c r="AG1190" s="1"/>
      <c r="AH1190" s="27"/>
      <c r="AI1190" s="30"/>
      <c r="AJ1190" s="1"/>
    </row>
    <row r="1191" spans="1:36" ht="12.75" customHeight="1" x14ac:dyDescent="0.25">
      <c r="A1191" s="22"/>
      <c r="B1191" s="27"/>
      <c r="C1191" s="27"/>
      <c r="D1191" s="76"/>
      <c r="E1191" s="76"/>
      <c r="F1191" s="76"/>
      <c r="G1191" s="76"/>
      <c r="H1191" s="76"/>
      <c r="I1191" s="76"/>
      <c r="J1191" s="76"/>
      <c r="K1191" s="7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  <c r="AD1191" s="78"/>
      <c r="AE1191" s="78"/>
      <c r="AF1191" s="78"/>
      <c r="AG1191" s="1"/>
      <c r="AH1191" s="27"/>
      <c r="AI1191" s="30"/>
      <c r="AJ1191" s="1"/>
    </row>
    <row r="1192" spans="1:36" ht="12.75" customHeight="1" x14ac:dyDescent="0.25">
      <c r="A1192" s="22"/>
      <c r="B1192" s="27"/>
      <c r="C1192" s="27"/>
      <c r="D1192" s="76"/>
      <c r="E1192" s="76"/>
      <c r="F1192" s="76"/>
      <c r="G1192" s="76"/>
      <c r="H1192" s="76"/>
      <c r="I1192" s="76"/>
      <c r="J1192" s="76"/>
      <c r="K1192" s="7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  <c r="AD1192" s="78"/>
      <c r="AE1192" s="78"/>
      <c r="AF1192" s="78"/>
      <c r="AG1192" s="1"/>
      <c r="AH1192" s="27"/>
      <c r="AI1192" s="30"/>
      <c r="AJ1192" s="1"/>
    </row>
    <row r="1193" spans="1:36" ht="12.75" customHeight="1" x14ac:dyDescent="0.25">
      <c r="A1193" s="22"/>
      <c r="B1193" s="27"/>
      <c r="C1193" s="27"/>
      <c r="D1193" s="76"/>
      <c r="E1193" s="76"/>
      <c r="F1193" s="76"/>
      <c r="G1193" s="76"/>
      <c r="H1193" s="76"/>
      <c r="I1193" s="76"/>
      <c r="J1193" s="76"/>
      <c r="K1193" s="7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  <c r="AD1193" s="78"/>
      <c r="AE1193" s="78"/>
      <c r="AF1193" s="78"/>
      <c r="AG1193" s="1"/>
      <c r="AH1193" s="27"/>
      <c r="AI1193" s="30"/>
      <c r="AJ1193" s="1"/>
    </row>
    <row r="1194" spans="1:36" ht="12.75" customHeight="1" x14ac:dyDescent="0.25">
      <c r="A1194" s="22"/>
      <c r="B1194" s="27"/>
      <c r="C1194" s="27"/>
      <c r="D1194" s="76"/>
      <c r="E1194" s="76"/>
      <c r="F1194" s="76"/>
      <c r="G1194" s="76"/>
      <c r="H1194" s="76"/>
      <c r="I1194" s="76"/>
      <c r="J1194" s="76"/>
      <c r="K1194" s="7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  <c r="AD1194" s="78"/>
      <c r="AE1194" s="78"/>
      <c r="AF1194" s="78"/>
      <c r="AG1194" s="1"/>
      <c r="AH1194" s="27"/>
      <c r="AI1194" s="30"/>
      <c r="AJ1194" s="1"/>
    </row>
    <row r="1195" spans="1:36" ht="12.75" customHeight="1" x14ac:dyDescent="0.25">
      <c r="A1195" s="22"/>
      <c r="B1195" s="27"/>
      <c r="C1195" s="27"/>
      <c r="D1195" s="76"/>
      <c r="E1195" s="76"/>
      <c r="F1195" s="76"/>
      <c r="G1195" s="76"/>
      <c r="H1195" s="76"/>
      <c r="I1195" s="76"/>
      <c r="J1195" s="76"/>
      <c r="K1195" s="7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  <c r="AD1195" s="78"/>
      <c r="AE1195" s="78"/>
      <c r="AF1195" s="78"/>
      <c r="AG1195" s="1"/>
      <c r="AH1195" s="27"/>
      <c r="AI1195" s="30"/>
      <c r="AJ1195" s="1"/>
    </row>
    <row r="1196" spans="1:36" ht="12.75" customHeight="1" x14ac:dyDescent="0.25">
      <c r="A1196" s="22"/>
      <c r="B1196" s="27"/>
      <c r="C1196" s="27"/>
      <c r="D1196" s="76"/>
      <c r="E1196" s="76"/>
      <c r="F1196" s="76"/>
      <c r="G1196" s="76"/>
      <c r="H1196" s="76"/>
      <c r="I1196" s="76"/>
      <c r="J1196" s="76"/>
      <c r="K1196" s="7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  <c r="AD1196" s="78"/>
      <c r="AE1196" s="78"/>
      <c r="AF1196" s="78"/>
      <c r="AG1196" s="1"/>
      <c r="AH1196" s="27"/>
      <c r="AI1196" s="30"/>
      <c r="AJ1196" s="1"/>
    </row>
    <row r="1197" spans="1:36" ht="12.75" customHeight="1" x14ac:dyDescent="0.25">
      <c r="A1197" s="22"/>
      <c r="B1197" s="27"/>
      <c r="C1197" s="27"/>
      <c r="D1197" s="76"/>
      <c r="E1197" s="76"/>
      <c r="F1197" s="76"/>
      <c r="G1197" s="76"/>
      <c r="H1197" s="76"/>
      <c r="I1197" s="76"/>
      <c r="J1197" s="76"/>
      <c r="K1197" s="7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  <c r="AD1197" s="78"/>
      <c r="AE1197" s="78"/>
      <c r="AF1197" s="78"/>
      <c r="AG1197" s="1"/>
      <c r="AH1197" s="27"/>
      <c r="AI1197" s="30"/>
      <c r="AJ1197" s="1"/>
    </row>
    <row r="1198" spans="1:36" ht="12.75" customHeight="1" x14ac:dyDescent="0.25">
      <c r="A1198" s="22"/>
      <c r="B1198" s="27"/>
      <c r="C1198" s="27"/>
      <c r="D1198" s="76"/>
      <c r="E1198" s="76"/>
      <c r="F1198" s="76"/>
      <c r="G1198" s="76"/>
      <c r="H1198" s="76"/>
      <c r="I1198" s="76"/>
      <c r="J1198" s="76"/>
      <c r="K1198" s="7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  <c r="AD1198" s="78"/>
      <c r="AE1198" s="78"/>
      <c r="AF1198" s="78"/>
      <c r="AG1198" s="1"/>
      <c r="AH1198" s="27"/>
      <c r="AI1198" s="30"/>
      <c r="AJ1198" s="1"/>
    </row>
    <row r="1199" spans="1:36" ht="12.75" customHeight="1" x14ac:dyDescent="0.25">
      <c r="A1199" s="22"/>
      <c r="B1199" s="27"/>
      <c r="C1199" s="27"/>
      <c r="D1199" s="76"/>
      <c r="E1199" s="76"/>
      <c r="F1199" s="76"/>
      <c r="G1199" s="76"/>
      <c r="H1199" s="76"/>
      <c r="I1199" s="76"/>
      <c r="J1199" s="76"/>
      <c r="K1199" s="7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  <c r="AD1199" s="78"/>
      <c r="AE1199" s="78"/>
      <c r="AF1199" s="78"/>
      <c r="AG1199" s="1"/>
      <c r="AH1199" s="27"/>
      <c r="AI1199" s="30"/>
      <c r="AJ1199" s="1"/>
    </row>
    <row r="1200" spans="1:36" ht="12.75" customHeight="1" x14ac:dyDescent="0.25">
      <c r="A1200" s="22"/>
      <c r="B1200" s="27"/>
      <c r="C1200" s="27"/>
      <c r="D1200" s="76"/>
      <c r="E1200" s="76"/>
      <c r="F1200" s="76"/>
      <c r="G1200" s="76"/>
      <c r="H1200" s="76"/>
      <c r="I1200" s="76"/>
      <c r="J1200" s="76"/>
      <c r="K1200" s="7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78"/>
      <c r="AE1200" s="78"/>
      <c r="AF1200" s="78"/>
      <c r="AG1200" s="1"/>
      <c r="AH1200" s="27"/>
      <c r="AI1200" s="30"/>
      <c r="AJ1200" s="1"/>
    </row>
    <row r="1201" spans="1:36" ht="12.75" customHeight="1" x14ac:dyDescent="0.25">
      <c r="A1201" s="22"/>
      <c r="B1201" s="27"/>
      <c r="C1201" s="27"/>
      <c r="D1201" s="76"/>
      <c r="E1201" s="76"/>
      <c r="F1201" s="76"/>
      <c r="G1201" s="76"/>
      <c r="H1201" s="76"/>
      <c r="I1201" s="76"/>
      <c r="J1201" s="76"/>
      <c r="K1201" s="7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78"/>
      <c r="AE1201" s="78"/>
      <c r="AF1201" s="78"/>
      <c r="AG1201" s="1"/>
      <c r="AH1201" s="27"/>
      <c r="AI1201" s="30"/>
      <c r="AJ1201" s="1"/>
    </row>
    <row r="1202" spans="1:36" ht="12.75" customHeight="1" x14ac:dyDescent="0.25">
      <c r="A1202" s="22"/>
      <c r="B1202" s="27"/>
      <c r="C1202" s="27"/>
      <c r="D1202" s="76"/>
      <c r="E1202" s="76"/>
      <c r="F1202" s="76"/>
      <c r="G1202" s="76"/>
      <c r="H1202" s="76"/>
      <c r="I1202" s="76"/>
      <c r="J1202" s="76"/>
      <c r="K1202" s="7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78"/>
      <c r="AE1202" s="78"/>
      <c r="AF1202" s="78"/>
      <c r="AG1202" s="1"/>
      <c r="AH1202" s="27"/>
      <c r="AI1202" s="30"/>
      <c r="AJ1202" s="1"/>
    </row>
    <row r="1203" spans="1:36" ht="12.75" customHeight="1" x14ac:dyDescent="0.25">
      <c r="A1203" s="22"/>
      <c r="B1203" s="27"/>
      <c r="C1203" s="27"/>
      <c r="D1203" s="76"/>
      <c r="E1203" s="76"/>
      <c r="F1203" s="76"/>
      <c r="G1203" s="76"/>
      <c r="H1203" s="76"/>
      <c r="I1203" s="76"/>
      <c r="J1203" s="76"/>
      <c r="K1203" s="7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78"/>
      <c r="AE1203" s="78"/>
      <c r="AF1203" s="78"/>
      <c r="AG1203" s="1"/>
      <c r="AH1203" s="27"/>
      <c r="AI1203" s="30"/>
      <c r="AJ1203" s="1"/>
    </row>
    <row r="1204" spans="1:36" ht="12.75" customHeight="1" x14ac:dyDescent="0.25">
      <c r="A1204" s="22"/>
      <c r="B1204" s="27"/>
      <c r="C1204" s="27"/>
      <c r="D1204" s="76"/>
      <c r="E1204" s="76"/>
      <c r="F1204" s="76"/>
      <c r="G1204" s="76"/>
      <c r="H1204" s="76"/>
      <c r="I1204" s="76"/>
      <c r="J1204" s="76"/>
      <c r="K1204" s="7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78"/>
      <c r="AE1204" s="78"/>
      <c r="AF1204" s="78"/>
      <c r="AG1204" s="1"/>
      <c r="AH1204" s="27"/>
      <c r="AI1204" s="30"/>
      <c r="AJ1204" s="1"/>
    </row>
    <row r="1205" spans="1:36" ht="12.75" customHeight="1" x14ac:dyDescent="0.25">
      <c r="A1205" s="22"/>
      <c r="B1205" s="27"/>
      <c r="C1205" s="27"/>
      <c r="D1205" s="76"/>
      <c r="E1205" s="76"/>
      <c r="F1205" s="76"/>
      <c r="G1205" s="76"/>
      <c r="H1205" s="76"/>
      <c r="I1205" s="76"/>
      <c r="J1205" s="76"/>
      <c r="K1205" s="7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78"/>
      <c r="AE1205" s="78"/>
      <c r="AF1205" s="78"/>
      <c r="AG1205" s="1"/>
      <c r="AH1205" s="27"/>
      <c r="AI1205" s="30"/>
      <c r="AJ1205" s="1"/>
    </row>
    <row r="1206" spans="1:36" ht="12.75" customHeight="1" x14ac:dyDescent="0.25">
      <c r="A1206" s="22"/>
      <c r="B1206" s="27"/>
      <c r="C1206" s="27"/>
      <c r="D1206" s="76"/>
      <c r="E1206" s="76"/>
      <c r="F1206" s="76"/>
      <c r="G1206" s="76"/>
      <c r="H1206" s="76"/>
      <c r="I1206" s="76"/>
      <c r="J1206" s="76"/>
      <c r="K1206" s="77"/>
      <c r="L1206" s="27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  <c r="AD1206" s="78"/>
      <c r="AE1206" s="78"/>
      <c r="AF1206" s="78"/>
      <c r="AG1206" s="1"/>
      <c r="AH1206" s="27"/>
      <c r="AI1206" s="30"/>
      <c r="AJ1206" s="1"/>
    </row>
    <row r="1207" spans="1:36" ht="12.75" customHeight="1" x14ac:dyDescent="0.25">
      <c r="A1207" s="22"/>
      <c r="B1207" s="27"/>
      <c r="C1207" s="27"/>
      <c r="D1207" s="76"/>
      <c r="E1207" s="76"/>
      <c r="F1207" s="76"/>
      <c r="G1207" s="76"/>
      <c r="H1207" s="76"/>
      <c r="I1207" s="76"/>
      <c r="J1207" s="76"/>
      <c r="K1207" s="77"/>
      <c r="L1207" s="27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  <c r="AD1207" s="78"/>
      <c r="AE1207" s="78"/>
      <c r="AF1207" s="78"/>
      <c r="AG1207" s="1"/>
      <c r="AH1207" s="27"/>
      <c r="AI1207" s="30"/>
      <c r="AJ1207" s="1"/>
    </row>
    <row r="1208" spans="1:36" ht="12.75" customHeight="1" x14ac:dyDescent="0.25">
      <c r="A1208" s="22"/>
      <c r="B1208" s="27"/>
      <c r="C1208" s="27"/>
      <c r="D1208" s="76"/>
      <c r="E1208" s="76"/>
      <c r="F1208" s="76"/>
      <c r="G1208" s="76"/>
      <c r="H1208" s="76"/>
      <c r="I1208" s="76"/>
      <c r="J1208" s="76"/>
      <c r="K1208" s="77"/>
      <c r="L1208" s="27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  <c r="AD1208" s="78"/>
      <c r="AE1208" s="78"/>
      <c r="AF1208" s="78"/>
      <c r="AG1208" s="1"/>
      <c r="AH1208" s="27"/>
      <c r="AI1208" s="30"/>
      <c r="AJ1208" s="1"/>
    </row>
    <row r="1209" spans="1:36" ht="12.75" customHeight="1" x14ac:dyDescent="0.25">
      <c r="A1209" s="22"/>
      <c r="B1209" s="27"/>
      <c r="C1209" s="27"/>
      <c r="D1209" s="76"/>
      <c r="E1209" s="76"/>
      <c r="F1209" s="76"/>
      <c r="G1209" s="76"/>
      <c r="H1209" s="76"/>
      <c r="I1209" s="76"/>
      <c r="J1209" s="76"/>
      <c r="K1209" s="77"/>
      <c r="L1209" s="27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  <c r="AD1209" s="78"/>
      <c r="AE1209" s="78"/>
      <c r="AF1209" s="78"/>
      <c r="AG1209" s="1"/>
      <c r="AH1209" s="27"/>
      <c r="AI1209" s="30"/>
      <c r="AJ1209" s="1"/>
    </row>
    <row r="1210" spans="1:36" ht="12.75" customHeight="1" x14ac:dyDescent="0.25">
      <c r="A1210" s="22"/>
      <c r="B1210" s="27"/>
      <c r="C1210" s="27"/>
      <c r="D1210" s="76"/>
      <c r="E1210" s="76"/>
      <c r="F1210" s="76"/>
      <c r="G1210" s="76"/>
      <c r="H1210" s="76"/>
      <c r="I1210" s="76"/>
      <c r="J1210" s="76"/>
      <c r="K1210" s="77"/>
      <c r="L1210" s="27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  <c r="AD1210" s="78"/>
      <c r="AE1210" s="78"/>
      <c r="AF1210" s="78"/>
      <c r="AG1210" s="1"/>
      <c r="AH1210" s="27"/>
      <c r="AI1210" s="30"/>
      <c r="AJ1210" s="1"/>
    </row>
    <row r="1211" spans="1:36" ht="12.75" customHeight="1" x14ac:dyDescent="0.25">
      <c r="A1211" s="22"/>
      <c r="B1211" s="27"/>
      <c r="C1211" s="27"/>
      <c r="D1211" s="76"/>
      <c r="E1211" s="76"/>
      <c r="F1211" s="76"/>
      <c r="G1211" s="76"/>
      <c r="H1211" s="76"/>
      <c r="I1211" s="76"/>
      <c r="J1211" s="76"/>
      <c r="K1211" s="77"/>
      <c r="L1211" s="27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  <c r="AD1211" s="78"/>
      <c r="AE1211" s="78"/>
      <c r="AF1211" s="78"/>
      <c r="AG1211" s="1"/>
      <c r="AH1211" s="27"/>
      <c r="AI1211" s="30"/>
      <c r="AJ1211" s="1"/>
    </row>
    <row r="1212" spans="1:36" ht="12.75" customHeight="1" x14ac:dyDescent="0.25">
      <c r="A1212" s="22"/>
      <c r="B1212" s="27"/>
      <c r="C1212" s="27"/>
      <c r="D1212" s="76"/>
      <c r="E1212" s="76"/>
      <c r="F1212" s="76"/>
      <c r="G1212" s="76"/>
      <c r="H1212" s="76"/>
      <c r="I1212" s="76"/>
      <c r="J1212" s="76"/>
      <c r="K1212" s="77"/>
      <c r="L1212" s="27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  <c r="AD1212" s="78"/>
      <c r="AE1212" s="78"/>
      <c r="AF1212" s="78"/>
      <c r="AG1212" s="1"/>
      <c r="AH1212" s="27"/>
      <c r="AI1212" s="30"/>
      <c r="AJ1212" s="1"/>
    </row>
    <row r="1213" spans="1:36" ht="12.75" customHeight="1" x14ac:dyDescent="0.25">
      <c r="A1213" s="22"/>
      <c r="B1213" s="27"/>
      <c r="C1213" s="27"/>
      <c r="D1213" s="76"/>
      <c r="E1213" s="76"/>
      <c r="F1213" s="76"/>
      <c r="G1213" s="76"/>
      <c r="H1213" s="76"/>
      <c r="I1213" s="76"/>
      <c r="J1213" s="76"/>
      <c r="K1213" s="77"/>
      <c r="L1213" s="27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  <c r="AD1213" s="78"/>
      <c r="AE1213" s="78"/>
      <c r="AF1213" s="78"/>
      <c r="AG1213" s="1"/>
      <c r="AH1213" s="27"/>
      <c r="AI1213" s="30"/>
      <c r="AJ1213" s="1"/>
    </row>
    <row r="1214" spans="1:36" ht="12.75" customHeight="1" x14ac:dyDescent="0.25">
      <c r="A1214" s="22"/>
      <c r="B1214" s="27"/>
      <c r="C1214" s="27"/>
      <c r="D1214" s="76"/>
      <c r="E1214" s="76"/>
      <c r="F1214" s="76"/>
      <c r="G1214" s="76"/>
      <c r="H1214" s="76"/>
      <c r="I1214" s="76"/>
      <c r="J1214" s="76"/>
      <c r="K1214" s="77"/>
      <c r="L1214" s="27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  <c r="AD1214" s="78"/>
      <c r="AE1214" s="78"/>
      <c r="AF1214" s="78"/>
      <c r="AG1214" s="1"/>
      <c r="AH1214" s="27"/>
      <c r="AI1214" s="30"/>
      <c r="AJ1214" s="1"/>
    </row>
    <row r="1215" spans="1:36" ht="12.75" customHeight="1" x14ac:dyDescent="0.25">
      <c r="A1215" s="22"/>
      <c r="B1215" s="27"/>
      <c r="C1215" s="27"/>
      <c r="D1215" s="76"/>
      <c r="E1215" s="76"/>
      <c r="F1215" s="76"/>
      <c r="G1215" s="76"/>
      <c r="H1215" s="76"/>
      <c r="I1215" s="76"/>
      <c r="J1215" s="76"/>
      <c r="K1215" s="77"/>
      <c r="L1215" s="27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  <c r="AD1215" s="78"/>
      <c r="AE1215" s="78"/>
      <c r="AF1215" s="78"/>
      <c r="AG1215" s="1"/>
      <c r="AH1215" s="27"/>
      <c r="AI1215" s="30"/>
      <c r="AJ1215" s="1"/>
    </row>
    <row r="1216" spans="1:36" ht="12.75" customHeight="1" x14ac:dyDescent="0.25">
      <c r="A1216" s="22"/>
      <c r="B1216" s="27"/>
      <c r="C1216" s="27"/>
      <c r="D1216" s="76"/>
      <c r="E1216" s="76"/>
      <c r="F1216" s="76"/>
      <c r="G1216" s="76"/>
      <c r="H1216" s="76"/>
      <c r="I1216" s="76"/>
      <c r="J1216" s="76"/>
      <c r="K1216" s="7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  <c r="AD1216" s="78"/>
      <c r="AE1216" s="78"/>
      <c r="AF1216" s="78"/>
      <c r="AG1216" s="1"/>
      <c r="AH1216" s="27"/>
      <c r="AI1216" s="30"/>
      <c r="AJ1216" s="1"/>
    </row>
    <row r="1217" spans="1:36" ht="12.75" customHeight="1" x14ac:dyDescent="0.25">
      <c r="A1217" s="22"/>
      <c r="B1217" s="27"/>
      <c r="C1217" s="27"/>
      <c r="D1217" s="76"/>
      <c r="E1217" s="76"/>
      <c r="F1217" s="76"/>
      <c r="G1217" s="76"/>
      <c r="H1217" s="76"/>
      <c r="I1217" s="76"/>
      <c r="J1217" s="76"/>
      <c r="K1217" s="77"/>
      <c r="L1217" s="27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  <c r="AD1217" s="78"/>
      <c r="AE1217" s="78"/>
      <c r="AF1217" s="78"/>
      <c r="AG1217" s="1"/>
      <c r="AH1217" s="27"/>
      <c r="AI1217" s="30"/>
      <c r="AJ1217" s="1"/>
    </row>
    <row r="1218" spans="1:36" ht="12.75" customHeight="1" x14ac:dyDescent="0.25">
      <c r="A1218" s="22"/>
      <c r="B1218" s="27"/>
      <c r="C1218" s="27"/>
      <c r="D1218" s="76"/>
      <c r="E1218" s="76"/>
      <c r="F1218" s="76"/>
      <c r="G1218" s="76"/>
      <c r="H1218" s="76"/>
      <c r="I1218" s="76"/>
      <c r="J1218" s="76"/>
      <c r="K1218" s="77"/>
      <c r="L1218" s="27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  <c r="AD1218" s="78"/>
      <c r="AE1218" s="78"/>
      <c r="AF1218" s="78"/>
      <c r="AG1218" s="1"/>
      <c r="AH1218" s="27"/>
      <c r="AI1218" s="30"/>
      <c r="AJ1218" s="1"/>
    </row>
    <row r="1219" spans="1:36" ht="12.75" customHeight="1" x14ac:dyDescent="0.25">
      <c r="A1219" s="22"/>
      <c r="B1219" s="27"/>
      <c r="C1219" s="27"/>
      <c r="D1219" s="76"/>
      <c r="E1219" s="76"/>
      <c r="F1219" s="76"/>
      <c r="G1219" s="76"/>
      <c r="H1219" s="76"/>
      <c r="I1219" s="76"/>
      <c r="J1219" s="76"/>
      <c r="K1219" s="77"/>
      <c r="L1219" s="27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  <c r="AD1219" s="78"/>
      <c r="AE1219" s="78"/>
      <c r="AF1219" s="78"/>
      <c r="AG1219" s="1"/>
      <c r="AH1219" s="27"/>
      <c r="AI1219" s="30"/>
      <c r="AJ1219" s="1"/>
    </row>
    <row r="1220" spans="1:36" ht="12.75" customHeight="1" x14ac:dyDescent="0.25">
      <c r="A1220" s="22"/>
      <c r="B1220" s="27"/>
      <c r="C1220" s="27"/>
      <c r="D1220" s="76"/>
      <c r="E1220" s="76"/>
      <c r="F1220" s="76"/>
      <c r="G1220" s="76"/>
      <c r="H1220" s="76"/>
      <c r="I1220" s="76"/>
      <c r="J1220" s="76"/>
      <c r="K1220" s="77"/>
      <c r="L1220" s="27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  <c r="AD1220" s="78"/>
      <c r="AE1220" s="78"/>
      <c r="AF1220" s="78"/>
      <c r="AG1220" s="1"/>
      <c r="AH1220" s="27"/>
      <c r="AI1220" s="30"/>
      <c r="AJ1220" s="1"/>
    </row>
    <row r="1221" spans="1:36" ht="12.75" customHeight="1" x14ac:dyDescent="0.25">
      <c r="A1221" s="22"/>
      <c r="B1221" s="27"/>
      <c r="C1221" s="27"/>
      <c r="D1221" s="76"/>
      <c r="E1221" s="76"/>
      <c r="F1221" s="76"/>
      <c r="G1221" s="76"/>
      <c r="H1221" s="76"/>
      <c r="I1221" s="76"/>
      <c r="J1221" s="76"/>
      <c r="K1221" s="77"/>
      <c r="L1221" s="27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  <c r="AD1221" s="78"/>
      <c r="AE1221" s="78"/>
      <c r="AF1221" s="78"/>
      <c r="AG1221" s="1"/>
      <c r="AH1221" s="27"/>
      <c r="AI1221" s="30"/>
      <c r="AJ1221" s="1"/>
    </row>
    <row r="1222" spans="1:36" ht="12.75" customHeight="1" x14ac:dyDescent="0.25">
      <c r="A1222" s="22"/>
      <c r="B1222" s="27"/>
      <c r="C1222" s="27"/>
      <c r="D1222" s="76"/>
      <c r="E1222" s="76"/>
      <c r="F1222" s="76"/>
      <c r="G1222" s="76"/>
      <c r="H1222" s="76"/>
      <c r="I1222" s="76"/>
      <c r="J1222" s="76"/>
      <c r="K1222" s="7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78"/>
      <c r="AE1222" s="78"/>
      <c r="AF1222" s="78"/>
      <c r="AG1222" s="1"/>
      <c r="AH1222" s="27"/>
      <c r="AI1222" s="30"/>
      <c r="AJ1222" s="1"/>
    </row>
    <row r="1223" spans="1:36" ht="12.75" customHeight="1" x14ac:dyDescent="0.25">
      <c r="A1223" s="22"/>
      <c r="B1223" s="27"/>
      <c r="C1223" s="27"/>
      <c r="D1223" s="76"/>
      <c r="E1223" s="76"/>
      <c r="F1223" s="76"/>
      <c r="G1223" s="76"/>
      <c r="H1223" s="76"/>
      <c r="I1223" s="76"/>
      <c r="J1223" s="76"/>
      <c r="K1223" s="77"/>
      <c r="L1223" s="27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  <c r="AD1223" s="78"/>
      <c r="AE1223" s="78"/>
      <c r="AF1223" s="78"/>
      <c r="AG1223" s="1"/>
      <c r="AH1223" s="27"/>
      <c r="AI1223" s="30"/>
      <c r="AJ1223" s="1"/>
    </row>
    <row r="1224" spans="1:36" ht="12.75" customHeight="1" x14ac:dyDescent="0.25">
      <c r="A1224" s="22"/>
      <c r="B1224" s="27"/>
      <c r="C1224" s="27"/>
      <c r="D1224" s="76"/>
      <c r="E1224" s="76"/>
      <c r="F1224" s="76"/>
      <c r="G1224" s="76"/>
      <c r="H1224" s="76"/>
      <c r="I1224" s="76"/>
      <c r="J1224" s="76"/>
      <c r="K1224" s="77"/>
      <c r="L1224" s="27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  <c r="AD1224" s="78"/>
      <c r="AE1224" s="78"/>
      <c r="AF1224" s="78"/>
      <c r="AG1224" s="1"/>
      <c r="AH1224" s="27"/>
      <c r="AI1224" s="30"/>
      <c r="AJ1224" s="1"/>
    </row>
    <row r="1225" spans="1:36" ht="12.75" customHeight="1" x14ac:dyDescent="0.25">
      <c r="A1225" s="22"/>
      <c r="B1225" s="27"/>
      <c r="C1225" s="27"/>
      <c r="D1225" s="76"/>
      <c r="E1225" s="76"/>
      <c r="F1225" s="76"/>
      <c r="G1225" s="76"/>
      <c r="H1225" s="76"/>
      <c r="I1225" s="76"/>
      <c r="J1225" s="76"/>
      <c r="K1225" s="77"/>
      <c r="L1225" s="27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  <c r="AD1225" s="78"/>
      <c r="AE1225" s="78"/>
      <c r="AF1225" s="78"/>
      <c r="AG1225" s="1"/>
      <c r="AH1225" s="27"/>
      <c r="AI1225" s="30"/>
      <c r="AJ1225" s="1"/>
    </row>
    <row r="1226" spans="1:36" ht="12.75" customHeight="1" x14ac:dyDescent="0.25">
      <c r="A1226" s="22"/>
      <c r="B1226" s="27"/>
      <c r="C1226" s="27"/>
      <c r="D1226" s="76"/>
      <c r="E1226" s="76"/>
      <c r="F1226" s="76"/>
      <c r="G1226" s="76"/>
      <c r="H1226" s="76"/>
      <c r="I1226" s="76"/>
      <c r="J1226" s="76"/>
      <c r="K1226" s="77"/>
      <c r="L1226" s="27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  <c r="AD1226" s="78"/>
      <c r="AE1226" s="78"/>
      <c r="AF1226" s="78"/>
      <c r="AG1226" s="1"/>
      <c r="AH1226" s="27"/>
      <c r="AI1226" s="30"/>
      <c r="AJ1226" s="1"/>
    </row>
    <row r="1227" spans="1:36" ht="12.75" customHeight="1" x14ac:dyDescent="0.25">
      <c r="A1227" s="22"/>
      <c r="B1227" s="27"/>
      <c r="C1227" s="27"/>
      <c r="D1227" s="76"/>
      <c r="E1227" s="76"/>
      <c r="F1227" s="76"/>
      <c r="G1227" s="76"/>
      <c r="H1227" s="76"/>
      <c r="I1227" s="76"/>
      <c r="J1227" s="76"/>
      <c r="K1227" s="7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  <c r="AD1227" s="78"/>
      <c r="AE1227" s="78"/>
      <c r="AF1227" s="78"/>
      <c r="AG1227" s="1"/>
      <c r="AH1227" s="27"/>
      <c r="AI1227" s="30"/>
      <c r="AJ1227" s="1"/>
    </row>
    <row r="1228" spans="1:36" ht="12.75" customHeight="1" x14ac:dyDescent="0.25">
      <c r="A1228" s="22"/>
      <c r="B1228" s="27"/>
      <c r="C1228" s="27"/>
      <c r="D1228" s="76"/>
      <c r="E1228" s="76"/>
      <c r="F1228" s="76"/>
      <c r="G1228" s="76"/>
      <c r="H1228" s="76"/>
      <c r="I1228" s="76"/>
      <c r="J1228" s="76"/>
      <c r="K1228" s="77"/>
      <c r="L1228" s="27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  <c r="AD1228" s="78"/>
      <c r="AE1228" s="78"/>
      <c r="AF1228" s="78"/>
      <c r="AG1228" s="1"/>
      <c r="AH1228" s="27"/>
      <c r="AI1228" s="30"/>
      <c r="AJ1228" s="1"/>
    </row>
    <row r="1229" spans="1:36" ht="12.75" customHeight="1" x14ac:dyDescent="0.25">
      <c r="A1229" s="22"/>
      <c r="B1229" s="27"/>
      <c r="C1229" s="27"/>
      <c r="D1229" s="76"/>
      <c r="E1229" s="76"/>
      <c r="F1229" s="76"/>
      <c r="G1229" s="76"/>
      <c r="H1229" s="76"/>
      <c r="I1229" s="76"/>
      <c r="J1229" s="76"/>
      <c r="K1229" s="77"/>
      <c r="L1229" s="27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  <c r="AD1229" s="78"/>
      <c r="AE1229" s="78"/>
      <c r="AF1229" s="78"/>
      <c r="AG1229" s="1"/>
      <c r="AH1229" s="27"/>
      <c r="AI1229" s="30"/>
      <c r="AJ1229" s="1"/>
    </row>
    <row r="1230" spans="1:36" ht="12.75" customHeight="1" x14ac:dyDescent="0.25">
      <c r="A1230" s="22"/>
      <c r="B1230" s="27"/>
      <c r="C1230" s="27"/>
      <c r="D1230" s="76"/>
      <c r="E1230" s="76"/>
      <c r="F1230" s="76"/>
      <c r="G1230" s="76"/>
      <c r="H1230" s="76"/>
      <c r="I1230" s="76"/>
      <c r="J1230" s="76"/>
      <c r="K1230" s="77"/>
      <c r="L1230" s="27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  <c r="AD1230" s="78"/>
      <c r="AE1230" s="78"/>
      <c r="AF1230" s="78"/>
      <c r="AG1230" s="1"/>
      <c r="AH1230" s="27"/>
      <c r="AI1230" s="30"/>
      <c r="AJ1230" s="1"/>
    </row>
    <row r="1231" spans="1:36" ht="12.75" customHeight="1" x14ac:dyDescent="0.25">
      <c r="A1231" s="22"/>
      <c r="B1231" s="27"/>
      <c r="C1231" s="27"/>
      <c r="D1231" s="76"/>
      <c r="E1231" s="76"/>
      <c r="F1231" s="76"/>
      <c r="G1231" s="76"/>
      <c r="H1231" s="76"/>
      <c r="I1231" s="76"/>
      <c r="J1231" s="76"/>
      <c r="K1231" s="77"/>
      <c r="L1231" s="27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  <c r="AD1231" s="78"/>
      <c r="AE1231" s="78"/>
      <c r="AF1231" s="78"/>
      <c r="AG1231" s="1"/>
      <c r="AH1231" s="27"/>
      <c r="AI1231" s="30"/>
      <c r="AJ1231" s="1"/>
    </row>
    <row r="1232" spans="1:36" ht="12.75" customHeight="1" x14ac:dyDescent="0.25">
      <c r="A1232" s="22"/>
      <c r="B1232" s="27"/>
      <c r="C1232" s="27"/>
      <c r="D1232" s="76"/>
      <c r="E1232" s="76"/>
      <c r="F1232" s="76"/>
      <c r="G1232" s="76"/>
      <c r="H1232" s="76"/>
      <c r="I1232" s="76"/>
      <c r="J1232" s="76"/>
      <c r="K1232" s="77"/>
      <c r="L1232" s="27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  <c r="AD1232" s="78"/>
      <c r="AE1232" s="78"/>
      <c r="AF1232" s="78"/>
      <c r="AG1232" s="1"/>
      <c r="AH1232" s="27"/>
      <c r="AI1232" s="30"/>
      <c r="AJ1232" s="1"/>
    </row>
    <row r="1233" spans="1:36" ht="12.75" customHeight="1" x14ac:dyDescent="0.25">
      <c r="A1233" s="22"/>
      <c r="B1233" s="27"/>
      <c r="C1233" s="27"/>
      <c r="D1233" s="76"/>
      <c r="E1233" s="76"/>
      <c r="F1233" s="76"/>
      <c r="G1233" s="76"/>
      <c r="H1233" s="76"/>
      <c r="I1233" s="76"/>
      <c r="J1233" s="76"/>
      <c r="K1233" s="77"/>
      <c r="L1233" s="27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  <c r="AD1233" s="78"/>
      <c r="AE1233" s="78"/>
      <c r="AF1233" s="78"/>
      <c r="AG1233" s="1"/>
      <c r="AH1233" s="27"/>
      <c r="AI1233" s="30"/>
      <c r="AJ1233" s="1"/>
    </row>
    <row r="1234" spans="1:36" ht="12.75" customHeight="1" x14ac:dyDescent="0.25">
      <c r="A1234" s="22"/>
      <c r="B1234" s="27"/>
      <c r="C1234" s="27"/>
      <c r="D1234" s="76"/>
      <c r="E1234" s="76"/>
      <c r="F1234" s="76"/>
      <c r="G1234" s="76"/>
      <c r="H1234" s="76"/>
      <c r="I1234" s="76"/>
      <c r="J1234" s="76"/>
      <c r="K1234" s="7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  <c r="AD1234" s="78"/>
      <c r="AE1234" s="78"/>
      <c r="AF1234" s="78"/>
      <c r="AG1234" s="1"/>
      <c r="AH1234" s="27"/>
      <c r="AI1234" s="30"/>
      <c r="AJ1234" s="1"/>
    </row>
    <row r="1235" spans="1:36" ht="12.75" customHeight="1" x14ac:dyDescent="0.25">
      <c r="A1235" s="22"/>
      <c r="B1235" s="27"/>
      <c r="C1235" s="27"/>
      <c r="D1235" s="76"/>
      <c r="E1235" s="76"/>
      <c r="F1235" s="76"/>
      <c r="G1235" s="76"/>
      <c r="H1235" s="76"/>
      <c r="I1235" s="76"/>
      <c r="J1235" s="76"/>
      <c r="K1235" s="77"/>
      <c r="L1235" s="27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  <c r="AD1235" s="78"/>
      <c r="AE1235" s="78"/>
      <c r="AF1235" s="78"/>
      <c r="AG1235" s="1"/>
      <c r="AH1235" s="27"/>
      <c r="AI1235" s="30"/>
      <c r="AJ1235" s="1"/>
    </row>
    <row r="1236" spans="1:36" ht="12.75" customHeight="1" x14ac:dyDescent="0.25">
      <c r="A1236" s="22"/>
      <c r="B1236" s="27"/>
      <c r="C1236" s="27"/>
      <c r="D1236" s="76"/>
      <c r="E1236" s="76"/>
      <c r="F1236" s="76"/>
      <c r="G1236" s="76"/>
      <c r="H1236" s="76"/>
      <c r="I1236" s="76"/>
      <c r="J1236" s="76"/>
      <c r="K1236" s="77"/>
      <c r="L1236" s="27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  <c r="AD1236" s="78"/>
      <c r="AE1236" s="78"/>
      <c r="AF1236" s="78"/>
      <c r="AG1236" s="1"/>
      <c r="AH1236" s="27"/>
      <c r="AI1236" s="30"/>
      <c r="AJ1236" s="1"/>
    </row>
    <row r="1237" spans="1:36" ht="12.75" customHeight="1" x14ac:dyDescent="0.25">
      <c r="A1237" s="22"/>
      <c r="B1237" s="27"/>
      <c r="C1237" s="27"/>
      <c r="D1237" s="76"/>
      <c r="E1237" s="76"/>
      <c r="F1237" s="76"/>
      <c r="G1237" s="76"/>
      <c r="H1237" s="76"/>
      <c r="I1237" s="76"/>
      <c r="J1237" s="76"/>
      <c r="K1237" s="77"/>
      <c r="L1237" s="27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  <c r="AD1237" s="78"/>
      <c r="AE1237" s="78"/>
      <c r="AF1237" s="78"/>
      <c r="AG1237" s="1"/>
      <c r="AH1237" s="27"/>
      <c r="AI1237" s="30"/>
      <c r="AJ1237" s="1"/>
    </row>
    <row r="1238" spans="1:36" ht="12.75" customHeight="1" x14ac:dyDescent="0.25">
      <c r="A1238" s="22"/>
      <c r="B1238" s="27"/>
      <c r="C1238" s="27"/>
      <c r="D1238" s="76"/>
      <c r="E1238" s="76"/>
      <c r="F1238" s="76"/>
      <c r="G1238" s="76"/>
      <c r="H1238" s="76"/>
      <c r="I1238" s="76"/>
      <c r="J1238" s="76"/>
      <c r="K1238" s="77"/>
      <c r="L1238" s="27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  <c r="AD1238" s="78"/>
      <c r="AE1238" s="78"/>
      <c r="AF1238" s="78"/>
      <c r="AG1238" s="1"/>
      <c r="AH1238" s="27"/>
      <c r="AI1238" s="30"/>
      <c r="AJ1238" s="1"/>
    </row>
    <row r="1239" spans="1:36" ht="12.75" customHeight="1" x14ac:dyDescent="0.25">
      <c r="A1239" s="22"/>
      <c r="B1239" s="27"/>
      <c r="C1239" s="27"/>
      <c r="D1239" s="76"/>
      <c r="E1239" s="76"/>
      <c r="F1239" s="76"/>
      <c r="G1239" s="76"/>
      <c r="H1239" s="76"/>
      <c r="I1239" s="76"/>
      <c r="J1239" s="76"/>
      <c r="K1239" s="77"/>
      <c r="L1239" s="27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  <c r="AD1239" s="78"/>
      <c r="AE1239" s="78"/>
      <c r="AF1239" s="78"/>
      <c r="AG1239" s="1"/>
      <c r="AH1239" s="27"/>
      <c r="AI1239" s="30"/>
      <c r="AJ1239" s="1"/>
    </row>
    <row r="1240" spans="1:36" ht="12.75" customHeight="1" x14ac:dyDescent="0.25">
      <c r="A1240" s="22"/>
      <c r="B1240" s="27"/>
      <c r="C1240" s="27"/>
      <c r="D1240" s="76"/>
      <c r="E1240" s="76"/>
      <c r="F1240" s="76"/>
      <c r="G1240" s="76"/>
      <c r="H1240" s="76"/>
      <c r="I1240" s="76"/>
      <c r="J1240" s="76"/>
      <c r="K1240" s="77"/>
      <c r="L1240" s="27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7"/>
      <c r="X1240" s="27"/>
      <c r="Y1240" s="27"/>
      <c r="Z1240" s="27"/>
      <c r="AA1240" s="27"/>
      <c r="AB1240" s="27"/>
      <c r="AC1240" s="27"/>
      <c r="AD1240" s="78"/>
      <c r="AE1240" s="78"/>
      <c r="AF1240" s="78"/>
      <c r="AG1240" s="1"/>
      <c r="AH1240" s="27"/>
      <c r="AI1240" s="30"/>
      <c r="AJ1240" s="1"/>
    </row>
    <row r="1241" spans="1:36" ht="12.75" customHeight="1" x14ac:dyDescent="0.25">
      <c r="A1241" s="22"/>
      <c r="B1241" s="27"/>
      <c r="C1241" s="27"/>
      <c r="D1241" s="76"/>
      <c r="E1241" s="76"/>
      <c r="F1241" s="76"/>
      <c r="G1241" s="76"/>
      <c r="H1241" s="76"/>
      <c r="I1241" s="76"/>
      <c r="J1241" s="76"/>
      <c r="K1241" s="77"/>
      <c r="L1241" s="27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7"/>
      <c r="X1241" s="27"/>
      <c r="Y1241" s="27"/>
      <c r="Z1241" s="27"/>
      <c r="AA1241" s="27"/>
      <c r="AB1241" s="27"/>
      <c r="AC1241" s="27"/>
      <c r="AD1241" s="78"/>
      <c r="AE1241" s="78"/>
      <c r="AF1241" s="78"/>
      <c r="AG1241" s="1"/>
      <c r="AH1241" s="27"/>
      <c r="AI1241" s="30"/>
      <c r="AJ1241" s="1"/>
    </row>
    <row r="1242" spans="1:36" ht="12.75" customHeight="1" x14ac:dyDescent="0.25">
      <c r="A1242" s="22"/>
      <c r="B1242" s="27"/>
      <c r="C1242" s="27"/>
      <c r="D1242" s="76"/>
      <c r="E1242" s="76"/>
      <c r="F1242" s="76"/>
      <c r="G1242" s="76"/>
      <c r="H1242" s="76"/>
      <c r="I1242" s="76"/>
      <c r="J1242" s="76"/>
      <c r="K1242" s="77"/>
      <c r="L1242" s="27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7"/>
      <c r="X1242" s="27"/>
      <c r="Y1242" s="27"/>
      <c r="Z1242" s="27"/>
      <c r="AA1242" s="27"/>
      <c r="AB1242" s="27"/>
      <c r="AC1242" s="27"/>
      <c r="AD1242" s="78"/>
      <c r="AE1242" s="78"/>
      <c r="AF1242" s="78"/>
      <c r="AG1242" s="1"/>
      <c r="AH1242" s="27"/>
      <c r="AI1242" s="30"/>
      <c r="AJ1242" s="1"/>
    </row>
    <row r="1243" spans="1:36" ht="12.75" customHeight="1" x14ac:dyDescent="0.25">
      <c r="A1243" s="22"/>
      <c r="B1243" s="27"/>
      <c r="C1243" s="27"/>
      <c r="D1243" s="76"/>
      <c r="E1243" s="76"/>
      <c r="F1243" s="76"/>
      <c r="G1243" s="76"/>
      <c r="H1243" s="76"/>
      <c r="I1243" s="76"/>
      <c r="J1243" s="76"/>
      <c r="K1243" s="77"/>
      <c r="L1243" s="27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7"/>
      <c r="X1243" s="27"/>
      <c r="Y1243" s="27"/>
      <c r="Z1243" s="27"/>
      <c r="AA1243" s="27"/>
      <c r="AB1243" s="27"/>
      <c r="AC1243" s="27"/>
      <c r="AD1243" s="78"/>
      <c r="AE1243" s="78"/>
      <c r="AF1243" s="78"/>
      <c r="AG1243" s="1"/>
      <c r="AH1243" s="27"/>
      <c r="AI1243" s="30"/>
      <c r="AJ1243" s="1"/>
    </row>
    <row r="1244" spans="1:36" ht="12.75" customHeight="1" x14ac:dyDescent="0.25">
      <c r="A1244" s="22"/>
      <c r="B1244" s="27"/>
      <c r="C1244" s="27"/>
      <c r="D1244" s="76"/>
      <c r="E1244" s="76"/>
      <c r="F1244" s="76"/>
      <c r="G1244" s="76"/>
      <c r="H1244" s="76"/>
      <c r="I1244" s="76"/>
      <c r="J1244" s="76"/>
      <c r="K1244" s="77"/>
      <c r="L1244" s="27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7"/>
      <c r="X1244" s="27"/>
      <c r="Y1244" s="27"/>
      <c r="Z1244" s="27"/>
      <c r="AA1244" s="27"/>
      <c r="AB1244" s="27"/>
      <c r="AC1244" s="27"/>
      <c r="AD1244" s="78"/>
      <c r="AE1244" s="78"/>
      <c r="AF1244" s="78"/>
      <c r="AG1244" s="1"/>
      <c r="AH1244" s="27"/>
      <c r="AI1244" s="30"/>
      <c r="AJ1244" s="1"/>
    </row>
    <row r="1245" spans="1:36" ht="12.75" customHeight="1" x14ac:dyDescent="0.25">
      <c r="A1245" s="22"/>
      <c r="B1245" s="27"/>
      <c r="C1245" s="27"/>
      <c r="D1245" s="76"/>
      <c r="E1245" s="76"/>
      <c r="F1245" s="76"/>
      <c r="G1245" s="76"/>
      <c r="H1245" s="76"/>
      <c r="I1245" s="76"/>
      <c r="J1245" s="76"/>
      <c r="K1245" s="77"/>
      <c r="L1245" s="27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7"/>
      <c r="X1245" s="27"/>
      <c r="Y1245" s="27"/>
      <c r="Z1245" s="27"/>
      <c r="AA1245" s="27"/>
      <c r="AB1245" s="27"/>
      <c r="AC1245" s="27"/>
      <c r="AD1245" s="78"/>
      <c r="AE1245" s="78"/>
      <c r="AF1245" s="78"/>
      <c r="AG1245" s="1"/>
      <c r="AH1245" s="27"/>
      <c r="AI1245" s="30"/>
      <c r="AJ1245" s="1"/>
    </row>
    <row r="1246" spans="1:36" ht="12.75" customHeight="1" x14ac:dyDescent="0.25">
      <c r="A1246" s="22"/>
      <c r="B1246" s="27"/>
      <c r="C1246" s="27"/>
      <c r="D1246" s="76"/>
      <c r="E1246" s="76"/>
      <c r="F1246" s="76"/>
      <c r="G1246" s="76"/>
      <c r="H1246" s="76"/>
      <c r="I1246" s="76"/>
      <c r="J1246" s="76"/>
      <c r="K1246" s="77"/>
      <c r="L1246" s="27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7"/>
      <c r="X1246" s="27"/>
      <c r="Y1246" s="27"/>
      <c r="Z1246" s="27"/>
      <c r="AA1246" s="27"/>
      <c r="AB1246" s="27"/>
      <c r="AC1246" s="27"/>
      <c r="AD1246" s="78"/>
      <c r="AE1246" s="78"/>
      <c r="AF1246" s="78"/>
      <c r="AG1246" s="1"/>
      <c r="AH1246" s="27"/>
      <c r="AI1246" s="30"/>
      <c r="AJ1246" s="1"/>
    </row>
    <row r="1247" spans="1:36" ht="12.75" customHeight="1" x14ac:dyDescent="0.25">
      <c r="A1247" s="22"/>
      <c r="B1247" s="27"/>
      <c r="C1247" s="27"/>
      <c r="D1247" s="76"/>
      <c r="E1247" s="76"/>
      <c r="F1247" s="76"/>
      <c r="G1247" s="76"/>
      <c r="H1247" s="76"/>
      <c r="I1247" s="76"/>
      <c r="J1247" s="76"/>
      <c r="K1247" s="77"/>
      <c r="L1247" s="27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7"/>
      <c r="X1247" s="27"/>
      <c r="Y1247" s="27"/>
      <c r="Z1247" s="27"/>
      <c r="AA1247" s="27"/>
      <c r="AB1247" s="27"/>
      <c r="AC1247" s="27"/>
      <c r="AD1247" s="78"/>
      <c r="AE1247" s="78"/>
      <c r="AF1247" s="78"/>
      <c r="AG1247" s="1"/>
      <c r="AH1247" s="27"/>
      <c r="AI1247" s="30"/>
      <c r="AJ1247" s="1"/>
    </row>
    <row r="1248" spans="1:36" ht="12.75" customHeight="1" x14ac:dyDescent="0.25">
      <c r="A1248" s="22"/>
      <c r="B1248" s="27"/>
      <c r="C1248" s="27"/>
      <c r="D1248" s="76"/>
      <c r="E1248" s="76"/>
      <c r="F1248" s="76"/>
      <c r="G1248" s="76"/>
      <c r="H1248" s="76"/>
      <c r="I1248" s="76"/>
      <c r="J1248" s="76"/>
      <c r="K1248" s="77"/>
      <c r="L1248" s="27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7"/>
      <c r="X1248" s="27"/>
      <c r="Y1248" s="27"/>
      <c r="Z1248" s="27"/>
      <c r="AA1248" s="27"/>
      <c r="AB1248" s="27"/>
      <c r="AC1248" s="27"/>
      <c r="AD1248" s="78"/>
      <c r="AE1248" s="78"/>
      <c r="AF1248" s="78"/>
      <c r="AG1248" s="1"/>
      <c r="AH1248" s="27"/>
      <c r="AI1248" s="30"/>
      <c r="AJ1248" s="1"/>
    </row>
    <row r="1249" spans="1:36" ht="12.75" customHeight="1" x14ac:dyDescent="0.25">
      <c r="A1249" s="22"/>
      <c r="B1249" s="27"/>
      <c r="C1249" s="27"/>
      <c r="D1249" s="76"/>
      <c r="E1249" s="76"/>
      <c r="F1249" s="76"/>
      <c r="G1249" s="76"/>
      <c r="H1249" s="76"/>
      <c r="I1249" s="76"/>
      <c r="J1249" s="76"/>
      <c r="K1249" s="77"/>
      <c r="L1249" s="27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7"/>
      <c r="X1249" s="27"/>
      <c r="Y1249" s="27"/>
      <c r="Z1249" s="27"/>
      <c r="AA1249" s="27"/>
      <c r="AB1249" s="27"/>
      <c r="AC1249" s="27"/>
      <c r="AD1249" s="78"/>
      <c r="AE1249" s="78"/>
      <c r="AF1249" s="78"/>
      <c r="AG1249" s="1"/>
      <c r="AH1249" s="27"/>
      <c r="AI1249" s="30"/>
      <c r="AJ1249" s="1"/>
    </row>
    <row r="1250" spans="1:36" ht="12.75" customHeight="1" x14ac:dyDescent="0.25">
      <c r="A1250" s="22"/>
      <c r="B1250" s="27"/>
      <c r="C1250" s="27"/>
      <c r="D1250" s="76"/>
      <c r="E1250" s="76"/>
      <c r="F1250" s="76"/>
      <c r="G1250" s="76"/>
      <c r="H1250" s="76"/>
      <c r="I1250" s="76"/>
      <c r="J1250" s="76"/>
      <c r="K1250" s="77"/>
      <c r="L1250" s="27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7"/>
      <c r="X1250" s="27"/>
      <c r="Y1250" s="27"/>
      <c r="Z1250" s="27"/>
      <c r="AA1250" s="27"/>
      <c r="AB1250" s="27"/>
      <c r="AC1250" s="27"/>
      <c r="AD1250" s="78"/>
      <c r="AE1250" s="78"/>
      <c r="AF1250" s="78"/>
      <c r="AG1250" s="1"/>
      <c r="AH1250" s="27"/>
      <c r="AI1250" s="30"/>
      <c r="AJ1250" s="1"/>
    </row>
    <row r="1251" spans="1:36" ht="12.75" customHeight="1" x14ac:dyDescent="0.25">
      <c r="A1251" s="22"/>
      <c r="B1251" s="27"/>
      <c r="C1251" s="27"/>
      <c r="D1251" s="76"/>
      <c r="E1251" s="76"/>
      <c r="F1251" s="76"/>
      <c r="G1251" s="76"/>
      <c r="H1251" s="76"/>
      <c r="I1251" s="76"/>
      <c r="J1251" s="76"/>
      <c r="K1251" s="77"/>
      <c r="L1251" s="27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7"/>
      <c r="X1251" s="27"/>
      <c r="Y1251" s="27"/>
      <c r="Z1251" s="27"/>
      <c r="AA1251" s="27"/>
      <c r="AB1251" s="27"/>
      <c r="AC1251" s="27"/>
      <c r="AD1251" s="78"/>
      <c r="AE1251" s="78"/>
      <c r="AF1251" s="78"/>
      <c r="AG1251" s="1"/>
      <c r="AH1251" s="27"/>
      <c r="AI1251" s="30"/>
      <c r="AJ1251" s="1"/>
    </row>
    <row r="1252" spans="1:36" ht="12.75" customHeight="1" x14ac:dyDescent="0.25">
      <c r="A1252" s="22"/>
      <c r="B1252" s="27"/>
      <c r="C1252" s="27"/>
      <c r="D1252" s="76"/>
      <c r="E1252" s="76"/>
      <c r="F1252" s="76"/>
      <c r="G1252" s="76"/>
      <c r="H1252" s="76"/>
      <c r="I1252" s="76"/>
      <c r="J1252" s="76"/>
      <c r="K1252" s="77"/>
      <c r="L1252" s="27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7"/>
      <c r="X1252" s="27"/>
      <c r="Y1252" s="27"/>
      <c r="Z1252" s="27"/>
      <c r="AA1252" s="27"/>
      <c r="AB1252" s="27"/>
      <c r="AC1252" s="27"/>
      <c r="AD1252" s="78"/>
      <c r="AE1252" s="78"/>
      <c r="AF1252" s="78"/>
      <c r="AG1252" s="1"/>
      <c r="AH1252" s="27"/>
      <c r="AI1252" s="30"/>
      <c r="AJ1252" s="1"/>
    </row>
    <row r="1253" spans="1:36" ht="12.75" customHeight="1" x14ac:dyDescent="0.25">
      <c r="A1253" s="22"/>
      <c r="B1253" s="27"/>
      <c r="C1253" s="27"/>
      <c r="D1253" s="76"/>
      <c r="E1253" s="76"/>
      <c r="F1253" s="76"/>
      <c r="G1253" s="76"/>
      <c r="H1253" s="76"/>
      <c r="I1253" s="76"/>
      <c r="J1253" s="76"/>
      <c r="K1253" s="7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27"/>
      <c r="AD1253" s="78"/>
      <c r="AE1253" s="78"/>
      <c r="AF1253" s="78"/>
      <c r="AG1253" s="1"/>
      <c r="AH1253" s="27"/>
      <c r="AI1253" s="30"/>
      <c r="AJ1253" s="1"/>
    </row>
    <row r="1254" spans="1:36" ht="12.75" customHeight="1" x14ac:dyDescent="0.25">
      <c r="A1254" s="22"/>
      <c r="B1254" s="27"/>
      <c r="C1254" s="27"/>
      <c r="D1254" s="76"/>
      <c r="E1254" s="76"/>
      <c r="F1254" s="76"/>
      <c r="G1254" s="76"/>
      <c r="H1254" s="76"/>
      <c r="I1254" s="76"/>
      <c r="J1254" s="76"/>
      <c r="K1254" s="7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27"/>
      <c r="AD1254" s="78"/>
      <c r="AE1254" s="78"/>
      <c r="AF1254" s="78"/>
      <c r="AG1254" s="1"/>
      <c r="AH1254" s="27"/>
      <c r="AI1254" s="30"/>
      <c r="AJ1254" s="1"/>
    </row>
    <row r="1255" spans="1:36" ht="12.75" customHeight="1" x14ac:dyDescent="0.25">
      <c r="A1255" s="22"/>
      <c r="B1255" s="27"/>
      <c r="C1255" s="27"/>
      <c r="D1255" s="76"/>
      <c r="E1255" s="76"/>
      <c r="F1255" s="76"/>
      <c r="G1255" s="76"/>
      <c r="H1255" s="76"/>
      <c r="I1255" s="76"/>
      <c r="J1255" s="76"/>
      <c r="K1255" s="77"/>
      <c r="L1255" s="27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7"/>
      <c r="X1255" s="27"/>
      <c r="Y1255" s="27"/>
      <c r="Z1255" s="27"/>
      <c r="AA1255" s="27"/>
      <c r="AB1255" s="27"/>
      <c r="AC1255" s="27"/>
      <c r="AD1255" s="78"/>
      <c r="AE1255" s="78"/>
      <c r="AF1255" s="78"/>
      <c r="AG1255" s="1"/>
      <c r="AH1255" s="27"/>
      <c r="AI1255" s="30"/>
      <c r="AJ1255" s="1"/>
    </row>
    <row r="1256" spans="1:36" ht="12.75" customHeight="1" x14ac:dyDescent="0.25">
      <c r="A1256" s="22"/>
      <c r="B1256" s="27"/>
      <c r="C1256" s="27"/>
      <c r="D1256" s="76"/>
      <c r="E1256" s="76"/>
      <c r="F1256" s="76"/>
      <c r="G1256" s="76"/>
      <c r="H1256" s="76"/>
      <c r="I1256" s="76"/>
      <c r="J1256" s="76"/>
      <c r="K1256" s="77"/>
      <c r="L1256" s="27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7"/>
      <c r="X1256" s="27"/>
      <c r="Y1256" s="27"/>
      <c r="Z1256" s="27"/>
      <c r="AA1256" s="27"/>
      <c r="AB1256" s="27"/>
      <c r="AC1256" s="27"/>
      <c r="AD1256" s="78"/>
      <c r="AE1256" s="78"/>
      <c r="AF1256" s="78"/>
      <c r="AG1256" s="1"/>
      <c r="AH1256" s="27"/>
      <c r="AI1256" s="30"/>
      <c r="AJ1256" s="1"/>
    </row>
    <row r="1257" spans="1:36" ht="12.75" customHeight="1" x14ac:dyDescent="0.25">
      <c r="A1257" s="22"/>
      <c r="B1257" s="27"/>
      <c r="C1257" s="27"/>
      <c r="D1257" s="76"/>
      <c r="E1257" s="76"/>
      <c r="F1257" s="76"/>
      <c r="G1257" s="76"/>
      <c r="H1257" s="76"/>
      <c r="I1257" s="76"/>
      <c r="J1257" s="76"/>
      <c r="K1257" s="77"/>
      <c r="L1257" s="27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7"/>
      <c r="X1257" s="27"/>
      <c r="Y1257" s="27"/>
      <c r="Z1257" s="27"/>
      <c r="AA1257" s="27"/>
      <c r="AB1257" s="27"/>
      <c r="AC1257" s="27"/>
      <c r="AD1257" s="78"/>
      <c r="AE1257" s="78"/>
      <c r="AF1257" s="78"/>
      <c r="AG1257" s="1"/>
      <c r="AH1257" s="27"/>
      <c r="AI1257" s="30"/>
      <c r="AJ1257" s="1"/>
    </row>
    <row r="1258" spans="1:36" ht="12.75" customHeight="1" x14ac:dyDescent="0.25">
      <c r="A1258" s="22"/>
      <c r="B1258" s="27"/>
      <c r="C1258" s="27"/>
      <c r="D1258" s="76"/>
      <c r="E1258" s="76"/>
      <c r="F1258" s="76"/>
      <c r="G1258" s="76"/>
      <c r="H1258" s="76"/>
      <c r="I1258" s="76"/>
      <c r="J1258" s="76"/>
      <c r="K1258" s="77"/>
      <c r="L1258" s="27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7"/>
      <c r="X1258" s="27"/>
      <c r="Y1258" s="27"/>
      <c r="Z1258" s="27"/>
      <c r="AA1258" s="27"/>
      <c r="AB1258" s="27"/>
      <c r="AC1258" s="27"/>
      <c r="AD1258" s="78"/>
      <c r="AE1258" s="78"/>
      <c r="AF1258" s="78"/>
      <c r="AG1258" s="1"/>
      <c r="AH1258" s="27"/>
      <c r="AI1258" s="30"/>
      <c r="AJ1258" s="1"/>
    </row>
    <row r="1259" spans="1:36" ht="12.75" customHeight="1" x14ac:dyDescent="0.25">
      <c r="A1259" s="22"/>
      <c r="B1259" s="27"/>
      <c r="C1259" s="27"/>
      <c r="D1259" s="76"/>
      <c r="E1259" s="76"/>
      <c r="F1259" s="76"/>
      <c r="G1259" s="76"/>
      <c r="H1259" s="76"/>
      <c r="I1259" s="76"/>
      <c r="J1259" s="76"/>
      <c r="K1259" s="77"/>
      <c r="L1259" s="27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7"/>
      <c r="X1259" s="27"/>
      <c r="Y1259" s="27"/>
      <c r="Z1259" s="27"/>
      <c r="AA1259" s="27"/>
      <c r="AB1259" s="27"/>
      <c r="AC1259" s="27"/>
      <c r="AD1259" s="78"/>
      <c r="AE1259" s="78"/>
      <c r="AF1259" s="78"/>
      <c r="AG1259" s="1"/>
      <c r="AH1259" s="27"/>
      <c r="AI1259" s="30"/>
      <c r="AJ1259" s="1"/>
    </row>
    <row r="1260" spans="1:36" ht="12.75" customHeight="1" x14ac:dyDescent="0.25">
      <c r="A1260" s="22"/>
      <c r="B1260" s="27"/>
      <c r="C1260" s="27"/>
      <c r="D1260" s="76"/>
      <c r="E1260" s="76"/>
      <c r="F1260" s="76"/>
      <c r="G1260" s="76"/>
      <c r="H1260" s="76"/>
      <c r="I1260" s="76"/>
      <c r="J1260" s="76"/>
      <c r="K1260" s="77"/>
      <c r="L1260" s="27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7"/>
      <c r="X1260" s="27"/>
      <c r="Y1260" s="27"/>
      <c r="Z1260" s="27"/>
      <c r="AA1260" s="27"/>
      <c r="AB1260" s="27"/>
      <c r="AC1260" s="27"/>
      <c r="AD1260" s="78"/>
      <c r="AE1260" s="78"/>
      <c r="AF1260" s="78"/>
      <c r="AG1260" s="1"/>
      <c r="AH1260" s="27"/>
      <c r="AI1260" s="30"/>
      <c r="AJ1260" s="1"/>
    </row>
    <row r="1261" spans="1:36" ht="12.75" customHeight="1" x14ac:dyDescent="0.25">
      <c r="A1261" s="22"/>
      <c r="B1261" s="27"/>
      <c r="C1261" s="27"/>
      <c r="D1261" s="76"/>
      <c r="E1261" s="76"/>
      <c r="F1261" s="76"/>
      <c r="G1261" s="76"/>
      <c r="H1261" s="76"/>
      <c r="I1261" s="76"/>
      <c r="J1261" s="76"/>
      <c r="K1261" s="77"/>
      <c r="L1261" s="27"/>
      <c r="M1261" s="27"/>
      <c r="N1261" s="27"/>
      <c r="O1261" s="27"/>
      <c r="P1261" s="27"/>
      <c r="Q1261" s="27"/>
      <c r="R1261" s="27"/>
      <c r="S1261" s="27"/>
      <c r="T1261" s="27"/>
      <c r="U1261" s="27"/>
      <c r="V1261" s="27"/>
      <c r="W1261" s="27"/>
      <c r="X1261" s="27"/>
      <c r="Y1261" s="27"/>
      <c r="Z1261" s="27"/>
      <c r="AA1261" s="27"/>
      <c r="AB1261" s="27"/>
      <c r="AC1261" s="27"/>
      <c r="AD1261" s="78"/>
      <c r="AE1261" s="78"/>
      <c r="AF1261" s="78"/>
      <c r="AG1261" s="1"/>
      <c r="AH1261" s="27"/>
      <c r="AI1261" s="30"/>
      <c r="AJ1261" s="1"/>
    </row>
    <row r="1262" spans="1:36" ht="12.75" customHeight="1" x14ac:dyDescent="0.25">
      <c r="A1262" s="22"/>
      <c r="B1262" s="27"/>
      <c r="C1262" s="27"/>
      <c r="D1262" s="76"/>
      <c r="E1262" s="76"/>
      <c r="F1262" s="76"/>
      <c r="G1262" s="76"/>
      <c r="H1262" s="76"/>
      <c r="I1262" s="76"/>
      <c r="J1262" s="76"/>
      <c r="K1262" s="77"/>
      <c r="L1262" s="27"/>
      <c r="M1262" s="27"/>
      <c r="N1262" s="27"/>
      <c r="O1262" s="27"/>
      <c r="P1262" s="27"/>
      <c r="Q1262" s="27"/>
      <c r="R1262" s="27"/>
      <c r="S1262" s="27"/>
      <c r="T1262" s="27"/>
      <c r="U1262" s="27"/>
      <c r="V1262" s="27"/>
      <c r="W1262" s="27"/>
      <c r="X1262" s="27"/>
      <c r="Y1262" s="27"/>
      <c r="Z1262" s="27"/>
      <c r="AA1262" s="27"/>
      <c r="AB1262" s="27"/>
      <c r="AC1262" s="27"/>
      <c r="AD1262" s="78"/>
      <c r="AE1262" s="78"/>
      <c r="AF1262" s="78"/>
      <c r="AG1262" s="1"/>
      <c r="AH1262" s="27"/>
      <c r="AI1262" s="30"/>
      <c r="AJ1262" s="1"/>
    </row>
    <row r="1263" spans="1:36" ht="12.75" customHeight="1" x14ac:dyDescent="0.25">
      <c r="A1263" s="22"/>
      <c r="B1263" s="27"/>
      <c r="C1263" s="27"/>
      <c r="D1263" s="76"/>
      <c r="E1263" s="76"/>
      <c r="F1263" s="76"/>
      <c r="G1263" s="76"/>
      <c r="H1263" s="76"/>
      <c r="I1263" s="76"/>
      <c r="J1263" s="76"/>
      <c r="K1263" s="77"/>
      <c r="L1263" s="27"/>
      <c r="M1263" s="27"/>
      <c r="N1263" s="27"/>
      <c r="O1263" s="27"/>
      <c r="P1263" s="27"/>
      <c r="Q1263" s="27"/>
      <c r="R1263" s="27"/>
      <c r="S1263" s="27"/>
      <c r="T1263" s="27"/>
      <c r="U1263" s="27"/>
      <c r="V1263" s="27"/>
      <c r="W1263" s="27"/>
      <c r="X1263" s="27"/>
      <c r="Y1263" s="27"/>
      <c r="Z1263" s="27"/>
      <c r="AA1263" s="27"/>
      <c r="AB1263" s="27"/>
      <c r="AC1263" s="27"/>
      <c r="AD1263" s="78"/>
      <c r="AE1263" s="78"/>
      <c r="AF1263" s="78"/>
      <c r="AG1263" s="1"/>
      <c r="AH1263" s="27"/>
      <c r="AI1263" s="30"/>
      <c r="AJ1263" s="1"/>
    </row>
    <row r="1264" spans="1:36" ht="12.75" customHeight="1" x14ac:dyDescent="0.25">
      <c r="A1264" s="22"/>
      <c r="B1264" s="27"/>
      <c r="C1264" s="27"/>
      <c r="D1264" s="76"/>
      <c r="E1264" s="76"/>
      <c r="F1264" s="76"/>
      <c r="G1264" s="76"/>
      <c r="H1264" s="76"/>
      <c r="I1264" s="76"/>
      <c r="J1264" s="76"/>
      <c r="K1264" s="77"/>
      <c r="L1264" s="27"/>
      <c r="M1264" s="27"/>
      <c r="N1264" s="27"/>
      <c r="O1264" s="27"/>
      <c r="P1264" s="27"/>
      <c r="Q1264" s="27"/>
      <c r="R1264" s="27"/>
      <c r="S1264" s="27"/>
      <c r="T1264" s="27"/>
      <c r="U1264" s="27"/>
      <c r="V1264" s="27"/>
      <c r="W1264" s="27"/>
      <c r="X1264" s="27"/>
      <c r="Y1264" s="27"/>
      <c r="Z1264" s="27"/>
      <c r="AA1264" s="27"/>
      <c r="AB1264" s="27"/>
      <c r="AC1264" s="27"/>
      <c r="AD1264" s="78"/>
      <c r="AE1264" s="78"/>
      <c r="AF1264" s="78"/>
      <c r="AG1264" s="1"/>
      <c r="AH1264" s="27"/>
      <c r="AI1264" s="30"/>
      <c r="AJ1264" s="1"/>
    </row>
    <row r="1265" spans="1:36" ht="12.75" customHeight="1" x14ac:dyDescent="0.25">
      <c r="A1265" s="22"/>
      <c r="B1265" s="27"/>
      <c r="C1265" s="27"/>
      <c r="D1265" s="76"/>
      <c r="E1265" s="76"/>
      <c r="F1265" s="76"/>
      <c r="G1265" s="76"/>
      <c r="H1265" s="76"/>
      <c r="I1265" s="76"/>
      <c r="J1265" s="76"/>
      <c r="K1265" s="77"/>
      <c r="L1265" s="27"/>
      <c r="M1265" s="27"/>
      <c r="N1265" s="27"/>
      <c r="O1265" s="27"/>
      <c r="P1265" s="27"/>
      <c r="Q1265" s="27"/>
      <c r="R1265" s="27"/>
      <c r="S1265" s="27"/>
      <c r="T1265" s="27"/>
      <c r="U1265" s="27"/>
      <c r="V1265" s="27"/>
      <c r="W1265" s="27"/>
      <c r="X1265" s="27"/>
      <c r="Y1265" s="27"/>
      <c r="Z1265" s="27"/>
      <c r="AA1265" s="27"/>
      <c r="AB1265" s="27"/>
      <c r="AC1265" s="27"/>
      <c r="AD1265" s="78"/>
      <c r="AE1265" s="78"/>
      <c r="AF1265" s="78"/>
      <c r="AG1265" s="1"/>
      <c r="AH1265" s="27"/>
      <c r="AI1265" s="30"/>
      <c r="AJ1265" s="1"/>
    </row>
    <row r="1266" spans="1:36" ht="12.75" customHeight="1" x14ac:dyDescent="0.25">
      <c r="A1266" s="22"/>
      <c r="B1266" s="27"/>
      <c r="C1266" s="27"/>
      <c r="D1266" s="76"/>
      <c r="E1266" s="76"/>
      <c r="F1266" s="76"/>
      <c r="G1266" s="76"/>
      <c r="H1266" s="76"/>
      <c r="I1266" s="76"/>
      <c r="J1266" s="76"/>
      <c r="K1266" s="77"/>
      <c r="L1266" s="27"/>
      <c r="M1266" s="27"/>
      <c r="N1266" s="27"/>
      <c r="O1266" s="27"/>
      <c r="P1266" s="27"/>
      <c r="Q1266" s="27"/>
      <c r="R1266" s="27"/>
      <c r="S1266" s="27"/>
      <c r="T1266" s="27"/>
      <c r="U1266" s="27"/>
      <c r="V1266" s="27"/>
      <c r="W1266" s="27"/>
      <c r="X1266" s="27"/>
      <c r="Y1266" s="27"/>
      <c r="Z1266" s="27"/>
      <c r="AA1266" s="27"/>
      <c r="AB1266" s="27"/>
      <c r="AC1266" s="27"/>
      <c r="AD1266" s="78"/>
      <c r="AE1266" s="78"/>
      <c r="AF1266" s="78"/>
      <c r="AG1266" s="1"/>
      <c r="AH1266" s="27"/>
      <c r="AI1266" s="30"/>
      <c r="AJ1266" s="1"/>
    </row>
    <row r="1267" spans="1:36" ht="12.75" customHeight="1" x14ac:dyDescent="0.25">
      <c r="A1267" s="22"/>
      <c r="B1267" s="27"/>
      <c r="C1267" s="27"/>
      <c r="D1267" s="76"/>
      <c r="E1267" s="76"/>
      <c r="F1267" s="76"/>
      <c r="G1267" s="76"/>
      <c r="H1267" s="76"/>
      <c r="I1267" s="76"/>
      <c r="J1267" s="76"/>
      <c r="K1267" s="77"/>
      <c r="L1267" s="27"/>
      <c r="M1267" s="27"/>
      <c r="N1267" s="27"/>
      <c r="O1267" s="27"/>
      <c r="P1267" s="27"/>
      <c r="Q1267" s="27"/>
      <c r="R1267" s="27"/>
      <c r="S1267" s="27"/>
      <c r="T1267" s="27"/>
      <c r="U1267" s="27"/>
      <c r="V1267" s="27"/>
      <c r="W1267" s="27"/>
      <c r="X1267" s="27"/>
      <c r="Y1267" s="27"/>
      <c r="Z1267" s="27"/>
      <c r="AA1267" s="27"/>
      <c r="AB1267" s="27"/>
      <c r="AC1267" s="27"/>
      <c r="AD1267" s="78"/>
      <c r="AE1267" s="78"/>
      <c r="AF1267" s="78"/>
      <c r="AG1267" s="1"/>
      <c r="AH1267" s="27"/>
      <c r="AI1267" s="30"/>
      <c r="AJ1267" s="1"/>
    </row>
    <row r="1268" spans="1:36" ht="12.75" customHeight="1" x14ac:dyDescent="0.25">
      <c r="A1268" s="22"/>
      <c r="B1268" s="27"/>
      <c r="C1268" s="27"/>
      <c r="D1268" s="76"/>
      <c r="E1268" s="76"/>
      <c r="F1268" s="76"/>
      <c r="G1268" s="76"/>
      <c r="H1268" s="76"/>
      <c r="I1268" s="76"/>
      <c r="J1268" s="76"/>
      <c r="K1268" s="77"/>
      <c r="L1268" s="27"/>
      <c r="M1268" s="27"/>
      <c r="N1268" s="27"/>
      <c r="O1268" s="27"/>
      <c r="P1268" s="27"/>
      <c r="Q1268" s="27"/>
      <c r="R1268" s="27"/>
      <c r="S1268" s="27"/>
      <c r="T1268" s="27"/>
      <c r="U1268" s="27"/>
      <c r="V1268" s="27"/>
      <c r="W1268" s="27"/>
      <c r="X1268" s="27"/>
      <c r="Y1268" s="27"/>
      <c r="Z1268" s="27"/>
      <c r="AA1268" s="27"/>
      <c r="AB1268" s="27"/>
      <c r="AC1268" s="27"/>
      <c r="AD1268" s="78"/>
      <c r="AE1268" s="78"/>
      <c r="AF1268" s="78"/>
      <c r="AG1268" s="1"/>
      <c r="AH1268" s="27"/>
      <c r="AI1268" s="30"/>
      <c r="AJ1268" s="1"/>
    </row>
    <row r="1269" spans="1:36" ht="12.75" customHeight="1" x14ac:dyDescent="0.25">
      <c r="A1269" s="22"/>
      <c r="B1269" s="27"/>
      <c r="C1269" s="27"/>
      <c r="D1269" s="76"/>
      <c r="E1269" s="76"/>
      <c r="F1269" s="76"/>
      <c r="G1269" s="76"/>
      <c r="H1269" s="76"/>
      <c r="I1269" s="76"/>
      <c r="J1269" s="76"/>
      <c r="K1269" s="77"/>
      <c r="L1269" s="27"/>
      <c r="M1269" s="27"/>
      <c r="N1269" s="27"/>
      <c r="O1269" s="27"/>
      <c r="P1269" s="27"/>
      <c r="Q1269" s="27"/>
      <c r="R1269" s="27"/>
      <c r="S1269" s="27"/>
      <c r="T1269" s="27"/>
      <c r="U1269" s="27"/>
      <c r="V1269" s="27"/>
      <c r="W1269" s="27"/>
      <c r="X1269" s="27"/>
      <c r="Y1269" s="27"/>
      <c r="Z1269" s="27"/>
      <c r="AA1269" s="27"/>
      <c r="AB1269" s="27"/>
      <c r="AC1269" s="27"/>
      <c r="AD1269" s="78"/>
      <c r="AE1269" s="78"/>
      <c r="AF1269" s="78"/>
      <c r="AG1269" s="1"/>
      <c r="AH1269" s="27"/>
      <c r="AI1269" s="30"/>
      <c r="AJ1269" s="1"/>
    </row>
    <row r="1270" spans="1:36" ht="12.75" customHeight="1" x14ac:dyDescent="0.25">
      <c r="A1270" s="22"/>
      <c r="B1270" s="27"/>
      <c r="C1270" s="27"/>
      <c r="D1270" s="76"/>
      <c r="E1270" s="76"/>
      <c r="F1270" s="76"/>
      <c r="G1270" s="76"/>
      <c r="H1270" s="76"/>
      <c r="I1270" s="76"/>
      <c r="J1270" s="76"/>
      <c r="K1270" s="77"/>
      <c r="L1270" s="27"/>
      <c r="M1270" s="27"/>
      <c r="N1270" s="27"/>
      <c r="O1270" s="27"/>
      <c r="P1270" s="27"/>
      <c r="Q1270" s="27"/>
      <c r="R1270" s="27"/>
      <c r="S1270" s="27"/>
      <c r="T1270" s="27"/>
      <c r="U1270" s="27"/>
      <c r="V1270" s="27"/>
      <c r="W1270" s="27"/>
      <c r="X1270" s="27"/>
      <c r="Y1270" s="27"/>
      <c r="Z1270" s="27"/>
      <c r="AA1270" s="27"/>
      <c r="AB1270" s="27"/>
      <c r="AC1270" s="27"/>
      <c r="AD1270" s="78"/>
      <c r="AE1270" s="78"/>
      <c r="AF1270" s="78"/>
      <c r="AG1270" s="1"/>
      <c r="AH1270" s="27"/>
      <c r="AI1270" s="30"/>
      <c r="AJ1270" s="1"/>
    </row>
    <row r="1271" spans="1:36" ht="12.75" customHeight="1" x14ac:dyDescent="0.25">
      <c r="A1271" s="22"/>
      <c r="B1271" s="27"/>
      <c r="C1271" s="27"/>
      <c r="D1271" s="76"/>
      <c r="E1271" s="76"/>
      <c r="F1271" s="76"/>
      <c r="G1271" s="76"/>
      <c r="H1271" s="76"/>
      <c r="I1271" s="76"/>
      <c r="J1271" s="76"/>
      <c r="K1271" s="77"/>
      <c r="L1271" s="27"/>
      <c r="M1271" s="27"/>
      <c r="N1271" s="27"/>
      <c r="O1271" s="27"/>
      <c r="P1271" s="27"/>
      <c r="Q1271" s="27"/>
      <c r="R1271" s="27"/>
      <c r="S1271" s="27"/>
      <c r="T1271" s="27"/>
      <c r="U1271" s="27"/>
      <c r="V1271" s="27"/>
      <c r="W1271" s="27"/>
      <c r="X1271" s="27"/>
      <c r="Y1271" s="27"/>
      <c r="Z1271" s="27"/>
      <c r="AA1271" s="27"/>
      <c r="AB1271" s="27"/>
      <c r="AC1271" s="27"/>
      <c r="AD1271" s="78"/>
      <c r="AE1271" s="78"/>
      <c r="AF1271" s="78"/>
      <c r="AG1271" s="1"/>
      <c r="AH1271" s="27"/>
      <c r="AI1271" s="30"/>
      <c r="AJ1271" s="1"/>
    </row>
    <row r="1272" spans="1:36" ht="12.75" customHeight="1" x14ac:dyDescent="0.25">
      <c r="A1272" s="22"/>
      <c r="B1272" s="27"/>
      <c r="C1272" s="27"/>
      <c r="D1272" s="76"/>
      <c r="E1272" s="76"/>
      <c r="F1272" s="76"/>
      <c r="G1272" s="76"/>
      <c r="H1272" s="76"/>
      <c r="I1272" s="76"/>
      <c r="J1272" s="76"/>
      <c r="K1272" s="77"/>
      <c r="L1272" s="27"/>
      <c r="M1272" s="27"/>
      <c r="N1272" s="27"/>
      <c r="O1272" s="27"/>
      <c r="P1272" s="27"/>
      <c r="Q1272" s="27"/>
      <c r="R1272" s="27"/>
      <c r="S1272" s="27"/>
      <c r="T1272" s="27"/>
      <c r="U1272" s="27"/>
      <c r="V1272" s="27"/>
      <c r="W1272" s="27"/>
      <c r="X1272" s="27"/>
      <c r="Y1272" s="27"/>
      <c r="Z1272" s="27"/>
      <c r="AA1272" s="27"/>
      <c r="AB1272" s="27"/>
      <c r="AC1272" s="27"/>
      <c r="AD1272" s="78"/>
      <c r="AE1272" s="78"/>
      <c r="AF1272" s="78"/>
      <c r="AG1272" s="1"/>
      <c r="AH1272" s="27"/>
      <c r="AI1272" s="30"/>
      <c r="AJ1272" s="1"/>
    </row>
    <row r="1273" spans="1:36" ht="12.75" customHeight="1" x14ac:dyDescent="0.25">
      <c r="A1273" s="22"/>
      <c r="B1273" s="27"/>
      <c r="C1273" s="27"/>
      <c r="D1273" s="76"/>
      <c r="E1273" s="76"/>
      <c r="F1273" s="76"/>
      <c r="G1273" s="76"/>
      <c r="H1273" s="76"/>
      <c r="I1273" s="76"/>
      <c r="J1273" s="76"/>
      <c r="K1273" s="77"/>
      <c r="L1273" s="27"/>
      <c r="M1273" s="27"/>
      <c r="N1273" s="27"/>
      <c r="O1273" s="27"/>
      <c r="P1273" s="27"/>
      <c r="Q1273" s="27"/>
      <c r="R1273" s="27"/>
      <c r="S1273" s="27"/>
      <c r="T1273" s="27"/>
      <c r="U1273" s="27"/>
      <c r="V1273" s="27"/>
      <c r="W1273" s="27"/>
      <c r="X1273" s="27"/>
      <c r="Y1273" s="27"/>
      <c r="Z1273" s="27"/>
      <c r="AA1273" s="27"/>
      <c r="AB1273" s="27"/>
      <c r="AC1273" s="27"/>
      <c r="AD1273" s="78"/>
      <c r="AE1273" s="78"/>
      <c r="AF1273" s="78"/>
      <c r="AG1273" s="1"/>
      <c r="AH1273" s="27"/>
      <c r="AI1273" s="30"/>
      <c r="AJ1273" s="1"/>
    </row>
    <row r="1274" spans="1:36" ht="12.75" customHeight="1" x14ac:dyDescent="0.25">
      <c r="A1274" s="22"/>
      <c r="B1274" s="27"/>
      <c r="C1274" s="27"/>
      <c r="D1274" s="76"/>
      <c r="E1274" s="76"/>
      <c r="F1274" s="76"/>
      <c r="G1274" s="76"/>
      <c r="H1274" s="76"/>
      <c r="I1274" s="76"/>
      <c r="J1274" s="76"/>
      <c r="K1274" s="77"/>
      <c r="L1274" s="27"/>
      <c r="M1274" s="27"/>
      <c r="N1274" s="27"/>
      <c r="O1274" s="27"/>
      <c r="P1274" s="27"/>
      <c r="Q1274" s="27"/>
      <c r="R1274" s="27"/>
      <c r="S1274" s="27"/>
      <c r="T1274" s="27"/>
      <c r="U1274" s="27"/>
      <c r="V1274" s="27"/>
      <c r="W1274" s="27"/>
      <c r="X1274" s="27"/>
      <c r="Y1274" s="27"/>
      <c r="Z1274" s="27"/>
      <c r="AA1274" s="27"/>
      <c r="AB1274" s="27"/>
      <c r="AC1274" s="27"/>
      <c r="AD1274" s="78"/>
      <c r="AE1274" s="78"/>
      <c r="AF1274" s="78"/>
      <c r="AG1274" s="1"/>
      <c r="AH1274" s="27"/>
      <c r="AI1274" s="30"/>
      <c r="AJ1274" s="1"/>
    </row>
    <row r="1275" spans="1:36" ht="12.75" customHeight="1" x14ac:dyDescent="0.25">
      <c r="A1275" s="22"/>
      <c r="B1275" s="27"/>
      <c r="C1275" s="27"/>
      <c r="D1275" s="76"/>
      <c r="E1275" s="76"/>
      <c r="F1275" s="76"/>
      <c r="G1275" s="76"/>
      <c r="H1275" s="76"/>
      <c r="I1275" s="76"/>
      <c r="J1275" s="76"/>
      <c r="K1275" s="77"/>
      <c r="L1275" s="27"/>
      <c r="M1275" s="27"/>
      <c r="N1275" s="27"/>
      <c r="O1275" s="27"/>
      <c r="P1275" s="27"/>
      <c r="Q1275" s="27"/>
      <c r="R1275" s="27"/>
      <c r="S1275" s="27"/>
      <c r="T1275" s="27"/>
      <c r="U1275" s="27"/>
      <c r="V1275" s="27"/>
      <c r="W1275" s="27"/>
      <c r="X1275" s="27"/>
      <c r="Y1275" s="27"/>
      <c r="Z1275" s="27"/>
      <c r="AA1275" s="27"/>
      <c r="AB1275" s="27"/>
      <c r="AC1275" s="27"/>
      <c r="AD1275" s="78"/>
      <c r="AE1275" s="78"/>
      <c r="AF1275" s="78"/>
      <c r="AG1275" s="1"/>
      <c r="AH1275" s="27"/>
      <c r="AI1275" s="30"/>
      <c r="AJ1275" s="1"/>
    </row>
    <row r="1276" spans="1:36" ht="12.75" customHeight="1" x14ac:dyDescent="0.25">
      <c r="A1276" s="22"/>
      <c r="B1276" s="27"/>
      <c r="C1276" s="27"/>
      <c r="D1276" s="76"/>
      <c r="E1276" s="76"/>
      <c r="F1276" s="76"/>
      <c r="G1276" s="76"/>
      <c r="H1276" s="76"/>
      <c r="I1276" s="76"/>
      <c r="J1276" s="76"/>
      <c r="K1276" s="77"/>
      <c r="L1276" s="27"/>
      <c r="M1276" s="27"/>
      <c r="N1276" s="27"/>
      <c r="O1276" s="27"/>
      <c r="P1276" s="27"/>
      <c r="Q1276" s="27"/>
      <c r="R1276" s="27"/>
      <c r="S1276" s="27"/>
      <c r="T1276" s="27"/>
      <c r="U1276" s="27"/>
      <c r="V1276" s="27"/>
      <c r="W1276" s="27"/>
      <c r="X1276" s="27"/>
      <c r="Y1276" s="27"/>
      <c r="Z1276" s="27"/>
      <c r="AA1276" s="27"/>
      <c r="AB1276" s="27"/>
      <c r="AC1276" s="27"/>
      <c r="AD1276" s="78"/>
      <c r="AE1276" s="78"/>
      <c r="AF1276" s="78"/>
      <c r="AG1276" s="1"/>
      <c r="AH1276" s="27"/>
      <c r="AI1276" s="30"/>
      <c r="AJ1276" s="1"/>
    </row>
    <row r="1277" spans="1:36" ht="12.75" customHeight="1" x14ac:dyDescent="0.25">
      <c r="A1277" s="22"/>
      <c r="B1277" s="27"/>
      <c r="C1277" s="27"/>
      <c r="D1277" s="76"/>
      <c r="E1277" s="76"/>
      <c r="F1277" s="76"/>
      <c r="G1277" s="76"/>
      <c r="H1277" s="76"/>
      <c r="I1277" s="76"/>
      <c r="J1277" s="76"/>
      <c r="K1277" s="77"/>
      <c r="L1277" s="27"/>
      <c r="M1277" s="27"/>
      <c r="N1277" s="27"/>
      <c r="O1277" s="27"/>
      <c r="P1277" s="27"/>
      <c r="Q1277" s="27"/>
      <c r="R1277" s="27"/>
      <c r="S1277" s="27"/>
      <c r="T1277" s="27"/>
      <c r="U1277" s="27"/>
      <c r="V1277" s="27"/>
      <c r="W1277" s="27"/>
      <c r="X1277" s="27"/>
      <c r="Y1277" s="27"/>
      <c r="Z1277" s="27"/>
      <c r="AA1277" s="27"/>
      <c r="AB1277" s="27"/>
      <c r="AC1277" s="27"/>
      <c r="AD1277" s="78"/>
      <c r="AE1277" s="78"/>
      <c r="AF1277" s="78"/>
      <c r="AG1277" s="1"/>
      <c r="AH1277" s="27"/>
      <c r="AI1277" s="30"/>
      <c r="AJ1277" s="1"/>
    </row>
    <row r="1278" spans="1:36" ht="12.75" customHeight="1" x14ac:dyDescent="0.25">
      <c r="A1278" s="22"/>
      <c r="B1278" s="27"/>
      <c r="C1278" s="27"/>
      <c r="D1278" s="76"/>
      <c r="E1278" s="76"/>
      <c r="F1278" s="76"/>
      <c r="G1278" s="76"/>
      <c r="H1278" s="76"/>
      <c r="I1278" s="76"/>
      <c r="J1278" s="76"/>
      <c r="K1278" s="77"/>
      <c r="L1278" s="27"/>
      <c r="M1278" s="27"/>
      <c r="N1278" s="27"/>
      <c r="O1278" s="27"/>
      <c r="P1278" s="27"/>
      <c r="Q1278" s="27"/>
      <c r="R1278" s="27"/>
      <c r="S1278" s="27"/>
      <c r="T1278" s="27"/>
      <c r="U1278" s="27"/>
      <c r="V1278" s="27"/>
      <c r="W1278" s="27"/>
      <c r="X1278" s="27"/>
      <c r="Y1278" s="27"/>
      <c r="Z1278" s="27"/>
      <c r="AA1278" s="27"/>
      <c r="AB1278" s="27"/>
      <c r="AC1278" s="27"/>
      <c r="AD1278" s="78"/>
      <c r="AE1278" s="78"/>
      <c r="AF1278" s="78"/>
      <c r="AG1278" s="1"/>
      <c r="AH1278" s="27"/>
      <c r="AI1278" s="30"/>
      <c r="AJ1278" s="1"/>
    </row>
    <row r="1279" spans="1:36" ht="12.75" customHeight="1" x14ac:dyDescent="0.25">
      <c r="A1279" s="22"/>
      <c r="B1279" s="27"/>
      <c r="C1279" s="27"/>
      <c r="D1279" s="76"/>
      <c r="E1279" s="76"/>
      <c r="F1279" s="76"/>
      <c r="G1279" s="76"/>
      <c r="H1279" s="76"/>
      <c r="I1279" s="76"/>
      <c r="J1279" s="76"/>
      <c r="K1279" s="7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7"/>
      <c r="X1279" s="27"/>
      <c r="Y1279" s="27"/>
      <c r="Z1279" s="27"/>
      <c r="AA1279" s="27"/>
      <c r="AB1279" s="27"/>
      <c r="AC1279" s="27"/>
      <c r="AD1279" s="78"/>
      <c r="AE1279" s="78"/>
      <c r="AF1279" s="78"/>
      <c r="AG1279" s="1"/>
      <c r="AH1279" s="27"/>
      <c r="AI1279" s="30"/>
      <c r="AJ1279" s="1"/>
    </row>
    <row r="1280" spans="1:36" ht="12.75" customHeight="1" x14ac:dyDescent="0.25">
      <c r="A1280" s="22"/>
      <c r="B1280" s="27"/>
      <c r="C1280" s="27"/>
      <c r="D1280" s="76"/>
      <c r="E1280" s="76"/>
      <c r="F1280" s="76"/>
      <c r="G1280" s="76"/>
      <c r="H1280" s="76"/>
      <c r="I1280" s="76"/>
      <c r="J1280" s="76"/>
      <c r="K1280" s="77"/>
      <c r="L1280" s="27"/>
      <c r="M1280" s="27"/>
      <c r="N1280" s="27"/>
      <c r="O1280" s="27"/>
      <c r="P1280" s="27"/>
      <c r="Q1280" s="27"/>
      <c r="R1280" s="27"/>
      <c r="S1280" s="27"/>
      <c r="T1280" s="27"/>
      <c r="U1280" s="27"/>
      <c r="V1280" s="27"/>
      <c r="W1280" s="27"/>
      <c r="X1280" s="27"/>
      <c r="Y1280" s="27"/>
      <c r="Z1280" s="27"/>
      <c r="AA1280" s="27"/>
      <c r="AB1280" s="27"/>
      <c r="AC1280" s="27"/>
      <c r="AD1280" s="78"/>
      <c r="AE1280" s="78"/>
      <c r="AF1280" s="78"/>
      <c r="AG1280" s="1"/>
      <c r="AH1280" s="27"/>
      <c r="AI1280" s="30"/>
      <c r="AJ1280" s="1"/>
    </row>
    <row r="1281" spans="1:36" ht="12.75" customHeight="1" x14ac:dyDescent="0.25">
      <c r="A1281" s="22"/>
      <c r="B1281" s="27"/>
      <c r="C1281" s="27"/>
      <c r="D1281" s="76"/>
      <c r="E1281" s="76"/>
      <c r="F1281" s="76"/>
      <c r="G1281" s="76"/>
      <c r="H1281" s="76"/>
      <c r="I1281" s="76"/>
      <c r="J1281" s="76"/>
      <c r="K1281" s="77"/>
      <c r="L1281" s="27"/>
      <c r="M1281" s="27"/>
      <c r="N1281" s="27"/>
      <c r="O1281" s="27"/>
      <c r="P1281" s="27"/>
      <c r="Q1281" s="27"/>
      <c r="R1281" s="27"/>
      <c r="S1281" s="27"/>
      <c r="T1281" s="27"/>
      <c r="U1281" s="27"/>
      <c r="V1281" s="27"/>
      <c r="W1281" s="27"/>
      <c r="X1281" s="27"/>
      <c r="Y1281" s="27"/>
      <c r="Z1281" s="27"/>
      <c r="AA1281" s="27"/>
      <c r="AB1281" s="27"/>
      <c r="AC1281" s="27"/>
      <c r="AD1281" s="78"/>
      <c r="AE1281" s="78"/>
      <c r="AF1281" s="78"/>
      <c r="AG1281" s="1"/>
      <c r="AH1281" s="27"/>
      <c r="AI1281" s="30"/>
      <c r="AJ1281" s="1"/>
    </row>
    <row r="1282" spans="1:36" ht="12.75" customHeight="1" x14ac:dyDescent="0.25">
      <c r="A1282" s="22"/>
      <c r="B1282" s="27"/>
      <c r="C1282" s="27"/>
      <c r="D1282" s="76"/>
      <c r="E1282" s="76"/>
      <c r="F1282" s="76"/>
      <c r="G1282" s="76"/>
      <c r="H1282" s="76"/>
      <c r="I1282" s="76"/>
      <c r="J1282" s="76"/>
      <c r="K1282" s="77"/>
      <c r="L1282" s="27"/>
      <c r="M1282" s="27"/>
      <c r="N1282" s="27"/>
      <c r="O1282" s="27"/>
      <c r="P1282" s="27"/>
      <c r="Q1282" s="27"/>
      <c r="R1282" s="27"/>
      <c r="S1282" s="27"/>
      <c r="T1282" s="27"/>
      <c r="U1282" s="27"/>
      <c r="V1282" s="27"/>
      <c r="W1282" s="27"/>
      <c r="X1282" s="27"/>
      <c r="Y1282" s="27"/>
      <c r="Z1282" s="27"/>
      <c r="AA1282" s="27"/>
      <c r="AB1282" s="27"/>
      <c r="AC1282" s="27"/>
      <c r="AD1282" s="78"/>
      <c r="AE1282" s="78"/>
      <c r="AF1282" s="78"/>
      <c r="AG1282" s="1"/>
      <c r="AH1282" s="27"/>
      <c r="AI1282" s="30"/>
      <c r="AJ1282" s="1"/>
    </row>
    <row r="1283" spans="1:36" ht="12.75" customHeight="1" x14ac:dyDescent="0.25">
      <c r="A1283" s="22"/>
      <c r="B1283" s="27"/>
      <c r="C1283" s="27"/>
      <c r="D1283" s="76"/>
      <c r="E1283" s="76"/>
      <c r="F1283" s="76"/>
      <c r="G1283" s="76"/>
      <c r="H1283" s="76"/>
      <c r="I1283" s="76"/>
      <c r="J1283" s="76"/>
      <c r="K1283" s="77"/>
      <c r="L1283" s="27"/>
      <c r="M1283" s="27"/>
      <c r="N1283" s="27"/>
      <c r="O1283" s="27"/>
      <c r="P1283" s="27"/>
      <c r="Q1283" s="27"/>
      <c r="R1283" s="27"/>
      <c r="S1283" s="27"/>
      <c r="T1283" s="27"/>
      <c r="U1283" s="27"/>
      <c r="V1283" s="27"/>
      <c r="W1283" s="27"/>
      <c r="X1283" s="27"/>
      <c r="Y1283" s="27"/>
      <c r="Z1283" s="27"/>
      <c r="AA1283" s="27"/>
      <c r="AB1283" s="27"/>
      <c r="AC1283" s="27"/>
      <c r="AD1283" s="78"/>
      <c r="AE1283" s="78"/>
      <c r="AF1283" s="78"/>
      <c r="AG1283" s="1"/>
      <c r="AH1283" s="27"/>
      <c r="AI1283" s="30"/>
      <c r="AJ1283" s="1"/>
    </row>
    <row r="1284" spans="1:36" ht="12.75" customHeight="1" x14ac:dyDescent="0.25">
      <c r="A1284" s="22"/>
      <c r="B1284" s="27"/>
      <c r="C1284" s="27"/>
      <c r="D1284" s="76"/>
      <c r="E1284" s="76"/>
      <c r="F1284" s="76"/>
      <c r="G1284" s="76"/>
      <c r="H1284" s="76"/>
      <c r="I1284" s="76"/>
      <c r="J1284" s="76"/>
      <c r="K1284" s="77"/>
      <c r="L1284" s="27"/>
      <c r="M1284" s="27"/>
      <c r="N1284" s="27"/>
      <c r="O1284" s="27"/>
      <c r="P1284" s="27"/>
      <c r="Q1284" s="27"/>
      <c r="R1284" s="27"/>
      <c r="S1284" s="27"/>
      <c r="T1284" s="27"/>
      <c r="U1284" s="27"/>
      <c r="V1284" s="27"/>
      <c r="W1284" s="27"/>
      <c r="X1284" s="27"/>
      <c r="Y1284" s="27"/>
      <c r="Z1284" s="27"/>
      <c r="AA1284" s="27"/>
      <c r="AB1284" s="27"/>
      <c r="AC1284" s="27"/>
      <c r="AD1284" s="78"/>
      <c r="AE1284" s="78"/>
      <c r="AF1284" s="78"/>
      <c r="AG1284" s="1"/>
      <c r="AH1284" s="27"/>
      <c r="AI1284" s="30"/>
      <c r="AJ1284" s="1"/>
    </row>
    <row r="1285" spans="1:36" ht="12.75" customHeight="1" x14ac:dyDescent="0.25">
      <c r="A1285" s="22"/>
      <c r="B1285" s="27"/>
      <c r="C1285" s="27"/>
      <c r="D1285" s="76"/>
      <c r="E1285" s="76"/>
      <c r="F1285" s="76"/>
      <c r="G1285" s="76"/>
      <c r="H1285" s="76"/>
      <c r="I1285" s="76"/>
      <c r="J1285" s="76"/>
      <c r="K1285" s="77"/>
      <c r="L1285" s="27"/>
      <c r="M1285" s="27"/>
      <c r="N1285" s="27"/>
      <c r="O1285" s="27"/>
      <c r="P1285" s="27"/>
      <c r="Q1285" s="27"/>
      <c r="R1285" s="27"/>
      <c r="S1285" s="27"/>
      <c r="T1285" s="27"/>
      <c r="U1285" s="27"/>
      <c r="V1285" s="27"/>
      <c r="W1285" s="27"/>
      <c r="X1285" s="27"/>
      <c r="Y1285" s="27"/>
      <c r="Z1285" s="27"/>
      <c r="AA1285" s="27"/>
      <c r="AB1285" s="27"/>
      <c r="AC1285" s="27"/>
      <c r="AD1285" s="78"/>
      <c r="AE1285" s="78"/>
      <c r="AF1285" s="78"/>
      <c r="AG1285" s="1"/>
      <c r="AH1285" s="27"/>
      <c r="AI1285" s="30"/>
      <c r="AJ1285" s="1"/>
    </row>
    <row r="1286" spans="1:36" ht="12.75" customHeight="1" x14ac:dyDescent="0.25">
      <c r="A1286" s="22"/>
      <c r="B1286" s="27"/>
      <c r="C1286" s="27"/>
      <c r="D1286" s="76"/>
      <c r="E1286" s="76"/>
      <c r="F1286" s="76"/>
      <c r="G1286" s="76"/>
      <c r="H1286" s="76"/>
      <c r="I1286" s="76"/>
      <c r="J1286" s="76"/>
      <c r="K1286" s="77"/>
      <c r="L1286" s="27"/>
      <c r="M1286" s="27"/>
      <c r="N1286" s="27"/>
      <c r="O1286" s="27"/>
      <c r="P1286" s="27"/>
      <c r="Q1286" s="27"/>
      <c r="R1286" s="27"/>
      <c r="S1286" s="27"/>
      <c r="T1286" s="27"/>
      <c r="U1286" s="27"/>
      <c r="V1286" s="27"/>
      <c r="W1286" s="27"/>
      <c r="X1286" s="27"/>
      <c r="Y1286" s="27"/>
      <c r="Z1286" s="27"/>
      <c r="AA1286" s="27"/>
      <c r="AB1286" s="27"/>
      <c r="AC1286" s="27"/>
      <c r="AD1286" s="78"/>
      <c r="AE1286" s="78"/>
      <c r="AF1286" s="78"/>
      <c r="AG1286" s="1"/>
      <c r="AH1286" s="27"/>
      <c r="AI1286" s="30"/>
      <c r="AJ1286" s="1"/>
    </row>
    <row r="1287" spans="1:36" ht="12.75" customHeight="1" x14ac:dyDescent="0.25">
      <c r="A1287" s="22"/>
      <c r="B1287" s="27"/>
      <c r="C1287" s="27"/>
      <c r="D1287" s="76"/>
      <c r="E1287" s="76"/>
      <c r="F1287" s="76"/>
      <c r="G1287" s="76"/>
      <c r="H1287" s="76"/>
      <c r="I1287" s="76"/>
      <c r="J1287" s="76"/>
      <c r="K1287" s="77"/>
      <c r="L1287" s="27"/>
      <c r="M1287" s="27"/>
      <c r="N1287" s="27"/>
      <c r="O1287" s="27"/>
      <c r="P1287" s="27"/>
      <c r="Q1287" s="27"/>
      <c r="R1287" s="27"/>
      <c r="S1287" s="27"/>
      <c r="T1287" s="27"/>
      <c r="U1287" s="27"/>
      <c r="V1287" s="27"/>
      <c r="W1287" s="27"/>
      <c r="X1287" s="27"/>
      <c r="Y1287" s="27"/>
      <c r="Z1287" s="27"/>
      <c r="AA1287" s="27"/>
      <c r="AB1287" s="27"/>
      <c r="AC1287" s="27"/>
      <c r="AD1287" s="78"/>
      <c r="AE1287" s="78"/>
      <c r="AF1287" s="78"/>
      <c r="AG1287" s="1"/>
      <c r="AH1287" s="27"/>
      <c r="AI1287" s="30"/>
      <c r="AJ1287" s="1"/>
    </row>
    <row r="1288" spans="1:36" ht="12.75" customHeight="1" x14ac:dyDescent="0.25">
      <c r="A1288" s="22"/>
      <c r="B1288" s="27"/>
      <c r="C1288" s="27"/>
      <c r="D1288" s="76"/>
      <c r="E1288" s="76"/>
      <c r="F1288" s="76"/>
      <c r="G1288" s="76"/>
      <c r="H1288" s="76"/>
      <c r="I1288" s="76"/>
      <c r="J1288" s="76"/>
      <c r="K1288" s="77"/>
      <c r="L1288" s="27"/>
      <c r="M1288" s="27"/>
      <c r="N1288" s="27"/>
      <c r="O1288" s="27"/>
      <c r="P1288" s="27"/>
      <c r="Q1288" s="27"/>
      <c r="R1288" s="27"/>
      <c r="S1288" s="27"/>
      <c r="T1288" s="27"/>
      <c r="U1288" s="27"/>
      <c r="V1288" s="27"/>
      <c r="W1288" s="27"/>
      <c r="X1288" s="27"/>
      <c r="Y1288" s="27"/>
      <c r="Z1288" s="27"/>
      <c r="AA1288" s="27"/>
      <c r="AB1288" s="27"/>
      <c r="AC1288" s="27"/>
      <c r="AD1288" s="78"/>
      <c r="AE1288" s="78"/>
      <c r="AF1288" s="78"/>
      <c r="AG1288" s="1"/>
      <c r="AH1288" s="27"/>
      <c r="AI1288" s="30"/>
      <c r="AJ1288" s="1"/>
    </row>
    <row r="1289" spans="1:36" ht="12.75" customHeight="1" x14ac:dyDescent="0.25">
      <c r="A1289" s="22"/>
      <c r="B1289" s="27"/>
      <c r="C1289" s="27"/>
      <c r="D1289" s="76"/>
      <c r="E1289" s="76"/>
      <c r="F1289" s="76"/>
      <c r="G1289" s="76"/>
      <c r="H1289" s="76"/>
      <c r="I1289" s="76"/>
      <c r="J1289" s="76"/>
      <c r="K1289" s="77"/>
      <c r="L1289" s="27"/>
      <c r="M1289" s="27"/>
      <c r="N1289" s="27"/>
      <c r="O1289" s="27"/>
      <c r="P1289" s="27"/>
      <c r="Q1289" s="27"/>
      <c r="R1289" s="27"/>
      <c r="S1289" s="27"/>
      <c r="T1289" s="27"/>
      <c r="U1289" s="27"/>
      <c r="V1289" s="27"/>
      <c r="W1289" s="27"/>
      <c r="X1289" s="27"/>
      <c r="Y1289" s="27"/>
      <c r="Z1289" s="27"/>
      <c r="AA1289" s="27"/>
      <c r="AB1289" s="27"/>
      <c r="AC1289" s="27"/>
      <c r="AD1289" s="78"/>
      <c r="AE1289" s="78"/>
      <c r="AF1289" s="78"/>
      <c r="AG1289" s="1"/>
      <c r="AH1289" s="27"/>
      <c r="AI1289" s="30"/>
      <c r="AJ1289" s="1"/>
    </row>
    <row r="1290" spans="1:36" ht="12.75" customHeight="1" x14ac:dyDescent="0.25">
      <c r="A1290" s="22"/>
      <c r="B1290" s="27"/>
      <c r="C1290" s="27"/>
      <c r="D1290" s="76"/>
      <c r="E1290" s="76"/>
      <c r="F1290" s="76"/>
      <c r="G1290" s="76"/>
      <c r="H1290" s="76"/>
      <c r="I1290" s="76"/>
      <c r="J1290" s="76"/>
      <c r="K1290" s="77"/>
      <c r="L1290" s="27"/>
      <c r="M1290" s="27"/>
      <c r="N1290" s="27"/>
      <c r="O1290" s="27"/>
      <c r="P1290" s="27"/>
      <c r="Q1290" s="27"/>
      <c r="R1290" s="27"/>
      <c r="S1290" s="27"/>
      <c r="T1290" s="27"/>
      <c r="U1290" s="27"/>
      <c r="V1290" s="27"/>
      <c r="W1290" s="27"/>
      <c r="X1290" s="27"/>
      <c r="Y1290" s="27"/>
      <c r="Z1290" s="27"/>
      <c r="AA1290" s="27"/>
      <c r="AB1290" s="27"/>
      <c r="AC1290" s="27"/>
      <c r="AD1290" s="78"/>
      <c r="AE1290" s="78"/>
      <c r="AF1290" s="78"/>
      <c r="AG1290" s="1"/>
      <c r="AH1290" s="27"/>
      <c r="AI1290" s="30"/>
      <c r="AJ1290" s="1"/>
    </row>
    <row r="1291" spans="1:36" ht="12.75" customHeight="1" x14ac:dyDescent="0.25">
      <c r="A1291" s="22"/>
      <c r="B1291" s="27"/>
      <c r="C1291" s="27"/>
      <c r="D1291" s="76"/>
      <c r="E1291" s="76"/>
      <c r="F1291" s="76"/>
      <c r="G1291" s="76"/>
      <c r="H1291" s="76"/>
      <c r="I1291" s="76"/>
      <c r="J1291" s="76"/>
      <c r="K1291" s="77"/>
      <c r="L1291" s="27"/>
      <c r="M1291" s="27"/>
      <c r="N1291" s="27"/>
      <c r="O1291" s="27"/>
      <c r="P1291" s="27"/>
      <c r="Q1291" s="27"/>
      <c r="R1291" s="27"/>
      <c r="S1291" s="27"/>
      <c r="T1291" s="27"/>
      <c r="U1291" s="27"/>
      <c r="V1291" s="27"/>
      <c r="W1291" s="27"/>
      <c r="X1291" s="27"/>
      <c r="Y1291" s="27"/>
      <c r="Z1291" s="27"/>
      <c r="AA1291" s="27"/>
      <c r="AB1291" s="27"/>
      <c r="AC1291" s="27"/>
      <c r="AD1291" s="78"/>
      <c r="AE1291" s="78"/>
      <c r="AF1291" s="78"/>
      <c r="AG1291" s="1"/>
      <c r="AH1291" s="27"/>
      <c r="AI1291" s="30"/>
      <c r="AJ1291" s="1"/>
    </row>
    <row r="1292" spans="1:36" ht="12.75" customHeight="1" x14ac:dyDescent="0.25">
      <c r="A1292" s="22"/>
      <c r="B1292" s="27"/>
      <c r="C1292" s="27"/>
      <c r="D1292" s="76"/>
      <c r="E1292" s="76"/>
      <c r="F1292" s="76"/>
      <c r="G1292" s="76"/>
      <c r="H1292" s="76"/>
      <c r="I1292" s="76"/>
      <c r="J1292" s="76"/>
      <c r="K1292" s="77"/>
      <c r="L1292" s="27"/>
      <c r="M1292" s="27"/>
      <c r="N1292" s="27"/>
      <c r="O1292" s="27"/>
      <c r="P1292" s="27"/>
      <c r="Q1292" s="27"/>
      <c r="R1292" s="27"/>
      <c r="S1292" s="27"/>
      <c r="T1292" s="27"/>
      <c r="U1292" s="27"/>
      <c r="V1292" s="27"/>
      <c r="W1292" s="27"/>
      <c r="X1292" s="27"/>
      <c r="Y1292" s="27"/>
      <c r="Z1292" s="27"/>
      <c r="AA1292" s="27"/>
      <c r="AB1292" s="27"/>
      <c r="AC1292" s="27"/>
      <c r="AD1292" s="78"/>
      <c r="AE1292" s="78"/>
      <c r="AF1292" s="78"/>
      <c r="AG1292" s="1"/>
      <c r="AH1292" s="27"/>
      <c r="AI1292" s="30"/>
      <c r="AJ1292" s="1"/>
    </row>
    <row r="1293" spans="1:36" ht="12.75" customHeight="1" x14ac:dyDescent="0.25">
      <c r="A1293" s="22"/>
      <c r="B1293" s="27"/>
      <c r="C1293" s="27"/>
      <c r="D1293" s="76"/>
      <c r="E1293" s="76"/>
      <c r="F1293" s="76"/>
      <c r="G1293" s="76"/>
      <c r="H1293" s="76"/>
      <c r="I1293" s="76"/>
      <c r="J1293" s="76"/>
      <c r="K1293" s="77"/>
      <c r="L1293" s="27"/>
      <c r="M1293" s="27"/>
      <c r="N1293" s="27"/>
      <c r="O1293" s="27"/>
      <c r="P1293" s="27"/>
      <c r="Q1293" s="27"/>
      <c r="R1293" s="27"/>
      <c r="S1293" s="27"/>
      <c r="T1293" s="27"/>
      <c r="U1293" s="27"/>
      <c r="V1293" s="27"/>
      <c r="W1293" s="27"/>
      <c r="X1293" s="27"/>
      <c r="Y1293" s="27"/>
      <c r="Z1293" s="27"/>
      <c r="AA1293" s="27"/>
      <c r="AB1293" s="27"/>
      <c r="AC1293" s="27"/>
      <c r="AD1293" s="78"/>
      <c r="AE1293" s="78"/>
      <c r="AF1293" s="78"/>
      <c r="AG1293" s="1"/>
      <c r="AH1293" s="27"/>
      <c r="AI1293" s="30"/>
      <c r="AJ1293" s="1"/>
    </row>
    <row r="1294" spans="1:36" ht="12.75" customHeight="1" x14ac:dyDescent="0.25">
      <c r="A1294" s="22"/>
      <c r="B1294" s="27"/>
      <c r="C1294" s="27"/>
      <c r="D1294" s="76"/>
      <c r="E1294" s="76"/>
      <c r="F1294" s="76"/>
      <c r="G1294" s="76"/>
      <c r="H1294" s="76"/>
      <c r="I1294" s="76"/>
      <c r="J1294" s="76"/>
      <c r="K1294" s="77"/>
      <c r="L1294" s="27"/>
      <c r="M1294" s="27"/>
      <c r="N1294" s="27"/>
      <c r="O1294" s="27"/>
      <c r="P1294" s="27"/>
      <c r="Q1294" s="27"/>
      <c r="R1294" s="27"/>
      <c r="S1294" s="27"/>
      <c r="T1294" s="27"/>
      <c r="U1294" s="27"/>
      <c r="V1294" s="27"/>
      <c r="W1294" s="27"/>
      <c r="X1294" s="27"/>
      <c r="Y1294" s="27"/>
      <c r="Z1294" s="27"/>
      <c r="AA1294" s="27"/>
      <c r="AB1294" s="27"/>
      <c r="AC1294" s="27"/>
      <c r="AD1294" s="78"/>
      <c r="AE1294" s="78"/>
      <c r="AF1294" s="78"/>
      <c r="AG1294" s="1"/>
      <c r="AH1294" s="27"/>
      <c r="AI1294" s="30"/>
      <c r="AJ1294" s="1"/>
    </row>
    <row r="1295" spans="1:36" ht="12.75" customHeight="1" x14ac:dyDescent="0.25">
      <c r="A1295" s="22"/>
      <c r="B1295" s="27"/>
      <c r="C1295" s="27"/>
      <c r="D1295" s="76"/>
      <c r="E1295" s="76"/>
      <c r="F1295" s="76"/>
      <c r="G1295" s="76"/>
      <c r="H1295" s="76"/>
      <c r="I1295" s="76"/>
      <c r="J1295" s="76"/>
      <c r="K1295" s="77"/>
      <c r="L1295" s="27"/>
      <c r="M1295" s="27"/>
      <c r="N1295" s="27"/>
      <c r="O1295" s="27"/>
      <c r="P1295" s="27"/>
      <c r="Q1295" s="27"/>
      <c r="R1295" s="27"/>
      <c r="S1295" s="27"/>
      <c r="T1295" s="27"/>
      <c r="U1295" s="27"/>
      <c r="V1295" s="27"/>
      <c r="W1295" s="27"/>
      <c r="X1295" s="27"/>
      <c r="Y1295" s="27"/>
      <c r="Z1295" s="27"/>
      <c r="AA1295" s="27"/>
      <c r="AB1295" s="27"/>
      <c r="AC1295" s="27"/>
      <c r="AD1295" s="78"/>
      <c r="AE1295" s="78"/>
      <c r="AF1295" s="78"/>
      <c r="AG1295" s="1"/>
      <c r="AH1295" s="27"/>
      <c r="AI1295" s="30"/>
      <c r="AJ1295" s="1"/>
    </row>
    <row r="1296" spans="1:36" ht="12.75" customHeight="1" x14ac:dyDescent="0.25">
      <c r="A1296" s="22"/>
      <c r="B1296" s="27"/>
      <c r="C1296" s="27"/>
      <c r="D1296" s="76"/>
      <c r="E1296" s="76"/>
      <c r="F1296" s="76"/>
      <c r="G1296" s="76"/>
      <c r="H1296" s="76"/>
      <c r="I1296" s="76"/>
      <c r="J1296" s="76"/>
      <c r="K1296" s="77"/>
      <c r="L1296" s="27"/>
      <c r="M1296" s="27"/>
      <c r="N1296" s="27"/>
      <c r="O1296" s="27"/>
      <c r="P1296" s="27"/>
      <c r="Q1296" s="27"/>
      <c r="R1296" s="27"/>
      <c r="S1296" s="27"/>
      <c r="T1296" s="27"/>
      <c r="U1296" s="27"/>
      <c r="V1296" s="27"/>
      <c r="W1296" s="27"/>
      <c r="X1296" s="27"/>
      <c r="Y1296" s="27"/>
      <c r="Z1296" s="27"/>
      <c r="AA1296" s="27"/>
      <c r="AB1296" s="27"/>
      <c r="AC1296" s="27"/>
      <c r="AD1296" s="78"/>
      <c r="AE1296" s="78"/>
      <c r="AF1296" s="78"/>
      <c r="AG1296" s="1"/>
      <c r="AH1296" s="27"/>
      <c r="AI1296" s="30"/>
      <c r="AJ1296" s="1"/>
    </row>
    <row r="1297" spans="1:36" ht="12.75" customHeight="1" x14ac:dyDescent="0.25">
      <c r="A1297" s="22"/>
      <c r="B1297" s="27"/>
      <c r="C1297" s="27"/>
      <c r="D1297" s="76"/>
      <c r="E1297" s="76"/>
      <c r="F1297" s="76"/>
      <c r="G1297" s="76"/>
      <c r="H1297" s="76"/>
      <c r="I1297" s="76"/>
      <c r="J1297" s="76"/>
      <c r="K1297" s="77"/>
      <c r="L1297" s="27"/>
      <c r="M1297" s="27"/>
      <c r="N1297" s="27"/>
      <c r="O1297" s="27"/>
      <c r="P1297" s="27"/>
      <c r="Q1297" s="27"/>
      <c r="R1297" s="27"/>
      <c r="S1297" s="27"/>
      <c r="T1297" s="27"/>
      <c r="U1297" s="27"/>
      <c r="V1297" s="27"/>
      <c r="W1297" s="27"/>
      <c r="X1297" s="27"/>
      <c r="Y1297" s="27"/>
      <c r="Z1297" s="27"/>
      <c r="AA1297" s="27"/>
      <c r="AB1297" s="27"/>
      <c r="AC1297" s="27"/>
      <c r="AD1297" s="78"/>
      <c r="AE1297" s="78"/>
      <c r="AF1297" s="78"/>
      <c r="AG1297" s="1"/>
      <c r="AH1297" s="27"/>
      <c r="AI1297" s="30"/>
      <c r="AJ1297" s="1"/>
    </row>
    <row r="1298" spans="1:36" ht="12.75" customHeight="1" x14ac:dyDescent="0.25">
      <c r="A1298" s="22"/>
      <c r="B1298" s="27"/>
      <c r="C1298" s="27"/>
      <c r="D1298" s="76"/>
      <c r="E1298" s="76"/>
      <c r="F1298" s="76"/>
      <c r="G1298" s="76"/>
      <c r="H1298" s="76"/>
      <c r="I1298" s="76"/>
      <c r="J1298" s="76"/>
      <c r="K1298" s="77"/>
      <c r="L1298" s="27"/>
      <c r="M1298" s="27"/>
      <c r="N1298" s="27"/>
      <c r="O1298" s="27"/>
      <c r="P1298" s="27"/>
      <c r="Q1298" s="27"/>
      <c r="R1298" s="27"/>
      <c r="S1298" s="27"/>
      <c r="T1298" s="27"/>
      <c r="U1298" s="27"/>
      <c r="V1298" s="27"/>
      <c r="W1298" s="27"/>
      <c r="X1298" s="27"/>
      <c r="Y1298" s="27"/>
      <c r="Z1298" s="27"/>
      <c r="AA1298" s="27"/>
      <c r="AB1298" s="27"/>
      <c r="AC1298" s="27"/>
      <c r="AD1298" s="78"/>
      <c r="AE1298" s="78"/>
      <c r="AF1298" s="78"/>
      <c r="AG1298" s="1"/>
      <c r="AH1298" s="27"/>
      <c r="AI1298" s="30"/>
      <c r="AJ1298" s="1"/>
    </row>
    <row r="1299" spans="1:36" ht="12.75" customHeight="1" x14ac:dyDescent="0.25">
      <c r="A1299" s="22"/>
      <c r="B1299" s="27"/>
      <c r="C1299" s="27"/>
      <c r="D1299" s="76"/>
      <c r="E1299" s="76"/>
      <c r="F1299" s="76"/>
      <c r="G1299" s="76"/>
      <c r="H1299" s="76"/>
      <c r="I1299" s="76"/>
      <c r="J1299" s="76"/>
      <c r="K1299" s="77"/>
      <c r="L1299" s="27"/>
      <c r="M1299" s="27"/>
      <c r="N1299" s="27"/>
      <c r="O1299" s="27"/>
      <c r="P1299" s="27"/>
      <c r="Q1299" s="27"/>
      <c r="R1299" s="27"/>
      <c r="S1299" s="27"/>
      <c r="T1299" s="27"/>
      <c r="U1299" s="27"/>
      <c r="V1299" s="27"/>
      <c r="W1299" s="27"/>
      <c r="X1299" s="27"/>
      <c r="Y1299" s="27"/>
      <c r="Z1299" s="27"/>
      <c r="AA1299" s="27"/>
      <c r="AB1299" s="27"/>
      <c r="AC1299" s="27"/>
      <c r="AD1299" s="78"/>
      <c r="AE1299" s="78"/>
      <c r="AF1299" s="78"/>
      <c r="AG1299" s="1"/>
      <c r="AH1299" s="27"/>
      <c r="AI1299" s="30"/>
      <c r="AJ1299" s="1"/>
    </row>
    <row r="1300" spans="1:36" ht="12.75" customHeight="1" x14ac:dyDescent="0.25">
      <c r="A1300" s="22"/>
      <c r="B1300" s="27"/>
      <c r="C1300" s="27"/>
      <c r="D1300" s="76"/>
      <c r="E1300" s="76"/>
      <c r="F1300" s="76"/>
      <c r="G1300" s="76"/>
      <c r="H1300" s="76"/>
      <c r="I1300" s="76"/>
      <c r="J1300" s="76"/>
      <c r="K1300" s="77"/>
      <c r="L1300" s="27"/>
      <c r="M1300" s="27"/>
      <c r="N1300" s="27"/>
      <c r="O1300" s="27"/>
      <c r="P1300" s="27"/>
      <c r="Q1300" s="27"/>
      <c r="R1300" s="27"/>
      <c r="S1300" s="27"/>
      <c r="T1300" s="27"/>
      <c r="U1300" s="27"/>
      <c r="V1300" s="27"/>
      <c r="W1300" s="27"/>
      <c r="X1300" s="27"/>
      <c r="Y1300" s="27"/>
      <c r="Z1300" s="27"/>
      <c r="AA1300" s="27"/>
      <c r="AB1300" s="27"/>
      <c r="AC1300" s="27"/>
      <c r="AD1300" s="78"/>
      <c r="AE1300" s="78"/>
      <c r="AF1300" s="78"/>
      <c r="AG1300" s="1"/>
      <c r="AH1300" s="27"/>
      <c r="AI1300" s="30"/>
      <c r="AJ1300" s="1"/>
    </row>
    <row r="1301" spans="1:36" ht="12.75" customHeight="1" x14ac:dyDescent="0.25">
      <c r="A1301" s="22"/>
      <c r="B1301" s="27"/>
      <c r="C1301" s="27"/>
      <c r="D1301" s="76"/>
      <c r="E1301" s="76"/>
      <c r="F1301" s="76"/>
      <c r="G1301" s="76"/>
      <c r="H1301" s="76"/>
      <c r="I1301" s="76"/>
      <c r="J1301" s="76"/>
      <c r="K1301" s="77"/>
      <c r="L1301" s="27"/>
      <c r="M1301" s="27"/>
      <c r="N1301" s="27"/>
      <c r="O1301" s="27"/>
      <c r="P1301" s="27"/>
      <c r="Q1301" s="27"/>
      <c r="R1301" s="27"/>
      <c r="S1301" s="27"/>
      <c r="T1301" s="27"/>
      <c r="U1301" s="27"/>
      <c r="V1301" s="27"/>
      <c r="W1301" s="27"/>
      <c r="X1301" s="27"/>
      <c r="Y1301" s="27"/>
      <c r="Z1301" s="27"/>
      <c r="AA1301" s="27"/>
      <c r="AB1301" s="27"/>
      <c r="AC1301" s="27"/>
      <c r="AD1301" s="78"/>
      <c r="AE1301" s="78"/>
      <c r="AF1301" s="78"/>
      <c r="AG1301" s="1"/>
      <c r="AH1301" s="27"/>
      <c r="AI1301" s="30"/>
      <c r="AJ1301" s="1"/>
    </row>
    <row r="1302" spans="1:36" ht="12.75" customHeight="1" x14ac:dyDescent="0.25">
      <c r="A1302" s="22"/>
      <c r="B1302" s="27"/>
      <c r="C1302" s="27"/>
      <c r="D1302" s="76"/>
      <c r="E1302" s="76"/>
      <c r="F1302" s="76"/>
      <c r="G1302" s="76"/>
      <c r="H1302" s="76"/>
      <c r="I1302" s="76"/>
      <c r="J1302" s="76"/>
      <c r="K1302" s="77"/>
      <c r="L1302" s="27"/>
      <c r="M1302" s="27"/>
      <c r="N1302" s="27"/>
      <c r="O1302" s="27"/>
      <c r="P1302" s="27"/>
      <c r="Q1302" s="27"/>
      <c r="R1302" s="27"/>
      <c r="S1302" s="27"/>
      <c r="T1302" s="27"/>
      <c r="U1302" s="27"/>
      <c r="V1302" s="27"/>
      <c r="W1302" s="27"/>
      <c r="X1302" s="27"/>
      <c r="Y1302" s="27"/>
      <c r="Z1302" s="27"/>
      <c r="AA1302" s="27"/>
      <c r="AB1302" s="27"/>
      <c r="AC1302" s="27"/>
      <c r="AD1302" s="78"/>
      <c r="AE1302" s="78"/>
      <c r="AF1302" s="78"/>
      <c r="AG1302" s="1"/>
      <c r="AH1302" s="27"/>
      <c r="AI1302" s="30"/>
      <c r="AJ1302" s="1"/>
    </row>
    <row r="1303" spans="1:36" ht="12.75" customHeight="1" x14ac:dyDescent="0.25">
      <c r="A1303" s="22"/>
      <c r="B1303" s="27"/>
      <c r="C1303" s="27"/>
      <c r="D1303" s="76"/>
      <c r="E1303" s="76"/>
      <c r="F1303" s="76"/>
      <c r="G1303" s="76"/>
      <c r="H1303" s="76"/>
      <c r="I1303" s="76"/>
      <c r="J1303" s="76"/>
      <c r="K1303" s="77"/>
      <c r="L1303" s="27"/>
      <c r="M1303" s="27"/>
      <c r="N1303" s="27"/>
      <c r="O1303" s="27"/>
      <c r="P1303" s="27"/>
      <c r="Q1303" s="27"/>
      <c r="R1303" s="27"/>
      <c r="S1303" s="27"/>
      <c r="T1303" s="27"/>
      <c r="U1303" s="27"/>
      <c r="V1303" s="27"/>
      <c r="W1303" s="27"/>
      <c r="X1303" s="27"/>
      <c r="Y1303" s="27"/>
      <c r="Z1303" s="27"/>
      <c r="AA1303" s="27"/>
      <c r="AB1303" s="27"/>
      <c r="AC1303" s="27"/>
      <c r="AD1303" s="78"/>
      <c r="AE1303" s="78"/>
      <c r="AF1303" s="78"/>
      <c r="AG1303" s="1"/>
      <c r="AH1303" s="27"/>
      <c r="AI1303" s="30"/>
      <c r="AJ1303" s="1"/>
    </row>
    <row r="1304" spans="1:36" ht="12.75" customHeight="1" x14ac:dyDescent="0.25">
      <c r="A1304" s="22"/>
      <c r="B1304" s="27"/>
      <c r="C1304" s="27"/>
      <c r="D1304" s="76"/>
      <c r="E1304" s="76"/>
      <c r="F1304" s="76"/>
      <c r="G1304" s="76"/>
      <c r="H1304" s="76"/>
      <c r="I1304" s="76"/>
      <c r="J1304" s="76"/>
      <c r="K1304" s="77"/>
      <c r="L1304" s="27"/>
      <c r="M1304" s="27"/>
      <c r="N1304" s="27"/>
      <c r="O1304" s="27"/>
      <c r="P1304" s="27"/>
      <c r="Q1304" s="27"/>
      <c r="R1304" s="27"/>
      <c r="S1304" s="27"/>
      <c r="T1304" s="27"/>
      <c r="U1304" s="27"/>
      <c r="V1304" s="27"/>
      <c r="W1304" s="27"/>
      <c r="X1304" s="27"/>
      <c r="Y1304" s="27"/>
      <c r="Z1304" s="27"/>
      <c r="AA1304" s="27"/>
      <c r="AB1304" s="27"/>
      <c r="AC1304" s="27"/>
      <c r="AD1304" s="78"/>
      <c r="AE1304" s="78"/>
      <c r="AF1304" s="78"/>
      <c r="AG1304" s="1"/>
      <c r="AH1304" s="27"/>
      <c r="AI1304" s="30"/>
      <c r="AJ1304" s="1"/>
    </row>
    <row r="1305" spans="1:36" ht="12.75" customHeight="1" x14ac:dyDescent="0.25">
      <c r="A1305" s="22"/>
      <c r="B1305" s="27"/>
      <c r="C1305" s="27"/>
      <c r="D1305" s="76"/>
      <c r="E1305" s="76"/>
      <c r="F1305" s="76"/>
      <c r="G1305" s="76"/>
      <c r="H1305" s="76"/>
      <c r="I1305" s="76"/>
      <c r="J1305" s="76"/>
      <c r="K1305" s="77"/>
      <c r="L1305" s="27"/>
      <c r="M1305" s="27"/>
      <c r="N1305" s="27"/>
      <c r="O1305" s="27"/>
      <c r="P1305" s="27"/>
      <c r="Q1305" s="27"/>
      <c r="R1305" s="27"/>
      <c r="S1305" s="27"/>
      <c r="T1305" s="27"/>
      <c r="U1305" s="27"/>
      <c r="V1305" s="27"/>
      <c r="W1305" s="27"/>
      <c r="X1305" s="27"/>
      <c r="Y1305" s="27"/>
      <c r="Z1305" s="27"/>
      <c r="AA1305" s="27"/>
      <c r="AB1305" s="27"/>
      <c r="AC1305" s="27"/>
      <c r="AD1305" s="78"/>
      <c r="AE1305" s="78"/>
      <c r="AF1305" s="78"/>
      <c r="AG1305" s="1"/>
      <c r="AH1305" s="27"/>
      <c r="AI1305" s="30"/>
      <c r="AJ1305" s="1"/>
    </row>
    <row r="1306" spans="1:36" ht="12.75" customHeight="1" x14ac:dyDescent="0.25">
      <c r="A1306" s="22"/>
      <c r="B1306" s="27"/>
      <c r="C1306" s="27"/>
      <c r="D1306" s="76"/>
      <c r="E1306" s="76"/>
      <c r="F1306" s="76"/>
      <c r="G1306" s="76"/>
      <c r="H1306" s="76"/>
      <c r="I1306" s="76"/>
      <c r="J1306" s="76"/>
      <c r="K1306" s="77"/>
      <c r="L1306" s="27"/>
      <c r="M1306" s="27"/>
      <c r="N1306" s="27"/>
      <c r="O1306" s="27"/>
      <c r="P1306" s="27"/>
      <c r="Q1306" s="27"/>
      <c r="R1306" s="27"/>
      <c r="S1306" s="27"/>
      <c r="T1306" s="27"/>
      <c r="U1306" s="27"/>
      <c r="V1306" s="27"/>
      <c r="W1306" s="27"/>
      <c r="X1306" s="27"/>
      <c r="Y1306" s="27"/>
      <c r="Z1306" s="27"/>
      <c r="AA1306" s="27"/>
      <c r="AB1306" s="27"/>
      <c r="AC1306" s="27"/>
      <c r="AD1306" s="78"/>
      <c r="AE1306" s="78"/>
      <c r="AF1306" s="78"/>
      <c r="AG1306" s="1"/>
      <c r="AH1306" s="27"/>
      <c r="AI1306" s="30"/>
      <c r="AJ1306" s="1"/>
    </row>
    <row r="1307" spans="1:36" ht="12.75" customHeight="1" x14ac:dyDescent="0.25">
      <c r="A1307" s="22"/>
      <c r="B1307" s="27"/>
      <c r="C1307" s="27"/>
      <c r="D1307" s="76"/>
      <c r="E1307" s="76"/>
      <c r="F1307" s="76"/>
      <c r="G1307" s="76"/>
      <c r="H1307" s="76"/>
      <c r="I1307" s="76"/>
      <c r="J1307" s="76"/>
      <c r="K1307" s="77"/>
      <c r="L1307" s="27"/>
      <c r="M1307" s="27"/>
      <c r="N1307" s="27"/>
      <c r="O1307" s="27"/>
      <c r="P1307" s="27"/>
      <c r="Q1307" s="27"/>
      <c r="R1307" s="27"/>
      <c r="S1307" s="27"/>
      <c r="T1307" s="27"/>
      <c r="U1307" s="27"/>
      <c r="V1307" s="27"/>
      <c r="W1307" s="27"/>
      <c r="X1307" s="27"/>
      <c r="Y1307" s="27"/>
      <c r="Z1307" s="27"/>
      <c r="AA1307" s="27"/>
      <c r="AB1307" s="27"/>
      <c r="AC1307" s="27"/>
      <c r="AD1307" s="78"/>
      <c r="AE1307" s="78"/>
      <c r="AF1307" s="78"/>
      <c r="AG1307" s="1"/>
      <c r="AH1307" s="27"/>
      <c r="AI1307" s="30"/>
      <c r="AJ1307" s="1"/>
    </row>
    <row r="1308" spans="1:36" ht="12.75" customHeight="1" x14ac:dyDescent="0.25">
      <c r="A1308" s="22"/>
      <c r="B1308" s="27"/>
      <c r="C1308" s="27"/>
      <c r="D1308" s="76"/>
      <c r="E1308" s="76"/>
      <c r="F1308" s="76"/>
      <c r="G1308" s="76"/>
      <c r="H1308" s="76"/>
      <c r="I1308" s="76"/>
      <c r="J1308" s="76"/>
      <c r="K1308" s="7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D1308" s="78"/>
      <c r="AE1308" s="78"/>
      <c r="AF1308" s="78"/>
      <c r="AG1308" s="1"/>
      <c r="AH1308" s="27"/>
      <c r="AI1308" s="30"/>
      <c r="AJ1308" s="1"/>
    </row>
    <row r="1309" spans="1:36" ht="12.75" customHeight="1" x14ac:dyDescent="0.25">
      <c r="A1309" s="22"/>
      <c r="B1309" s="27"/>
      <c r="C1309" s="27"/>
      <c r="D1309" s="76"/>
      <c r="E1309" s="76"/>
      <c r="F1309" s="76"/>
      <c r="G1309" s="76"/>
      <c r="H1309" s="76"/>
      <c r="I1309" s="76"/>
      <c r="J1309" s="76"/>
      <c r="K1309" s="77"/>
      <c r="L1309" s="27"/>
      <c r="M1309" s="27"/>
      <c r="N1309" s="27"/>
      <c r="O1309" s="27"/>
      <c r="P1309" s="27"/>
      <c r="Q1309" s="27"/>
      <c r="R1309" s="27"/>
      <c r="S1309" s="27"/>
      <c r="T1309" s="27"/>
      <c r="U1309" s="27"/>
      <c r="V1309" s="27"/>
      <c r="W1309" s="27"/>
      <c r="X1309" s="27"/>
      <c r="Y1309" s="27"/>
      <c r="Z1309" s="27"/>
      <c r="AA1309" s="27"/>
      <c r="AB1309" s="27"/>
      <c r="AC1309" s="27"/>
      <c r="AD1309" s="78"/>
      <c r="AE1309" s="78"/>
      <c r="AF1309" s="78"/>
      <c r="AG1309" s="1"/>
      <c r="AH1309" s="27"/>
      <c r="AI1309" s="30"/>
      <c r="AJ1309" s="1"/>
    </row>
    <row r="1310" spans="1:36" ht="12.75" customHeight="1" x14ac:dyDescent="0.25">
      <c r="A1310" s="22"/>
      <c r="B1310" s="27"/>
      <c r="C1310" s="27"/>
      <c r="D1310" s="76"/>
      <c r="E1310" s="76"/>
      <c r="F1310" s="76"/>
      <c r="G1310" s="76"/>
      <c r="H1310" s="76"/>
      <c r="I1310" s="76"/>
      <c r="J1310" s="76"/>
      <c r="K1310" s="77"/>
      <c r="L1310" s="27"/>
      <c r="M1310" s="27"/>
      <c r="N1310" s="27"/>
      <c r="O1310" s="27"/>
      <c r="P1310" s="27"/>
      <c r="Q1310" s="27"/>
      <c r="R1310" s="27"/>
      <c r="S1310" s="27"/>
      <c r="T1310" s="27"/>
      <c r="U1310" s="27"/>
      <c r="V1310" s="27"/>
      <c r="W1310" s="27"/>
      <c r="X1310" s="27"/>
      <c r="Y1310" s="27"/>
      <c r="Z1310" s="27"/>
      <c r="AA1310" s="27"/>
      <c r="AB1310" s="27"/>
      <c r="AC1310" s="27"/>
      <c r="AD1310" s="78"/>
      <c r="AE1310" s="78"/>
      <c r="AF1310" s="78"/>
      <c r="AG1310" s="1"/>
      <c r="AH1310" s="27"/>
      <c r="AI1310" s="30"/>
      <c r="AJ1310" s="1"/>
    </row>
    <row r="1311" spans="1:36" ht="12.75" customHeight="1" x14ac:dyDescent="0.25">
      <c r="A1311" s="22"/>
      <c r="B1311" s="27"/>
      <c r="C1311" s="27"/>
      <c r="D1311" s="76"/>
      <c r="E1311" s="76"/>
      <c r="F1311" s="76"/>
      <c r="G1311" s="76"/>
      <c r="H1311" s="76"/>
      <c r="I1311" s="76"/>
      <c r="J1311" s="76"/>
      <c r="K1311" s="77"/>
      <c r="L1311" s="27"/>
      <c r="M1311" s="27"/>
      <c r="N1311" s="27"/>
      <c r="O1311" s="27"/>
      <c r="P1311" s="27"/>
      <c r="Q1311" s="27"/>
      <c r="R1311" s="27"/>
      <c r="S1311" s="27"/>
      <c r="T1311" s="27"/>
      <c r="U1311" s="27"/>
      <c r="V1311" s="27"/>
      <c r="W1311" s="27"/>
      <c r="X1311" s="27"/>
      <c r="Y1311" s="27"/>
      <c r="Z1311" s="27"/>
      <c r="AA1311" s="27"/>
      <c r="AB1311" s="27"/>
      <c r="AC1311" s="27"/>
      <c r="AD1311" s="78"/>
      <c r="AE1311" s="78"/>
      <c r="AF1311" s="78"/>
      <c r="AG1311" s="1"/>
      <c r="AH1311" s="27"/>
      <c r="AI1311" s="30"/>
      <c r="AJ1311" s="1"/>
    </row>
    <row r="1312" spans="1:36" ht="12.75" customHeight="1" x14ac:dyDescent="0.25">
      <c r="A1312" s="22"/>
      <c r="B1312" s="27"/>
      <c r="C1312" s="27"/>
      <c r="D1312" s="76"/>
      <c r="E1312" s="76"/>
      <c r="F1312" s="76"/>
      <c r="G1312" s="76"/>
      <c r="H1312" s="76"/>
      <c r="I1312" s="76"/>
      <c r="J1312" s="76"/>
      <c r="K1312" s="77"/>
      <c r="L1312" s="27"/>
      <c r="M1312" s="27"/>
      <c r="N1312" s="27"/>
      <c r="O1312" s="27"/>
      <c r="P1312" s="27"/>
      <c r="Q1312" s="27"/>
      <c r="R1312" s="27"/>
      <c r="S1312" s="27"/>
      <c r="T1312" s="27"/>
      <c r="U1312" s="27"/>
      <c r="V1312" s="27"/>
      <c r="W1312" s="27"/>
      <c r="X1312" s="27"/>
      <c r="Y1312" s="27"/>
      <c r="Z1312" s="27"/>
      <c r="AA1312" s="27"/>
      <c r="AB1312" s="27"/>
      <c r="AC1312" s="27"/>
      <c r="AD1312" s="78"/>
      <c r="AE1312" s="78"/>
      <c r="AF1312" s="78"/>
      <c r="AG1312" s="1"/>
      <c r="AH1312" s="27"/>
      <c r="AI1312" s="30"/>
      <c r="AJ1312" s="1"/>
    </row>
    <row r="1313" spans="1:36" ht="12.75" customHeight="1" x14ac:dyDescent="0.25">
      <c r="A1313" s="22"/>
      <c r="B1313" s="27"/>
      <c r="C1313" s="27"/>
      <c r="D1313" s="76"/>
      <c r="E1313" s="76"/>
      <c r="F1313" s="76"/>
      <c r="G1313" s="76"/>
      <c r="H1313" s="76"/>
      <c r="I1313" s="76"/>
      <c r="J1313" s="76"/>
      <c r="K1313" s="77"/>
      <c r="L1313" s="27"/>
      <c r="M1313" s="27"/>
      <c r="N1313" s="27"/>
      <c r="O1313" s="27"/>
      <c r="P1313" s="27"/>
      <c r="Q1313" s="27"/>
      <c r="R1313" s="27"/>
      <c r="S1313" s="27"/>
      <c r="T1313" s="27"/>
      <c r="U1313" s="27"/>
      <c r="V1313" s="27"/>
      <c r="W1313" s="27"/>
      <c r="X1313" s="27"/>
      <c r="Y1313" s="27"/>
      <c r="Z1313" s="27"/>
      <c r="AA1313" s="27"/>
      <c r="AB1313" s="27"/>
      <c r="AC1313" s="27"/>
      <c r="AD1313" s="78"/>
      <c r="AE1313" s="78"/>
      <c r="AF1313" s="78"/>
      <c r="AG1313" s="1"/>
      <c r="AH1313" s="27"/>
      <c r="AI1313" s="30"/>
      <c r="AJ1313" s="1"/>
    </row>
    <row r="1314" spans="1:36" ht="12.75" customHeight="1" x14ac:dyDescent="0.25">
      <c r="A1314" s="22"/>
      <c r="B1314" s="27"/>
      <c r="C1314" s="27"/>
      <c r="D1314" s="76"/>
      <c r="E1314" s="76"/>
      <c r="F1314" s="76"/>
      <c r="G1314" s="76"/>
      <c r="H1314" s="76"/>
      <c r="I1314" s="76"/>
      <c r="J1314" s="76"/>
      <c r="K1314" s="77"/>
      <c r="L1314" s="27"/>
      <c r="M1314" s="27"/>
      <c r="N1314" s="27"/>
      <c r="O1314" s="27"/>
      <c r="P1314" s="27"/>
      <c r="Q1314" s="27"/>
      <c r="R1314" s="27"/>
      <c r="S1314" s="27"/>
      <c r="T1314" s="27"/>
      <c r="U1314" s="27"/>
      <c r="V1314" s="27"/>
      <c r="W1314" s="27"/>
      <c r="X1314" s="27"/>
      <c r="Y1314" s="27"/>
      <c r="Z1314" s="27"/>
      <c r="AA1314" s="27"/>
      <c r="AB1314" s="27"/>
      <c r="AC1314" s="27"/>
      <c r="AD1314" s="78"/>
      <c r="AE1314" s="78"/>
      <c r="AF1314" s="78"/>
      <c r="AG1314" s="1"/>
      <c r="AH1314" s="27"/>
      <c r="AI1314" s="30"/>
      <c r="AJ1314" s="1"/>
    </row>
    <row r="1315" spans="1:36" ht="12.75" customHeight="1" x14ac:dyDescent="0.25">
      <c r="A1315" s="22"/>
      <c r="B1315" s="27"/>
      <c r="C1315" s="27"/>
      <c r="D1315" s="76"/>
      <c r="E1315" s="76"/>
      <c r="F1315" s="76"/>
      <c r="G1315" s="76"/>
      <c r="H1315" s="76"/>
      <c r="I1315" s="76"/>
      <c r="J1315" s="76"/>
      <c r="K1315" s="77"/>
      <c r="L1315" s="27"/>
      <c r="M1315" s="27"/>
      <c r="N1315" s="27"/>
      <c r="O1315" s="27"/>
      <c r="P1315" s="27"/>
      <c r="Q1315" s="27"/>
      <c r="R1315" s="27"/>
      <c r="S1315" s="27"/>
      <c r="T1315" s="27"/>
      <c r="U1315" s="27"/>
      <c r="V1315" s="27"/>
      <c r="W1315" s="27"/>
      <c r="X1315" s="27"/>
      <c r="Y1315" s="27"/>
      <c r="Z1315" s="27"/>
      <c r="AA1315" s="27"/>
      <c r="AB1315" s="27"/>
      <c r="AC1315" s="27"/>
      <c r="AD1315" s="78"/>
      <c r="AE1315" s="78"/>
      <c r="AF1315" s="78"/>
      <c r="AG1315" s="1"/>
      <c r="AH1315" s="27"/>
      <c r="AI1315" s="30"/>
      <c r="AJ1315" s="1"/>
    </row>
    <row r="1316" spans="1:36" ht="12.75" customHeight="1" x14ac:dyDescent="0.25">
      <c r="A1316" s="22"/>
      <c r="B1316" s="27"/>
      <c r="C1316" s="27"/>
      <c r="D1316" s="76"/>
      <c r="E1316" s="76"/>
      <c r="F1316" s="76"/>
      <c r="G1316" s="76"/>
      <c r="H1316" s="76"/>
      <c r="I1316" s="76"/>
      <c r="J1316" s="76"/>
      <c r="K1316" s="77"/>
      <c r="L1316" s="27"/>
      <c r="M1316" s="27"/>
      <c r="N1316" s="27"/>
      <c r="O1316" s="27"/>
      <c r="P1316" s="27"/>
      <c r="Q1316" s="27"/>
      <c r="R1316" s="27"/>
      <c r="S1316" s="27"/>
      <c r="T1316" s="27"/>
      <c r="U1316" s="27"/>
      <c r="V1316" s="27"/>
      <c r="W1316" s="27"/>
      <c r="X1316" s="27"/>
      <c r="Y1316" s="27"/>
      <c r="Z1316" s="27"/>
      <c r="AA1316" s="27"/>
      <c r="AB1316" s="27"/>
      <c r="AC1316" s="27"/>
      <c r="AD1316" s="78"/>
      <c r="AE1316" s="78"/>
      <c r="AF1316" s="78"/>
      <c r="AG1316" s="1"/>
      <c r="AH1316" s="27"/>
      <c r="AI1316" s="30"/>
      <c r="AJ1316" s="1"/>
    </row>
    <row r="1317" spans="1:36" ht="12.75" customHeight="1" x14ac:dyDescent="0.25">
      <c r="A1317" s="22"/>
      <c r="B1317" s="27"/>
      <c r="C1317" s="27"/>
      <c r="D1317" s="76"/>
      <c r="E1317" s="76"/>
      <c r="F1317" s="76"/>
      <c r="G1317" s="76"/>
      <c r="H1317" s="76"/>
      <c r="I1317" s="76"/>
      <c r="J1317" s="76"/>
      <c r="K1317" s="77"/>
      <c r="L1317" s="27"/>
      <c r="M1317" s="27"/>
      <c r="N1317" s="27"/>
      <c r="O1317" s="27"/>
      <c r="P1317" s="27"/>
      <c r="Q1317" s="27"/>
      <c r="R1317" s="27"/>
      <c r="S1317" s="27"/>
      <c r="T1317" s="27"/>
      <c r="U1317" s="27"/>
      <c r="V1317" s="27"/>
      <c r="W1317" s="27"/>
      <c r="X1317" s="27"/>
      <c r="Y1317" s="27"/>
      <c r="Z1317" s="27"/>
      <c r="AA1317" s="27"/>
      <c r="AB1317" s="27"/>
      <c r="AC1317" s="27"/>
      <c r="AD1317" s="78"/>
      <c r="AE1317" s="78"/>
      <c r="AF1317" s="78"/>
      <c r="AG1317" s="1"/>
      <c r="AH1317" s="27"/>
      <c r="AI1317" s="30"/>
      <c r="AJ1317" s="1"/>
    </row>
    <row r="1318" spans="1:36" ht="12.75" customHeight="1" x14ac:dyDescent="0.25">
      <c r="A1318" s="22"/>
      <c r="B1318" s="27"/>
      <c r="C1318" s="27"/>
      <c r="D1318" s="76"/>
      <c r="E1318" s="76"/>
      <c r="F1318" s="76"/>
      <c r="G1318" s="76"/>
      <c r="H1318" s="76"/>
      <c r="I1318" s="76"/>
      <c r="J1318" s="76"/>
      <c r="K1318" s="77"/>
      <c r="L1318" s="27"/>
      <c r="M1318" s="27"/>
      <c r="N1318" s="27"/>
      <c r="O1318" s="27"/>
      <c r="P1318" s="27"/>
      <c r="Q1318" s="27"/>
      <c r="R1318" s="27"/>
      <c r="S1318" s="27"/>
      <c r="T1318" s="27"/>
      <c r="U1318" s="27"/>
      <c r="V1318" s="27"/>
      <c r="W1318" s="27"/>
      <c r="X1318" s="27"/>
      <c r="Y1318" s="27"/>
      <c r="Z1318" s="27"/>
      <c r="AA1318" s="27"/>
      <c r="AB1318" s="27"/>
      <c r="AC1318" s="27"/>
      <c r="AD1318" s="78"/>
      <c r="AE1318" s="78"/>
      <c r="AF1318" s="78"/>
      <c r="AG1318" s="1"/>
      <c r="AH1318" s="27"/>
      <c r="AI1318" s="30"/>
      <c r="AJ1318" s="1"/>
    </row>
    <row r="1319" spans="1:36" ht="12.75" customHeight="1" x14ac:dyDescent="0.25">
      <c r="A1319" s="22"/>
      <c r="B1319" s="27"/>
      <c r="C1319" s="27"/>
      <c r="D1319" s="76"/>
      <c r="E1319" s="76"/>
      <c r="F1319" s="76"/>
      <c r="G1319" s="76"/>
      <c r="H1319" s="76"/>
      <c r="I1319" s="76"/>
      <c r="J1319" s="76"/>
      <c r="K1319" s="77"/>
      <c r="L1319" s="27"/>
      <c r="M1319" s="27"/>
      <c r="N1319" s="27"/>
      <c r="O1319" s="27"/>
      <c r="P1319" s="27"/>
      <c r="Q1319" s="27"/>
      <c r="R1319" s="27"/>
      <c r="S1319" s="27"/>
      <c r="T1319" s="27"/>
      <c r="U1319" s="27"/>
      <c r="V1319" s="27"/>
      <c r="W1319" s="27"/>
      <c r="X1319" s="27"/>
      <c r="Y1319" s="27"/>
      <c r="Z1319" s="27"/>
      <c r="AA1319" s="27"/>
      <c r="AB1319" s="27"/>
      <c r="AC1319" s="27"/>
      <c r="AD1319" s="78"/>
      <c r="AE1319" s="78"/>
      <c r="AF1319" s="78"/>
      <c r="AG1319" s="1"/>
      <c r="AH1319" s="27"/>
      <c r="AI1319" s="30"/>
      <c r="AJ1319" s="1"/>
    </row>
    <row r="1320" spans="1:36" ht="12.75" customHeight="1" x14ac:dyDescent="0.25">
      <c r="A1320" s="22"/>
      <c r="B1320" s="27"/>
      <c r="C1320" s="27"/>
      <c r="D1320" s="76"/>
      <c r="E1320" s="76"/>
      <c r="F1320" s="76"/>
      <c r="G1320" s="76"/>
      <c r="H1320" s="76"/>
      <c r="I1320" s="76"/>
      <c r="J1320" s="76"/>
      <c r="K1320" s="77"/>
      <c r="L1320" s="27"/>
      <c r="M1320" s="27"/>
      <c r="N1320" s="27"/>
      <c r="O1320" s="27"/>
      <c r="P1320" s="27"/>
      <c r="Q1320" s="27"/>
      <c r="R1320" s="27"/>
      <c r="S1320" s="27"/>
      <c r="T1320" s="27"/>
      <c r="U1320" s="27"/>
      <c r="V1320" s="27"/>
      <c r="W1320" s="27"/>
      <c r="X1320" s="27"/>
      <c r="Y1320" s="27"/>
      <c r="Z1320" s="27"/>
      <c r="AA1320" s="27"/>
      <c r="AB1320" s="27"/>
      <c r="AC1320" s="27"/>
      <c r="AD1320" s="78"/>
      <c r="AE1320" s="78"/>
      <c r="AF1320" s="78"/>
      <c r="AG1320" s="1"/>
      <c r="AH1320" s="27"/>
      <c r="AI1320" s="30"/>
      <c r="AJ1320" s="1"/>
    </row>
    <row r="1321" spans="1:36" ht="12.75" customHeight="1" x14ac:dyDescent="0.25">
      <c r="A1321" s="22"/>
      <c r="B1321" s="27"/>
      <c r="C1321" s="27"/>
      <c r="D1321" s="76"/>
      <c r="E1321" s="76"/>
      <c r="F1321" s="76"/>
      <c r="G1321" s="76"/>
      <c r="H1321" s="76"/>
      <c r="I1321" s="76"/>
      <c r="J1321" s="76"/>
      <c r="K1321" s="77"/>
      <c r="L1321" s="27"/>
      <c r="M1321" s="27"/>
      <c r="N1321" s="27"/>
      <c r="O1321" s="27"/>
      <c r="P1321" s="27"/>
      <c r="Q1321" s="27"/>
      <c r="R1321" s="27"/>
      <c r="S1321" s="27"/>
      <c r="T1321" s="27"/>
      <c r="U1321" s="27"/>
      <c r="V1321" s="27"/>
      <c r="W1321" s="27"/>
      <c r="X1321" s="27"/>
      <c r="Y1321" s="27"/>
      <c r="Z1321" s="27"/>
      <c r="AA1321" s="27"/>
      <c r="AB1321" s="27"/>
      <c r="AC1321" s="27"/>
      <c r="AD1321" s="78"/>
      <c r="AE1321" s="78"/>
      <c r="AF1321" s="78"/>
      <c r="AG1321" s="1"/>
      <c r="AH1321" s="27"/>
      <c r="AI1321" s="30"/>
      <c r="AJ1321" s="1"/>
    </row>
    <row r="1322" spans="1:36" ht="12.75" customHeight="1" x14ac:dyDescent="0.25">
      <c r="A1322" s="22"/>
      <c r="B1322" s="27"/>
      <c r="C1322" s="27"/>
      <c r="D1322" s="76"/>
      <c r="E1322" s="76"/>
      <c r="F1322" s="76"/>
      <c r="G1322" s="76"/>
      <c r="H1322" s="76"/>
      <c r="I1322" s="76"/>
      <c r="J1322" s="76"/>
      <c r="K1322" s="77"/>
      <c r="L1322" s="27"/>
      <c r="M1322" s="27"/>
      <c r="N1322" s="27"/>
      <c r="O1322" s="27"/>
      <c r="P1322" s="27"/>
      <c r="Q1322" s="27"/>
      <c r="R1322" s="27"/>
      <c r="S1322" s="27"/>
      <c r="T1322" s="27"/>
      <c r="U1322" s="27"/>
      <c r="V1322" s="27"/>
      <c r="W1322" s="27"/>
      <c r="X1322" s="27"/>
      <c r="Y1322" s="27"/>
      <c r="Z1322" s="27"/>
      <c r="AA1322" s="27"/>
      <c r="AB1322" s="27"/>
      <c r="AC1322" s="27"/>
      <c r="AD1322" s="78"/>
      <c r="AE1322" s="78"/>
      <c r="AF1322" s="78"/>
      <c r="AG1322" s="1"/>
      <c r="AH1322" s="27"/>
      <c r="AI1322" s="30"/>
      <c r="AJ1322" s="1"/>
    </row>
    <row r="1323" spans="1:36" ht="12.75" customHeight="1" x14ac:dyDescent="0.25">
      <c r="A1323" s="22"/>
      <c r="B1323" s="27"/>
      <c r="C1323" s="27"/>
      <c r="D1323" s="76"/>
      <c r="E1323" s="76"/>
      <c r="F1323" s="76"/>
      <c r="G1323" s="76"/>
      <c r="H1323" s="76"/>
      <c r="I1323" s="76"/>
      <c r="J1323" s="76"/>
      <c r="K1323" s="77"/>
      <c r="L1323" s="27"/>
      <c r="M1323" s="27"/>
      <c r="N1323" s="27"/>
      <c r="O1323" s="27"/>
      <c r="P1323" s="27"/>
      <c r="Q1323" s="27"/>
      <c r="R1323" s="27"/>
      <c r="S1323" s="27"/>
      <c r="T1323" s="27"/>
      <c r="U1323" s="27"/>
      <c r="V1323" s="27"/>
      <c r="W1323" s="27"/>
      <c r="X1323" s="27"/>
      <c r="Y1323" s="27"/>
      <c r="Z1323" s="27"/>
      <c r="AA1323" s="27"/>
      <c r="AB1323" s="27"/>
      <c r="AC1323" s="27"/>
      <c r="AD1323" s="78"/>
      <c r="AE1323" s="78"/>
      <c r="AF1323" s="78"/>
      <c r="AG1323" s="1"/>
      <c r="AH1323" s="27"/>
      <c r="AI1323" s="30"/>
      <c r="AJ1323" s="1"/>
    </row>
    <row r="1324" spans="1:36" ht="12.75" customHeight="1" x14ac:dyDescent="0.25">
      <c r="A1324" s="22"/>
      <c r="B1324" s="27"/>
      <c r="C1324" s="27"/>
      <c r="D1324" s="76"/>
      <c r="E1324" s="76"/>
      <c r="F1324" s="76"/>
      <c r="G1324" s="76"/>
      <c r="H1324" s="76"/>
      <c r="I1324" s="76"/>
      <c r="J1324" s="76"/>
      <c r="K1324" s="77"/>
      <c r="L1324" s="27"/>
      <c r="M1324" s="27"/>
      <c r="N1324" s="27"/>
      <c r="O1324" s="27"/>
      <c r="P1324" s="27"/>
      <c r="Q1324" s="27"/>
      <c r="R1324" s="27"/>
      <c r="S1324" s="27"/>
      <c r="T1324" s="27"/>
      <c r="U1324" s="27"/>
      <c r="V1324" s="27"/>
      <c r="W1324" s="27"/>
      <c r="X1324" s="27"/>
      <c r="Y1324" s="27"/>
      <c r="Z1324" s="27"/>
      <c r="AA1324" s="27"/>
      <c r="AB1324" s="27"/>
      <c r="AC1324" s="27"/>
      <c r="AD1324" s="78"/>
      <c r="AE1324" s="78"/>
      <c r="AF1324" s="78"/>
      <c r="AG1324" s="1"/>
      <c r="AH1324" s="27"/>
      <c r="AI1324" s="30"/>
      <c r="AJ1324" s="1"/>
    </row>
    <row r="1325" spans="1:36" ht="12.75" customHeight="1" x14ac:dyDescent="0.25">
      <c r="A1325" s="22"/>
      <c r="B1325" s="27"/>
      <c r="C1325" s="27"/>
      <c r="D1325" s="76"/>
      <c r="E1325" s="76"/>
      <c r="F1325" s="76"/>
      <c r="G1325" s="76"/>
      <c r="H1325" s="76"/>
      <c r="I1325" s="76"/>
      <c r="J1325" s="76"/>
      <c r="K1325" s="77"/>
      <c r="L1325" s="27"/>
      <c r="M1325" s="27"/>
      <c r="N1325" s="27"/>
      <c r="O1325" s="27"/>
      <c r="P1325" s="27"/>
      <c r="Q1325" s="27"/>
      <c r="R1325" s="27"/>
      <c r="S1325" s="27"/>
      <c r="T1325" s="27"/>
      <c r="U1325" s="27"/>
      <c r="V1325" s="27"/>
      <c r="W1325" s="27"/>
      <c r="X1325" s="27"/>
      <c r="Y1325" s="27"/>
      <c r="Z1325" s="27"/>
      <c r="AA1325" s="27"/>
      <c r="AB1325" s="27"/>
      <c r="AC1325" s="27"/>
      <c r="AD1325" s="78"/>
      <c r="AE1325" s="78"/>
      <c r="AF1325" s="78"/>
      <c r="AG1325" s="1"/>
      <c r="AH1325" s="27"/>
      <c r="AI1325" s="30"/>
      <c r="AJ1325" s="1"/>
    </row>
    <row r="1326" spans="1:36" ht="12.75" customHeight="1" x14ac:dyDescent="0.25">
      <c r="A1326" s="22"/>
      <c r="B1326" s="27"/>
      <c r="C1326" s="27"/>
      <c r="D1326" s="76"/>
      <c r="E1326" s="76"/>
      <c r="F1326" s="76"/>
      <c r="G1326" s="76"/>
      <c r="H1326" s="76"/>
      <c r="I1326" s="76"/>
      <c r="J1326" s="76"/>
      <c r="K1326" s="77"/>
      <c r="L1326" s="27"/>
      <c r="M1326" s="27"/>
      <c r="N1326" s="27"/>
      <c r="O1326" s="27"/>
      <c r="P1326" s="27"/>
      <c r="Q1326" s="27"/>
      <c r="R1326" s="27"/>
      <c r="S1326" s="27"/>
      <c r="T1326" s="27"/>
      <c r="U1326" s="27"/>
      <c r="V1326" s="27"/>
      <c r="W1326" s="27"/>
      <c r="X1326" s="27"/>
      <c r="Y1326" s="27"/>
      <c r="Z1326" s="27"/>
      <c r="AA1326" s="27"/>
      <c r="AB1326" s="27"/>
      <c r="AC1326" s="27"/>
      <c r="AD1326" s="78"/>
      <c r="AE1326" s="78"/>
      <c r="AF1326" s="78"/>
      <c r="AG1326" s="1"/>
      <c r="AH1326" s="27"/>
      <c r="AI1326" s="30"/>
      <c r="AJ1326" s="1"/>
    </row>
    <row r="1327" spans="1:36" ht="12.75" customHeight="1" x14ac:dyDescent="0.25">
      <c r="A1327" s="22"/>
      <c r="B1327" s="27"/>
      <c r="C1327" s="27"/>
      <c r="D1327" s="76"/>
      <c r="E1327" s="76"/>
      <c r="F1327" s="76"/>
      <c r="G1327" s="76"/>
      <c r="H1327" s="76"/>
      <c r="I1327" s="76"/>
      <c r="J1327" s="76"/>
      <c r="K1327" s="77"/>
      <c r="L1327" s="27"/>
      <c r="M1327" s="27"/>
      <c r="N1327" s="27"/>
      <c r="O1327" s="27"/>
      <c r="P1327" s="27"/>
      <c r="Q1327" s="27"/>
      <c r="R1327" s="27"/>
      <c r="S1327" s="27"/>
      <c r="T1327" s="27"/>
      <c r="U1327" s="27"/>
      <c r="V1327" s="27"/>
      <c r="W1327" s="27"/>
      <c r="X1327" s="27"/>
      <c r="Y1327" s="27"/>
      <c r="Z1327" s="27"/>
      <c r="AA1327" s="27"/>
      <c r="AB1327" s="27"/>
      <c r="AC1327" s="27"/>
      <c r="AD1327" s="78"/>
      <c r="AE1327" s="78"/>
      <c r="AF1327" s="78"/>
      <c r="AG1327" s="1"/>
      <c r="AH1327" s="27"/>
      <c r="AI1327" s="30"/>
      <c r="AJ1327" s="1"/>
    </row>
    <row r="1328" spans="1:36" ht="12.75" customHeight="1" x14ac:dyDescent="0.25">
      <c r="A1328" s="22"/>
      <c r="B1328" s="27"/>
      <c r="C1328" s="27"/>
      <c r="D1328" s="76"/>
      <c r="E1328" s="76"/>
      <c r="F1328" s="76"/>
      <c r="G1328" s="76"/>
      <c r="H1328" s="76"/>
      <c r="I1328" s="76"/>
      <c r="J1328" s="76"/>
      <c r="K1328" s="77"/>
      <c r="L1328" s="27"/>
      <c r="M1328" s="27"/>
      <c r="N1328" s="27"/>
      <c r="O1328" s="27"/>
      <c r="P1328" s="27"/>
      <c r="Q1328" s="27"/>
      <c r="R1328" s="27"/>
      <c r="S1328" s="27"/>
      <c r="T1328" s="27"/>
      <c r="U1328" s="27"/>
      <c r="V1328" s="27"/>
      <c r="W1328" s="27"/>
      <c r="X1328" s="27"/>
      <c r="Y1328" s="27"/>
      <c r="Z1328" s="27"/>
      <c r="AA1328" s="27"/>
      <c r="AB1328" s="27"/>
      <c r="AC1328" s="27"/>
      <c r="AD1328" s="78"/>
      <c r="AE1328" s="78"/>
      <c r="AF1328" s="78"/>
      <c r="AG1328" s="1"/>
      <c r="AH1328" s="27"/>
      <c r="AI1328" s="30"/>
      <c r="AJ1328" s="1"/>
    </row>
    <row r="1329" spans="1:36" ht="12.75" customHeight="1" x14ac:dyDescent="0.25">
      <c r="A1329" s="22"/>
      <c r="B1329" s="27"/>
      <c r="C1329" s="27"/>
      <c r="D1329" s="76"/>
      <c r="E1329" s="76"/>
      <c r="F1329" s="76"/>
      <c r="G1329" s="76"/>
      <c r="H1329" s="76"/>
      <c r="I1329" s="76"/>
      <c r="J1329" s="76"/>
      <c r="K1329" s="77"/>
      <c r="L1329" s="27"/>
      <c r="M1329" s="27"/>
      <c r="N1329" s="27"/>
      <c r="O1329" s="27"/>
      <c r="P1329" s="27"/>
      <c r="Q1329" s="27"/>
      <c r="R1329" s="27"/>
      <c r="S1329" s="27"/>
      <c r="T1329" s="27"/>
      <c r="U1329" s="27"/>
      <c r="V1329" s="27"/>
      <c r="W1329" s="27"/>
      <c r="X1329" s="27"/>
      <c r="Y1329" s="27"/>
      <c r="Z1329" s="27"/>
      <c r="AA1329" s="27"/>
      <c r="AB1329" s="27"/>
      <c r="AC1329" s="27"/>
      <c r="AD1329" s="78"/>
      <c r="AE1329" s="78"/>
      <c r="AF1329" s="78"/>
      <c r="AG1329" s="1"/>
      <c r="AH1329" s="27"/>
      <c r="AI1329" s="30"/>
      <c r="AJ1329" s="1"/>
    </row>
    <row r="1330" spans="1:36" ht="12.75" customHeight="1" x14ac:dyDescent="0.25">
      <c r="A1330" s="22"/>
      <c r="B1330" s="27"/>
      <c r="C1330" s="27"/>
      <c r="D1330" s="76"/>
      <c r="E1330" s="76"/>
      <c r="F1330" s="76"/>
      <c r="G1330" s="76"/>
      <c r="H1330" s="76"/>
      <c r="I1330" s="76"/>
      <c r="J1330" s="76"/>
      <c r="K1330" s="77"/>
      <c r="L1330" s="27"/>
      <c r="M1330" s="27"/>
      <c r="N1330" s="27"/>
      <c r="O1330" s="27"/>
      <c r="P1330" s="27"/>
      <c r="Q1330" s="27"/>
      <c r="R1330" s="27"/>
      <c r="S1330" s="27"/>
      <c r="T1330" s="27"/>
      <c r="U1330" s="27"/>
      <c r="V1330" s="27"/>
      <c r="W1330" s="27"/>
      <c r="X1330" s="27"/>
      <c r="Y1330" s="27"/>
      <c r="Z1330" s="27"/>
      <c r="AA1330" s="27"/>
      <c r="AB1330" s="27"/>
      <c r="AC1330" s="27"/>
      <c r="AD1330" s="78"/>
      <c r="AE1330" s="78"/>
      <c r="AF1330" s="78"/>
      <c r="AG1330" s="1"/>
      <c r="AH1330" s="27"/>
      <c r="AI1330" s="30"/>
      <c r="AJ1330" s="1"/>
    </row>
    <row r="1331" spans="1:36" ht="12.75" customHeight="1" x14ac:dyDescent="0.25">
      <c r="A1331" s="22"/>
      <c r="B1331" s="27"/>
      <c r="C1331" s="27"/>
      <c r="D1331" s="76"/>
      <c r="E1331" s="76"/>
      <c r="F1331" s="76"/>
      <c r="G1331" s="76"/>
      <c r="H1331" s="76"/>
      <c r="I1331" s="76"/>
      <c r="J1331" s="76"/>
      <c r="K1331" s="77"/>
      <c r="L1331" s="27"/>
      <c r="M1331" s="27"/>
      <c r="N1331" s="27"/>
      <c r="O1331" s="27"/>
      <c r="P1331" s="27"/>
      <c r="Q1331" s="27"/>
      <c r="R1331" s="27"/>
      <c r="S1331" s="27"/>
      <c r="T1331" s="27"/>
      <c r="U1331" s="27"/>
      <c r="V1331" s="27"/>
      <c r="W1331" s="27"/>
      <c r="X1331" s="27"/>
      <c r="Y1331" s="27"/>
      <c r="Z1331" s="27"/>
      <c r="AA1331" s="27"/>
      <c r="AB1331" s="27"/>
      <c r="AC1331" s="27"/>
      <c r="AD1331" s="78"/>
      <c r="AE1331" s="78"/>
      <c r="AF1331" s="78"/>
      <c r="AG1331" s="1"/>
      <c r="AH1331" s="27"/>
      <c r="AI1331" s="30"/>
      <c r="AJ1331" s="1"/>
    </row>
    <row r="1332" spans="1:36" ht="12.75" customHeight="1" x14ac:dyDescent="0.25">
      <c r="A1332" s="22"/>
      <c r="B1332" s="27"/>
      <c r="C1332" s="27"/>
      <c r="D1332" s="76"/>
      <c r="E1332" s="76"/>
      <c r="F1332" s="76"/>
      <c r="G1332" s="76"/>
      <c r="H1332" s="76"/>
      <c r="I1332" s="76"/>
      <c r="J1332" s="76"/>
      <c r="K1332" s="77"/>
      <c r="L1332" s="27"/>
      <c r="M1332" s="27"/>
      <c r="N1332" s="27"/>
      <c r="O1332" s="27"/>
      <c r="P1332" s="27"/>
      <c r="Q1332" s="27"/>
      <c r="R1332" s="27"/>
      <c r="S1332" s="27"/>
      <c r="T1332" s="27"/>
      <c r="U1332" s="27"/>
      <c r="V1332" s="27"/>
      <c r="W1332" s="27"/>
      <c r="X1332" s="27"/>
      <c r="Y1332" s="27"/>
      <c r="Z1332" s="27"/>
      <c r="AA1332" s="27"/>
      <c r="AB1332" s="27"/>
      <c r="AC1332" s="27"/>
      <c r="AD1332" s="78"/>
      <c r="AE1332" s="78"/>
      <c r="AF1332" s="78"/>
      <c r="AG1332" s="1"/>
      <c r="AH1332" s="27"/>
      <c r="AI1332" s="30"/>
      <c r="AJ1332" s="1"/>
    </row>
    <row r="1333" spans="1:36" ht="12.75" customHeight="1" x14ac:dyDescent="0.25">
      <c r="A1333" s="22"/>
      <c r="B1333" s="27"/>
      <c r="C1333" s="27"/>
      <c r="D1333" s="76"/>
      <c r="E1333" s="76"/>
      <c r="F1333" s="76"/>
      <c r="G1333" s="76"/>
      <c r="H1333" s="76"/>
      <c r="I1333" s="76"/>
      <c r="J1333" s="76"/>
      <c r="K1333" s="77"/>
      <c r="L1333" s="27"/>
      <c r="M1333" s="27"/>
      <c r="N1333" s="27"/>
      <c r="O1333" s="27"/>
      <c r="P1333" s="27"/>
      <c r="Q1333" s="27"/>
      <c r="R1333" s="27"/>
      <c r="S1333" s="27"/>
      <c r="T1333" s="27"/>
      <c r="U1333" s="27"/>
      <c r="V1333" s="27"/>
      <c r="W1333" s="27"/>
      <c r="X1333" s="27"/>
      <c r="Y1333" s="27"/>
      <c r="Z1333" s="27"/>
      <c r="AA1333" s="27"/>
      <c r="AB1333" s="27"/>
      <c r="AC1333" s="27"/>
      <c r="AD1333" s="78"/>
      <c r="AE1333" s="78"/>
      <c r="AF1333" s="78"/>
      <c r="AG1333" s="1"/>
      <c r="AH1333" s="27"/>
      <c r="AI1333" s="30"/>
      <c r="AJ1333" s="1"/>
    </row>
    <row r="1334" spans="1:36" ht="12.75" customHeight="1" x14ac:dyDescent="0.25">
      <c r="A1334" s="22"/>
      <c r="B1334" s="27"/>
      <c r="C1334" s="27"/>
      <c r="D1334" s="76"/>
      <c r="E1334" s="76"/>
      <c r="F1334" s="76"/>
      <c r="G1334" s="76"/>
      <c r="H1334" s="76"/>
      <c r="I1334" s="76"/>
      <c r="J1334" s="76"/>
      <c r="K1334" s="77"/>
      <c r="L1334" s="27"/>
      <c r="M1334" s="27"/>
      <c r="N1334" s="27"/>
      <c r="O1334" s="27"/>
      <c r="P1334" s="27"/>
      <c r="Q1334" s="27"/>
      <c r="R1334" s="27"/>
      <c r="S1334" s="27"/>
      <c r="T1334" s="27"/>
      <c r="U1334" s="27"/>
      <c r="V1334" s="27"/>
      <c r="W1334" s="27"/>
      <c r="X1334" s="27"/>
      <c r="Y1334" s="27"/>
      <c r="Z1334" s="27"/>
      <c r="AA1334" s="27"/>
      <c r="AB1334" s="27"/>
      <c r="AC1334" s="27"/>
      <c r="AD1334" s="78"/>
      <c r="AE1334" s="78"/>
      <c r="AF1334" s="78"/>
      <c r="AG1334" s="1"/>
      <c r="AH1334" s="27"/>
      <c r="AI1334" s="30"/>
      <c r="AJ1334" s="1"/>
    </row>
    <row r="1335" spans="1:36" ht="12.75" customHeight="1" x14ac:dyDescent="0.25">
      <c r="A1335" s="22"/>
      <c r="B1335" s="27"/>
      <c r="C1335" s="27"/>
      <c r="D1335" s="76"/>
      <c r="E1335" s="76"/>
      <c r="F1335" s="76"/>
      <c r="G1335" s="76"/>
      <c r="H1335" s="76"/>
      <c r="I1335" s="76"/>
      <c r="J1335" s="76"/>
      <c r="K1335" s="77"/>
      <c r="L1335" s="27"/>
      <c r="M1335" s="27"/>
      <c r="N1335" s="27"/>
      <c r="O1335" s="27"/>
      <c r="P1335" s="27"/>
      <c r="Q1335" s="27"/>
      <c r="R1335" s="27"/>
      <c r="S1335" s="27"/>
      <c r="T1335" s="27"/>
      <c r="U1335" s="27"/>
      <c r="V1335" s="27"/>
      <c r="W1335" s="27"/>
      <c r="X1335" s="27"/>
      <c r="Y1335" s="27"/>
      <c r="Z1335" s="27"/>
      <c r="AA1335" s="27"/>
      <c r="AB1335" s="27"/>
      <c r="AC1335" s="27"/>
      <c r="AD1335" s="78"/>
      <c r="AE1335" s="78"/>
      <c r="AF1335" s="78"/>
      <c r="AG1335" s="1"/>
      <c r="AH1335" s="27"/>
      <c r="AI1335" s="30"/>
      <c r="AJ1335" s="1"/>
    </row>
    <row r="1336" spans="1:36" ht="12.75" customHeight="1" x14ac:dyDescent="0.25">
      <c r="A1336" s="22"/>
      <c r="B1336" s="27"/>
      <c r="C1336" s="27"/>
      <c r="D1336" s="76"/>
      <c r="E1336" s="76"/>
      <c r="F1336" s="76"/>
      <c r="G1336" s="76"/>
      <c r="H1336" s="76"/>
      <c r="I1336" s="76"/>
      <c r="J1336" s="76"/>
      <c r="K1336" s="77"/>
      <c r="L1336" s="27"/>
      <c r="M1336" s="27"/>
      <c r="N1336" s="27"/>
      <c r="O1336" s="27"/>
      <c r="P1336" s="27"/>
      <c r="Q1336" s="27"/>
      <c r="R1336" s="27"/>
      <c r="S1336" s="27"/>
      <c r="T1336" s="27"/>
      <c r="U1336" s="27"/>
      <c r="V1336" s="27"/>
      <c r="W1336" s="27"/>
      <c r="X1336" s="27"/>
      <c r="Y1336" s="27"/>
      <c r="Z1336" s="27"/>
      <c r="AA1336" s="27"/>
      <c r="AB1336" s="27"/>
      <c r="AC1336" s="27"/>
      <c r="AD1336" s="78"/>
      <c r="AE1336" s="78"/>
      <c r="AF1336" s="78"/>
      <c r="AG1336" s="1"/>
      <c r="AH1336" s="27"/>
      <c r="AI1336" s="30"/>
      <c r="AJ1336" s="1"/>
    </row>
    <row r="1337" spans="1:36" ht="12.75" customHeight="1" x14ac:dyDescent="0.25">
      <c r="A1337" s="22"/>
      <c r="B1337" s="27"/>
      <c r="C1337" s="27"/>
      <c r="D1337" s="76"/>
      <c r="E1337" s="76"/>
      <c r="F1337" s="76"/>
      <c r="G1337" s="76"/>
      <c r="H1337" s="76"/>
      <c r="I1337" s="76"/>
      <c r="J1337" s="76"/>
      <c r="K1337" s="77"/>
      <c r="L1337" s="27"/>
      <c r="M1337" s="27"/>
      <c r="N1337" s="27"/>
      <c r="O1337" s="27"/>
      <c r="P1337" s="27"/>
      <c r="Q1337" s="27"/>
      <c r="R1337" s="27"/>
      <c r="S1337" s="27"/>
      <c r="T1337" s="27"/>
      <c r="U1337" s="27"/>
      <c r="V1337" s="27"/>
      <c r="W1337" s="27"/>
      <c r="X1337" s="27"/>
      <c r="Y1337" s="27"/>
      <c r="Z1337" s="27"/>
      <c r="AA1337" s="27"/>
      <c r="AB1337" s="27"/>
      <c r="AC1337" s="27"/>
      <c r="AD1337" s="78"/>
      <c r="AE1337" s="78"/>
      <c r="AF1337" s="78"/>
      <c r="AG1337" s="1"/>
      <c r="AH1337" s="27"/>
      <c r="AI1337" s="30"/>
      <c r="AJ1337" s="1"/>
    </row>
    <row r="1338" spans="1:36" ht="12.75" customHeight="1" x14ac:dyDescent="0.25">
      <c r="A1338" s="22"/>
      <c r="B1338" s="27"/>
      <c r="C1338" s="27"/>
      <c r="D1338" s="76"/>
      <c r="E1338" s="76"/>
      <c r="F1338" s="76"/>
      <c r="G1338" s="76"/>
      <c r="H1338" s="76"/>
      <c r="I1338" s="76"/>
      <c r="J1338" s="76"/>
      <c r="K1338" s="77"/>
      <c r="L1338" s="27"/>
      <c r="M1338" s="27"/>
      <c r="N1338" s="27"/>
      <c r="O1338" s="27"/>
      <c r="P1338" s="27"/>
      <c r="Q1338" s="27"/>
      <c r="R1338" s="27"/>
      <c r="S1338" s="27"/>
      <c r="T1338" s="27"/>
      <c r="U1338" s="27"/>
      <c r="V1338" s="27"/>
      <c r="W1338" s="27"/>
      <c r="X1338" s="27"/>
      <c r="Y1338" s="27"/>
      <c r="Z1338" s="27"/>
      <c r="AA1338" s="27"/>
      <c r="AB1338" s="27"/>
      <c r="AC1338" s="27"/>
      <c r="AD1338" s="78"/>
      <c r="AE1338" s="78"/>
      <c r="AF1338" s="78"/>
      <c r="AG1338" s="1"/>
      <c r="AH1338" s="27"/>
      <c r="AI1338" s="30"/>
      <c r="AJ1338" s="1"/>
    </row>
    <row r="1339" spans="1:36" ht="12.75" customHeight="1" x14ac:dyDescent="0.25">
      <c r="A1339" s="22"/>
      <c r="B1339" s="27"/>
      <c r="C1339" s="27"/>
      <c r="D1339" s="76"/>
      <c r="E1339" s="76"/>
      <c r="F1339" s="76"/>
      <c r="G1339" s="76"/>
      <c r="H1339" s="76"/>
      <c r="I1339" s="76"/>
      <c r="J1339" s="76"/>
      <c r="K1339" s="77"/>
      <c r="L1339" s="27"/>
      <c r="M1339" s="27"/>
      <c r="N1339" s="27"/>
      <c r="O1339" s="27"/>
      <c r="P1339" s="27"/>
      <c r="Q1339" s="27"/>
      <c r="R1339" s="27"/>
      <c r="S1339" s="27"/>
      <c r="T1339" s="27"/>
      <c r="U1339" s="27"/>
      <c r="V1339" s="27"/>
      <c r="W1339" s="27"/>
      <c r="X1339" s="27"/>
      <c r="Y1339" s="27"/>
      <c r="Z1339" s="27"/>
      <c r="AA1339" s="27"/>
      <c r="AB1339" s="27"/>
      <c r="AC1339" s="27"/>
      <c r="AD1339" s="78"/>
      <c r="AE1339" s="78"/>
      <c r="AF1339" s="78"/>
      <c r="AG1339" s="1"/>
      <c r="AH1339" s="27"/>
      <c r="AI1339" s="30"/>
      <c r="AJ1339" s="1"/>
    </row>
    <row r="1340" spans="1:36" ht="12.75" customHeight="1" x14ac:dyDescent="0.25">
      <c r="A1340" s="22"/>
      <c r="B1340" s="27"/>
      <c r="C1340" s="27"/>
      <c r="D1340" s="76"/>
      <c r="E1340" s="76"/>
      <c r="F1340" s="76"/>
      <c r="G1340" s="76"/>
      <c r="H1340" s="76"/>
      <c r="I1340" s="76"/>
      <c r="J1340" s="76"/>
      <c r="K1340" s="77"/>
      <c r="L1340" s="27"/>
      <c r="M1340" s="27"/>
      <c r="N1340" s="27"/>
      <c r="O1340" s="27"/>
      <c r="P1340" s="27"/>
      <c r="Q1340" s="27"/>
      <c r="R1340" s="27"/>
      <c r="S1340" s="27"/>
      <c r="T1340" s="27"/>
      <c r="U1340" s="27"/>
      <c r="V1340" s="27"/>
      <c r="W1340" s="27"/>
      <c r="X1340" s="27"/>
      <c r="Y1340" s="27"/>
      <c r="Z1340" s="27"/>
      <c r="AA1340" s="27"/>
      <c r="AB1340" s="27"/>
      <c r="AC1340" s="27"/>
      <c r="AD1340" s="78"/>
      <c r="AE1340" s="78"/>
      <c r="AF1340" s="78"/>
      <c r="AG1340" s="1"/>
      <c r="AH1340" s="27"/>
      <c r="AI1340" s="30"/>
      <c r="AJ1340" s="1"/>
    </row>
    <row r="1341" spans="1:36" ht="12.75" customHeight="1" x14ac:dyDescent="0.25">
      <c r="A1341" s="22"/>
      <c r="B1341" s="27"/>
      <c r="C1341" s="27"/>
      <c r="D1341" s="76"/>
      <c r="E1341" s="76"/>
      <c r="F1341" s="76"/>
      <c r="G1341" s="76"/>
      <c r="H1341" s="76"/>
      <c r="I1341" s="76"/>
      <c r="J1341" s="76"/>
      <c r="K1341" s="77"/>
      <c r="L1341" s="27"/>
      <c r="M1341" s="27"/>
      <c r="N1341" s="27"/>
      <c r="O1341" s="27"/>
      <c r="P1341" s="27"/>
      <c r="Q1341" s="27"/>
      <c r="R1341" s="27"/>
      <c r="S1341" s="27"/>
      <c r="T1341" s="27"/>
      <c r="U1341" s="27"/>
      <c r="V1341" s="27"/>
      <c r="W1341" s="27"/>
      <c r="X1341" s="27"/>
      <c r="Y1341" s="27"/>
      <c r="Z1341" s="27"/>
      <c r="AA1341" s="27"/>
      <c r="AB1341" s="27"/>
      <c r="AC1341" s="27"/>
      <c r="AD1341" s="78"/>
      <c r="AE1341" s="78"/>
      <c r="AF1341" s="78"/>
      <c r="AG1341" s="1"/>
      <c r="AH1341" s="27"/>
      <c r="AI1341" s="30"/>
      <c r="AJ1341" s="1"/>
    </row>
    <row r="1342" spans="1:36" ht="12.75" customHeight="1" x14ac:dyDescent="0.25">
      <c r="A1342" s="22"/>
      <c r="B1342" s="27"/>
      <c r="C1342" s="27"/>
      <c r="D1342" s="76"/>
      <c r="E1342" s="76"/>
      <c r="F1342" s="76"/>
      <c r="G1342" s="76"/>
      <c r="H1342" s="76"/>
      <c r="I1342" s="76"/>
      <c r="J1342" s="76"/>
      <c r="K1342" s="77"/>
      <c r="L1342" s="27"/>
      <c r="M1342" s="27"/>
      <c r="N1342" s="27"/>
      <c r="O1342" s="27"/>
      <c r="P1342" s="27"/>
      <c r="Q1342" s="27"/>
      <c r="R1342" s="27"/>
      <c r="S1342" s="27"/>
      <c r="T1342" s="27"/>
      <c r="U1342" s="27"/>
      <c r="V1342" s="27"/>
      <c r="W1342" s="27"/>
      <c r="X1342" s="27"/>
      <c r="Y1342" s="27"/>
      <c r="Z1342" s="27"/>
      <c r="AA1342" s="27"/>
      <c r="AB1342" s="27"/>
      <c r="AC1342" s="27"/>
      <c r="AD1342" s="78"/>
      <c r="AE1342" s="78"/>
      <c r="AF1342" s="78"/>
      <c r="AG1342" s="1"/>
      <c r="AH1342" s="27"/>
      <c r="AI1342" s="30"/>
      <c r="AJ1342" s="1"/>
    </row>
    <row r="1343" spans="1:36" ht="12.75" customHeight="1" x14ac:dyDescent="0.25">
      <c r="A1343" s="22"/>
      <c r="B1343" s="27"/>
      <c r="C1343" s="27"/>
      <c r="D1343" s="76"/>
      <c r="E1343" s="76"/>
      <c r="F1343" s="76"/>
      <c r="G1343" s="76"/>
      <c r="H1343" s="76"/>
      <c r="I1343" s="76"/>
      <c r="J1343" s="76"/>
      <c r="K1343" s="77"/>
      <c r="L1343" s="27"/>
      <c r="M1343" s="27"/>
      <c r="N1343" s="27"/>
      <c r="O1343" s="27"/>
      <c r="P1343" s="27"/>
      <c r="Q1343" s="27"/>
      <c r="R1343" s="27"/>
      <c r="S1343" s="27"/>
      <c r="T1343" s="27"/>
      <c r="U1343" s="27"/>
      <c r="V1343" s="27"/>
      <c r="W1343" s="27"/>
      <c r="X1343" s="27"/>
      <c r="Y1343" s="27"/>
      <c r="Z1343" s="27"/>
      <c r="AA1343" s="27"/>
      <c r="AB1343" s="27"/>
      <c r="AC1343" s="27"/>
      <c r="AD1343" s="78"/>
      <c r="AE1343" s="78"/>
      <c r="AF1343" s="78"/>
      <c r="AG1343" s="1"/>
      <c r="AH1343" s="27"/>
      <c r="AI1343" s="30"/>
      <c r="AJ1343" s="1"/>
    </row>
    <row r="1344" spans="1:36" ht="12.75" customHeight="1" x14ac:dyDescent="0.25">
      <c r="A1344" s="22"/>
      <c r="B1344" s="27"/>
      <c r="C1344" s="27"/>
      <c r="D1344" s="76"/>
      <c r="E1344" s="76"/>
      <c r="F1344" s="76"/>
      <c r="G1344" s="76"/>
      <c r="H1344" s="76"/>
      <c r="I1344" s="76"/>
      <c r="J1344" s="76"/>
      <c r="K1344" s="77"/>
      <c r="L1344" s="27"/>
      <c r="M1344" s="27"/>
      <c r="N1344" s="27"/>
      <c r="O1344" s="27"/>
      <c r="P1344" s="27"/>
      <c r="Q1344" s="27"/>
      <c r="R1344" s="27"/>
      <c r="S1344" s="27"/>
      <c r="T1344" s="27"/>
      <c r="U1344" s="27"/>
      <c r="V1344" s="27"/>
      <c r="W1344" s="27"/>
      <c r="X1344" s="27"/>
      <c r="Y1344" s="27"/>
      <c r="Z1344" s="27"/>
      <c r="AA1344" s="27"/>
      <c r="AB1344" s="27"/>
      <c r="AC1344" s="27"/>
      <c r="AD1344" s="78"/>
      <c r="AE1344" s="78"/>
      <c r="AF1344" s="78"/>
      <c r="AG1344" s="1"/>
      <c r="AH1344" s="27"/>
      <c r="AI1344" s="30"/>
      <c r="AJ1344" s="1"/>
    </row>
    <row r="1345" spans="1:36" ht="12.75" customHeight="1" x14ac:dyDescent="0.25">
      <c r="A1345" s="22"/>
      <c r="B1345" s="27"/>
      <c r="C1345" s="27"/>
      <c r="D1345" s="76"/>
      <c r="E1345" s="76"/>
      <c r="F1345" s="76"/>
      <c r="G1345" s="76"/>
      <c r="H1345" s="76"/>
      <c r="I1345" s="76"/>
      <c r="J1345" s="76"/>
      <c r="K1345" s="77"/>
      <c r="L1345" s="27"/>
      <c r="M1345" s="27"/>
      <c r="N1345" s="27"/>
      <c r="O1345" s="27"/>
      <c r="P1345" s="27"/>
      <c r="Q1345" s="27"/>
      <c r="R1345" s="27"/>
      <c r="S1345" s="27"/>
      <c r="T1345" s="27"/>
      <c r="U1345" s="27"/>
      <c r="V1345" s="27"/>
      <c r="W1345" s="27"/>
      <c r="X1345" s="27"/>
      <c r="Y1345" s="27"/>
      <c r="Z1345" s="27"/>
      <c r="AA1345" s="27"/>
      <c r="AB1345" s="27"/>
      <c r="AC1345" s="27"/>
      <c r="AD1345" s="78"/>
      <c r="AE1345" s="78"/>
      <c r="AF1345" s="78"/>
      <c r="AG1345" s="1"/>
      <c r="AH1345" s="27"/>
      <c r="AI1345" s="30"/>
      <c r="AJ1345" s="1"/>
    </row>
    <row r="1346" spans="1:36" ht="12.75" customHeight="1" x14ac:dyDescent="0.25">
      <c r="A1346" s="22"/>
      <c r="B1346" s="27"/>
      <c r="C1346" s="27"/>
      <c r="D1346" s="76"/>
      <c r="E1346" s="76"/>
      <c r="F1346" s="76"/>
      <c r="G1346" s="76"/>
      <c r="H1346" s="76"/>
      <c r="I1346" s="76"/>
      <c r="J1346" s="76"/>
      <c r="K1346" s="77"/>
      <c r="L1346" s="27"/>
      <c r="M1346" s="27"/>
      <c r="N1346" s="27"/>
      <c r="O1346" s="27"/>
      <c r="P1346" s="27"/>
      <c r="Q1346" s="27"/>
      <c r="R1346" s="27"/>
      <c r="S1346" s="27"/>
      <c r="T1346" s="27"/>
      <c r="U1346" s="27"/>
      <c r="V1346" s="27"/>
      <c r="W1346" s="27"/>
      <c r="X1346" s="27"/>
      <c r="Y1346" s="27"/>
      <c r="Z1346" s="27"/>
      <c r="AA1346" s="27"/>
      <c r="AB1346" s="27"/>
      <c r="AC1346" s="27"/>
      <c r="AD1346" s="78"/>
      <c r="AE1346" s="78"/>
      <c r="AF1346" s="78"/>
      <c r="AG1346" s="1"/>
      <c r="AH1346" s="27"/>
      <c r="AI1346" s="30"/>
      <c r="AJ1346" s="1"/>
    </row>
    <row r="1347" spans="1:36" ht="12.75" customHeight="1" x14ac:dyDescent="0.25">
      <c r="A1347" s="22"/>
      <c r="B1347" s="27"/>
      <c r="C1347" s="27"/>
      <c r="D1347" s="76"/>
      <c r="E1347" s="76"/>
      <c r="F1347" s="76"/>
      <c r="G1347" s="76"/>
      <c r="H1347" s="76"/>
      <c r="I1347" s="76"/>
      <c r="J1347" s="76"/>
      <c r="K1347" s="77"/>
      <c r="L1347" s="27"/>
      <c r="M1347" s="27"/>
      <c r="N1347" s="27"/>
      <c r="O1347" s="27"/>
      <c r="P1347" s="27"/>
      <c r="Q1347" s="27"/>
      <c r="R1347" s="27"/>
      <c r="S1347" s="27"/>
      <c r="T1347" s="27"/>
      <c r="U1347" s="27"/>
      <c r="V1347" s="27"/>
      <c r="W1347" s="27"/>
      <c r="X1347" s="27"/>
      <c r="Y1347" s="27"/>
      <c r="Z1347" s="27"/>
      <c r="AA1347" s="27"/>
      <c r="AB1347" s="27"/>
      <c r="AC1347" s="27"/>
      <c r="AD1347" s="78"/>
      <c r="AE1347" s="78"/>
      <c r="AF1347" s="78"/>
      <c r="AG1347" s="1"/>
      <c r="AH1347" s="27"/>
      <c r="AI1347" s="30"/>
      <c r="AJ1347" s="1"/>
    </row>
    <row r="1348" spans="1:36" ht="12.75" customHeight="1" x14ac:dyDescent="0.25">
      <c r="A1348" s="22"/>
      <c r="B1348" s="27"/>
      <c r="C1348" s="27"/>
      <c r="D1348" s="76"/>
      <c r="E1348" s="76"/>
      <c r="F1348" s="76"/>
      <c r="G1348" s="76"/>
      <c r="H1348" s="76"/>
      <c r="I1348" s="76"/>
      <c r="J1348" s="76"/>
      <c r="K1348" s="77"/>
      <c r="L1348" s="27"/>
      <c r="M1348" s="27"/>
      <c r="N1348" s="27"/>
      <c r="O1348" s="27"/>
      <c r="P1348" s="27"/>
      <c r="Q1348" s="27"/>
      <c r="R1348" s="27"/>
      <c r="S1348" s="27"/>
      <c r="T1348" s="27"/>
      <c r="U1348" s="27"/>
      <c r="V1348" s="27"/>
      <c r="W1348" s="27"/>
      <c r="X1348" s="27"/>
      <c r="Y1348" s="27"/>
      <c r="Z1348" s="27"/>
      <c r="AA1348" s="27"/>
      <c r="AB1348" s="27"/>
      <c r="AC1348" s="27"/>
      <c r="AD1348" s="78"/>
      <c r="AE1348" s="78"/>
      <c r="AF1348" s="78"/>
      <c r="AG1348" s="1"/>
      <c r="AH1348" s="27"/>
      <c r="AI1348" s="30"/>
      <c r="AJ1348" s="1"/>
    </row>
    <row r="1349" spans="1:36" ht="12.75" customHeight="1" x14ac:dyDescent="0.25">
      <c r="A1349" s="22"/>
      <c r="B1349" s="27"/>
      <c r="C1349" s="27"/>
      <c r="D1349" s="76"/>
      <c r="E1349" s="76"/>
      <c r="F1349" s="76"/>
      <c r="G1349" s="76"/>
      <c r="H1349" s="76"/>
      <c r="I1349" s="76"/>
      <c r="J1349" s="76"/>
      <c r="K1349" s="77"/>
      <c r="L1349" s="27"/>
      <c r="M1349" s="27"/>
      <c r="N1349" s="27"/>
      <c r="O1349" s="27"/>
      <c r="P1349" s="27"/>
      <c r="Q1349" s="27"/>
      <c r="R1349" s="27"/>
      <c r="S1349" s="27"/>
      <c r="T1349" s="27"/>
      <c r="U1349" s="27"/>
      <c r="V1349" s="27"/>
      <c r="W1349" s="27"/>
      <c r="X1349" s="27"/>
      <c r="Y1349" s="27"/>
      <c r="Z1349" s="27"/>
      <c r="AA1349" s="27"/>
      <c r="AB1349" s="27"/>
      <c r="AC1349" s="27"/>
      <c r="AD1349" s="78"/>
      <c r="AE1349" s="78"/>
      <c r="AF1349" s="78"/>
      <c r="AG1349" s="1"/>
      <c r="AH1349" s="27"/>
      <c r="AI1349" s="30"/>
      <c r="AJ1349" s="1"/>
    </row>
    <row r="1350" spans="1:36" ht="12.75" customHeight="1" x14ac:dyDescent="0.25">
      <c r="A1350" s="22"/>
      <c r="B1350" s="27"/>
      <c r="C1350" s="27"/>
      <c r="D1350" s="76"/>
      <c r="E1350" s="76"/>
      <c r="F1350" s="76"/>
      <c r="G1350" s="76"/>
      <c r="H1350" s="76"/>
      <c r="I1350" s="76"/>
      <c r="J1350" s="76"/>
      <c r="K1350" s="77"/>
      <c r="L1350" s="27"/>
      <c r="M1350" s="27"/>
      <c r="N1350" s="27"/>
      <c r="O1350" s="27"/>
      <c r="P1350" s="27"/>
      <c r="Q1350" s="27"/>
      <c r="R1350" s="27"/>
      <c r="S1350" s="27"/>
      <c r="T1350" s="27"/>
      <c r="U1350" s="27"/>
      <c r="V1350" s="27"/>
      <c r="W1350" s="27"/>
      <c r="X1350" s="27"/>
      <c r="Y1350" s="27"/>
      <c r="Z1350" s="27"/>
      <c r="AA1350" s="27"/>
      <c r="AB1350" s="27"/>
      <c r="AC1350" s="27"/>
      <c r="AD1350" s="78"/>
      <c r="AE1350" s="78"/>
      <c r="AF1350" s="78"/>
      <c r="AG1350" s="1"/>
      <c r="AH1350" s="27"/>
      <c r="AI1350" s="30"/>
      <c r="AJ1350" s="1"/>
    </row>
    <row r="1351" spans="1:36" ht="12.75" customHeight="1" x14ac:dyDescent="0.25">
      <c r="A1351" s="22"/>
      <c r="B1351" s="27"/>
      <c r="C1351" s="27"/>
      <c r="D1351" s="76"/>
      <c r="E1351" s="76"/>
      <c r="F1351" s="76"/>
      <c r="G1351" s="76"/>
      <c r="H1351" s="76"/>
      <c r="I1351" s="76"/>
      <c r="J1351" s="76"/>
      <c r="K1351" s="77"/>
      <c r="L1351" s="27"/>
      <c r="M1351" s="27"/>
      <c r="N1351" s="27"/>
      <c r="O1351" s="27"/>
      <c r="P1351" s="27"/>
      <c r="Q1351" s="27"/>
      <c r="R1351" s="27"/>
      <c r="S1351" s="27"/>
      <c r="T1351" s="27"/>
      <c r="U1351" s="27"/>
      <c r="V1351" s="27"/>
      <c r="W1351" s="27"/>
      <c r="X1351" s="27"/>
      <c r="Y1351" s="27"/>
      <c r="Z1351" s="27"/>
      <c r="AA1351" s="27"/>
      <c r="AB1351" s="27"/>
      <c r="AC1351" s="27"/>
      <c r="AD1351" s="78"/>
      <c r="AE1351" s="78"/>
      <c r="AF1351" s="78"/>
      <c r="AG1351" s="1"/>
      <c r="AH1351" s="27"/>
      <c r="AI1351" s="30"/>
      <c r="AJ1351" s="1"/>
    </row>
    <row r="1352" spans="1:36" ht="12.75" customHeight="1" x14ac:dyDescent="0.25">
      <c r="A1352" s="22"/>
      <c r="B1352" s="27"/>
      <c r="C1352" s="27"/>
      <c r="D1352" s="76"/>
      <c r="E1352" s="76"/>
      <c r="F1352" s="76"/>
      <c r="G1352" s="76"/>
      <c r="H1352" s="76"/>
      <c r="I1352" s="76"/>
      <c r="J1352" s="76"/>
      <c r="K1352" s="77"/>
      <c r="L1352" s="27"/>
      <c r="M1352" s="27"/>
      <c r="N1352" s="27"/>
      <c r="O1352" s="27"/>
      <c r="P1352" s="27"/>
      <c r="Q1352" s="27"/>
      <c r="R1352" s="27"/>
      <c r="S1352" s="27"/>
      <c r="T1352" s="27"/>
      <c r="U1352" s="27"/>
      <c r="V1352" s="27"/>
      <c r="W1352" s="27"/>
      <c r="X1352" s="27"/>
      <c r="Y1352" s="27"/>
      <c r="Z1352" s="27"/>
      <c r="AA1352" s="27"/>
      <c r="AB1352" s="27"/>
      <c r="AC1352" s="27"/>
      <c r="AD1352" s="78"/>
      <c r="AE1352" s="78"/>
      <c r="AF1352" s="78"/>
      <c r="AG1352" s="1"/>
      <c r="AH1352" s="27"/>
      <c r="AI1352" s="30"/>
      <c r="AJ1352" s="1"/>
    </row>
    <row r="1353" spans="1:36" ht="12.75" customHeight="1" x14ac:dyDescent="0.25">
      <c r="A1353" s="22"/>
      <c r="B1353" s="27"/>
      <c r="C1353" s="27"/>
      <c r="D1353" s="76"/>
      <c r="E1353" s="76"/>
      <c r="F1353" s="76"/>
      <c r="G1353" s="76"/>
      <c r="H1353" s="76"/>
      <c r="I1353" s="76"/>
      <c r="J1353" s="76"/>
      <c r="K1353" s="77"/>
      <c r="L1353" s="27"/>
      <c r="M1353" s="27"/>
      <c r="N1353" s="27"/>
      <c r="O1353" s="27"/>
      <c r="P1353" s="27"/>
      <c r="Q1353" s="27"/>
      <c r="R1353" s="27"/>
      <c r="S1353" s="27"/>
      <c r="T1353" s="27"/>
      <c r="U1353" s="27"/>
      <c r="V1353" s="27"/>
      <c r="W1353" s="27"/>
      <c r="X1353" s="27"/>
      <c r="Y1353" s="27"/>
      <c r="Z1353" s="27"/>
      <c r="AA1353" s="27"/>
      <c r="AB1353" s="27"/>
      <c r="AC1353" s="27"/>
      <c r="AD1353" s="78"/>
      <c r="AE1353" s="78"/>
      <c r="AF1353" s="78"/>
      <c r="AG1353" s="1"/>
      <c r="AH1353" s="27"/>
      <c r="AI1353" s="30"/>
      <c r="AJ1353" s="1"/>
    </row>
    <row r="1354" spans="1:36" ht="12.75" customHeight="1" x14ac:dyDescent="0.25">
      <c r="A1354" s="22"/>
      <c r="B1354" s="27"/>
      <c r="C1354" s="27"/>
      <c r="D1354" s="76"/>
      <c r="E1354" s="76"/>
      <c r="F1354" s="76"/>
      <c r="G1354" s="76"/>
      <c r="H1354" s="76"/>
      <c r="I1354" s="76"/>
      <c r="J1354" s="76"/>
      <c r="K1354" s="77"/>
      <c r="L1354" s="27"/>
      <c r="M1354" s="27"/>
      <c r="N1354" s="27"/>
      <c r="O1354" s="27"/>
      <c r="P1354" s="27"/>
      <c r="Q1354" s="27"/>
      <c r="R1354" s="27"/>
      <c r="S1354" s="27"/>
      <c r="T1354" s="27"/>
      <c r="U1354" s="27"/>
      <c r="V1354" s="27"/>
      <c r="W1354" s="27"/>
      <c r="X1354" s="27"/>
      <c r="Y1354" s="27"/>
      <c r="Z1354" s="27"/>
      <c r="AA1354" s="27"/>
      <c r="AB1354" s="27"/>
      <c r="AC1354" s="27"/>
      <c r="AD1354" s="78"/>
      <c r="AE1354" s="78"/>
      <c r="AF1354" s="78"/>
      <c r="AG1354" s="1"/>
      <c r="AH1354" s="27"/>
      <c r="AI1354" s="30"/>
      <c r="AJ1354" s="1"/>
    </row>
    <row r="1355" spans="1:36" ht="12.75" customHeight="1" x14ac:dyDescent="0.25">
      <c r="A1355" s="22"/>
      <c r="B1355" s="27"/>
      <c r="C1355" s="27"/>
      <c r="D1355" s="76"/>
      <c r="E1355" s="76"/>
      <c r="F1355" s="76"/>
      <c r="G1355" s="76"/>
      <c r="H1355" s="76"/>
      <c r="I1355" s="76"/>
      <c r="J1355" s="76"/>
      <c r="K1355" s="77"/>
      <c r="L1355" s="27"/>
      <c r="M1355" s="27"/>
      <c r="N1355" s="27"/>
      <c r="O1355" s="27"/>
      <c r="P1355" s="27"/>
      <c r="Q1355" s="27"/>
      <c r="R1355" s="27"/>
      <c r="S1355" s="27"/>
      <c r="T1355" s="27"/>
      <c r="U1355" s="27"/>
      <c r="V1355" s="27"/>
      <c r="W1355" s="27"/>
      <c r="X1355" s="27"/>
      <c r="Y1355" s="27"/>
      <c r="Z1355" s="27"/>
      <c r="AA1355" s="27"/>
      <c r="AB1355" s="27"/>
      <c r="AC1355" s="27"/>
      <c r="AD1355" s="78"/>
      <c r="AE1355" s="78"/>
      <c r="AF1355" s="78"/>
      <c r="AG1355" s="1"/>
      <c r="AH1355" s="27"/>
      <c r="AI1355" s="30"/>
      <c r="AJ1355" s="1"/>
    </row>
    <row r="1356" spans="1:36" ht="12.75" customHeight="1" x14ac:dyDescent="0.25">
      <c r="A1356" s="22"/>
      <c r="B1356" s="27"/>
      <c r="C1356" s="27"/>
      <c r="D1356" s="76"/>
      <c r="E1356" s="76"/>
      <c r="F1356" s="76"/>
      <c r="G1356" s="76"/>
      <c r="H1356" s="76"/>
      <c r="I1356" s="76"/>
      <c r="J1356" s="76"/>
      <c r="K1356" s="77"/>
      <c r="L1356" s="27"/>
      <c r="M1356" s="27"/>
      <c r="N1356" s="27"/>
      <c r="O1356" s="27"/>
      <c r="P1356" s="27"/>
      <c r="Q1356" s="27"/>
      <c r="R1356" s="27"/>
      <c r="S1356" s="27"/>
      <c r="T1356" s="27"/>
      <c r="U1356" s="27"/>
      <c r="V1356" s="27"/>
      <c r="W1356" s="27"/>
      <c r="X1356" s="27"/>
      <c r="Y1356" s="27"/>
      <c r="Z1356" s="27"/>
      <c r="AA1356" s="27"/>
      <c r="AB1356" s="27"/>
      <c r="AC1356" s="27"/>
      <c r="AD1356" s="78"/>
      <c r="AE1356" s="78"/>
      <c r="AF1356" s="78"/>
      <c r="AG1356" s="1"/>
      <c r="AH1356" s="27"/>
      <c r="AI1356" s="30"/>
      <c r="AJ1356" s="1"/>
    </row>
    <row r="1357" spans="1:36" ht="12.75" customHeight="1" x14ac:dyDescent="0.25">
      <c r="A1357" s="22"/>
      <c r="B1357" s="27"/>
      <c r="C1357" s="27"/>
      <c r="D1357" s="76"/>
      <c r="E1357" s="76"/>
      <c r="F1357" s="76"/>
      <c r="G1357" s="76"/>
      <c r="H1357" s="76"/>
      <c r="I1357" s="76"/>
      <c r="J1357" s="76"/>
      <c r="K1357" s="77"/>
      <c r="L1357" s="27"/>
      <c r="M1357" s="27"/>
      <c r="N1357" s="27"/>
      <c r="O1357" s="27"/>
      <c r="P1357" s="27"/>
      <c r="Q1357" s="27"/>
      <c r="R1357" s="27"/>
      <c r="S1357" s="27"/>
      <c r="T1357" s="27"/>
      <c r="U1357" s="27"/>
      <c r="V1357" s="27"/>
      <c r="W1357" s="27"/>
      <c r="X1357" s="27"/>
      <c r="Y1357" s="27"/>
      <c r="Z1357" s="27"/>
      <c r="AA1357" s="27"/>
      <c r="AB1357" s="27"/>
      <c r="AC1357" s="27"/>
      <c r="AD1357" s="78"/>
      <c r="AE1357" s="78"/>
      <c r="AF1357" s="78"/>
      <c r="AG1357" s="1"/>
      <c r="AH1357" s="27"/>
      <c r="AI1357" s="30"/>
      <c r="AJ1357" s="1"/>
    </row>
    <row r="1358" spans="1:36" ht="12.75" customHeight="1" x14ac:dyDescent="0.25">
      <c r="A1358" s="22"/>
      <c r="B1358" s="27"/>
      <c r="C1358" s="27"/>
      <c r="D1358" s="76"/>
      <c r="E1358" s="76"/>
      <c r="F1358" s="76"/>
      <c r="G1358" s="76"/>
      <c r="H1358" s="76"/>
      <c r="I1358" s="76"/>
      <c r="J1358" s="76"/>
      <c r="K1358" s="77"/>
      <c r="L1358" s="27"/>
      <c r="M1358" s="27"/>
      <c r="N1358" s="27"/>
      <c r="O1358" s="27"/>
      <c r="P1358" s="27"/>
      <c r="Q1358" s="27"/>
      <c r="R1358" s="27"/>
      <c r="S1358" s="27"/>
      <c r="T1358" s="27"/>
      <c r="U1358" s="27"/>
      <c r="V1358" s="27"/>
      <c r="W1358" s="27"/>
      <c r="X1358" s="27"/>
      <c r="Y1358" s="27"/>
      <c r="Z1358" s="27"/>
      <c r="AA1358" s="27"/>
      <c r="AB1358" s="27"/>
      <c r="AC1358" s="27"/>
      <c r="AD1358" s="78"/>
      <c r="AE1358" s="78"/>
      <c r="AF1358" s="78"/>
      <c r="AG1358" s="1"/>
      <c r="AH1358" s="27"/>
      <c r="AI1358" s="30"/>
      <c r="AJ1358" s="1"/>
    </row>
    <row r="1359" spans="1:36" ht="12.75" customHeight="1" x14ac:dyDescent="0.25">
      <c r="A1359" s="22"/>
      <c r="B1359" s="27"/>
      <c r="C1359" s="27"/>
      <c r="D1359" s="76"/>
      <c r="E1359" s="76"/>
      <c r="F1359" s="76"/>
      <c r="G1359" s="76"/>
      <c r="H1359" s="76"/>
      <c r="I1359" s="76"/>
      <c r="J1359" s="76"/>
      <c r="K1359" s="77"/>
      <c r="L1359" s="27"/>
      <c r="M1359" s="27"/>
      <c r="N1359" s="27"/>
      <c r="O1359" s="27"/>
      <c r="P1359" s="27"/>
      <c r="Q1359" s="27"/>
      <c r="R1359" s="27"/>
      <c r="S1359" s="27"/>
      <c r="T1359" s="27"/>
      <c r="U1359" s="27"/>
      <c r="V1359" s="27"/>
      <c r="W1359" s="27"/>
      <c r="X1359" s="27"/>
      <c r="Y1359" s="27"/>
      <c r="Z1359" s="27"/>
      <c r="AA1359" s="27"/>
      <c r="AB1359" s="27"/>
      <c r="AC1359" s="27"/>
      <c r="AD1359" s="78"/>
      <c r="AE1359" s="78"/>
      <c r="AF1359" s="78"/>
      <c r="AG1359" s="1"/>
      <c r="AH1359" s="27"/>
      <c r="AI1359" s="30"/>
      <c r="AJ1359" s="1"/>
    </row>
    <row r="1360" spans="1:36" ht="12.75" customHeight="1" x14ac:dyDescent="0.25">
      <c r="A1360" s="22"/>
      <c r="B1360" s="27"/>
      <c r="C1360" s="27"/>
      <c r="D1360" s="76"/>
      <c r="E1360" s="76"/>
      <c r="F1360" s="76"/>
      <c r="G1360" s="76"/>
      <c r="H1360" s="76"/>
      <c r="I1360" s="76"/>
      <c r="J1360" s="76"/>
      <c r="K1360" s="77"/>
      <c r="L1360" s="27"/>
      <c r="M1360" s="27"/>
      <c r="N1360" s="27"/>
      <c r="O1360" s="27"/>
      <c r="P1360" s="27"/>
      <c r="Q1360" s="27"/>
      <c r="R1360" s="27"/>
      <c r="S1360" s="27"/>
      <c r="T1360" s="27"/>
      <c r="U1360" s="27"/>
      <c r="V1360" s="27"/>
      <c r="W1360" s="27"/>
      <c r="X1360" s="27"/>
      <c r="Y1360" s="27"/>
      <c r="Z1360" s="27"/>
      <c r="AA1360" s="27"/>
      <c r="AB1360" s="27"/>
      <c r="AC1360" s="27"/>
      <c r="AD1360" s="78"/>
      <c r="AE1360" s="78"/>
      <c r="AF1360" s="78"/>
      <c r="AG1360" s="1"/>
      <c r="AH1360" s="27"/>
      <c r="AI1360" s="30"/>
      <c r="AJ1360" s="1"/>
    </row>
    <row r="1361" spans="1:36" ht="12.75" customHeight="1" x14ac:dyDescent="0.25">
      <c r="A1361" s="22"/>
      <c r="B1361" s="27"/>
      <c r="C1361" s="27"/>
      <c r="D1361" s="76"/>
      <c r="E1361" s="76"/>
      <c r="F1361" s="76"/>
      <c r="G1361" s="76"/>
      <c r="H1361" s="76"/>
      <c r="I1361" s="76"/>
      <c r="J1361" s="76"/>
      <c r="K1361" s="77"/>
      <c r="L1361" s="27"/>
      <c r="M1361" s="27"/>
      <c r="N1361" s="27"/>
      <c r="O1361" s="27"/>
      <c r="P1361" s="27"/>
      <c r="Q1361" s="27"/>
      <c r="R1361" s="27"/>
      <c r="S1361" s="27"/>
      <c r="T1361" s="27"/>
      <c r="U1361" s="27"/>
      <c r="V1361" s="27"/>
      <c r="W1361" s="27"/>
      <c r="X1361" s="27"/>
      <c r="Y1361" s="27"/>
      <c r="Z1361" s="27"/>
      <c r="AA1361" s="27"/>
      <c r="AB1361" s="27"/>
      <c r="AC1361" s="27"/>
      <c r="AD1361" s="78"/>
      <c r="AE1361" s="78"/>
      <c r="AF1361" s="78"/>
      <c r="AG1361" s="1"/>
      <c r="AH1361" s="27"/>
      <c r="AI1361" s="30"/>
      <c r="AJ1361" s="1"/>
    </row>
    <row r="1362" spans="1:36" ht="12.75" customHeight="1" x14ac:dyDescent="0.25">
      <c r="A1362" s="22"/>
      <c r="B1362" s="27"/>
      <c r="C1362" s="27"/>
      <c r="D1362" s="76"/>
      <c r="E1362" s="76"/>
      <c r="F1362" s="76"/>
      <c r="G1362" s="76"/>
      <c r="H1362" s="76"/>
      <c r="I1362" s="76"/>
      <c r="J1362" s="76"/>
      <c r="K1362" s="77"/>
      <c r="L1362" s="27"/>
      <c r="M1362" s="27"/>
      <c r="N1362" s="27"/>
      <c r="O1362" s="27"/>
      <c r="P1362" s="27"/>
      <c r="Q1362" s="27"/>
      <c r="R1362" s="27"/>
      <c r="S1362" s="27"/>
      <c r="T1362" s="27"/>
      <c r="U1362" s="27"/>
      <c r="V1362" s="27"/>
      <c r="W1362" s="27"/>
      <c r="X1362" s="27"/>
      <c r="Y1362" s="27"/>
      <c r="Z1362" s="27"/>
      <c r="AA1362" s="27"/>
      <c r="AB1362" s="27"/>
      <c r="AC1362" s="27"/>
      <c r="AD1362" s="78"/>
      <c r="AE1362" s="78"/>
      <c r="AF1362" s="78"/>
      <c r="AG1362" s="1"/>
      <c r="AH1362" s="27"/>
      <c r="AI1362" s="30"/>
      <c r="AJ1362" s="1"/>
    </row>
    <row r="1363" spans="1:36" ht="12.75" customHeight="1" x14ac:dyDescent="0.25">
      <c r="A1363" s="22"/>
      <c r="B1363" s="27"/>
      <c r="C1363" s="27"/>
      <c r="D1363" s="76"/>
      <c r="E1363" s="76"/>
      <c r="F1363" s="76"/>
      <c r="G1363" s="76"/>
      <c r="H1363" s="76"/>
      <c r="I1363" s="76"/>
      <c r="J1363" s="76"/>
      <c r="K1363" s="77"/>
      <c r="L1363" s="27"/>
      <c r="M1363" s="27"/>
      <c r="N1363" s="27"/>
      <c r="O1363" s="27"/>
      <c r="P1363" s="27"/>
      <c r="Q1363" s="27"/>
      <c r="R1363" s="27"/>
      <c r="S1363" s="27"/>
      <c r="T1363" s="27"/>
      <c r="U1363" s="27"/>
      <c r="V1363" s="27"/>
      <c r="W1363" s="27"/>
      <c r="X1363" s="27"/>
      <c r="Y1363" s="27"/>
      <c r="Z1363" s="27"/>
      <c r="AA1363" s="27"/>
      <c r="AB1363" s="27"/>
      <c r="AC1363" s="27"/>
      <c r="AD1363" s="78"/>
      <c r="AE1363" s="78"/>
      <c r="AF1363" s="78"/>
      <c r="AG1363" s="1"/>
      <c r="AH1363" s="27"/>
      <c r="AI1363" s="30"/>
      <c r="AJ1363" s="1"/>
    </row>
    <row r="1364" spans="1:36" ht="12.75" customHeight="1" x14ac:dyDescent="0.25">
      <c r="A1364" s="22"/>
      <c r="B1364" s="27"/>
      <c r="C1364" s="27"/>
      <c r="D1364" s="76"/>
      <c r="E1364" s="76"/>
      <c r="F1364" s="76"/>
      <c r="G1364" s="76"/>
      <c r="H1364" s="76"/>
      <c r="I1364" s="76"/>
      <c r="J1364" s="76"/>
      <c r="K1364" s="77"/>
      <c r="L1364" s="27"/>
      <c r="M1364" s="27"/>
      <c r="N1364" s="27"/>
      <c r="O1364" s="27"/>
      <c r="P1364" s="27"/>
      <c r="Q1364" s="27"/>
      <c r="R1364" s="27"/>
      <c r="S1364" s="27"/>
      <c r="T1364" s="27"/>
      <c r="U1364" s="27"/>
      <c r="V1364" s="27"/>
      <c r="W1364" s="27"/>
      <c r="X1364" s="27"/>
      <c r="Y1364" s="27"/>
      <c r="Z1364" s="27"/>
      <c r="AA1364" s="27"/>
      <c r="AB1364" s="27"/>
      <c r="AC1364" s="27"/>
      <c r="AD1364" s="78"/>
      <c r="AE1364" s="78"/>
      <c r="AF1364" s="78"/>
      <c r="AG1364" s="1"/>
      <c r="AH1364" s="27"/>
      <c r="AI1364" s="30"/>
      <c r="AJ1364" s="1"/>
    </row>
    <row r="1365" spans="1:36" ht="12.75" customHeight="1" x14ac:dyDescent="0.25">
      <c r="A1365" s="22"/>
      <c r="B1365" s="27"/>
      <c r="C1365" s="27"/>
      <c r="D1365" s="76"/>
      <c r="E1365" s="76"/>
      <c r="F1365" s="76"/>
      <c r="G1365" s="76"/>
      <c r="H1365" s="76"/>
      <c r="I1365" s="76"/>
      <c r="J1365" s="76"/>
      <c r="K1365" s="77"/>
      <c r="L1365" s="27"/>
      <c r="M1365" s="27"/>
      <c r="N1365" s="27"/>
      <c r="O1365" s="27"/>
      <c r="P1365" s="27"/>
      <c r="Q1365" s="27"/>
      <c r="R1365" s="27"/>
      <c r="S1365" s="27"/>
      <c r="T1365" s="27"/>
      <c r="U1365" s="27"/>
      <c r="V1365" s="27"/>
      <c r="W1365" s="27"/>
      <c r="X1365" s="27"/>
      <c r="Y1365" s="27"/>
      <c r="Z1365" s="27"/>
      <c r="AA1365" s="27"/>
      <c r="AB1365" s="27"/>
      <c r="AC1365" s="27"/>
      <c r="AD1365" s="78"/>
      <c r="AE1365" s="78"/>
      <c r="AF1365" s="78"/>
      <c r="AG1365" s="1"/>
      <c r="AH1365" s="27"/>
      <c r="AI1365" s="30"/>
      <c r="AJ1365" s="1"/>
    </row>
    <row r="1366" spans="1:36" ht="12.75" customHeight="1" x14ac:dyDescent="0.25">
      <c r="A1366" s="22"/>
      <c r="B1366" s="27"/>
      <c r="C1366" s="27"/>
      <c r="D1366" s="76"/>
      <c r="E1366" s="76"/>
      <c r="F1366" s="76"/>
      <c r="G1366" s="76"/>
      <c r="H1366" s="76"/>
      <c r="I1366" s="76"/>
      <c r="J1366" s="76"/>
      <c r="K1366" s="77"/>
      <c r="L1366" s="27"/>
      <c r="M1366" s="27"/>
      <c r="N1366" s="27"/>
      <c r="O1366" s="27"/>
      <c r="P1366" s="27"/>
      <c r="Q1366" s="27"/>
      <c r="R1366" s="27"/>
      <c r="S1366" s="27"/>
      <c r="T1366" s="27"/>
      <c r="U1366" s="27"/>
      <c r="V1366" s="27"/>
      <c r="W1366" s="27"/>
      <c r="X1366" s="27"/>
      <c r="Y1366" s="27"/>
      <c r="Z1366" s="27"/>
      <c r="AA1366" s="27"/>
      <c r="AB1366" s="27"/>
      <c r="AC1366" s="27"/>
      <c r="AD1366" s="78"/>
      <c r="AE1366" s="78"/>
      <c r="AF1366" s="78"/>
      <c r="AG1366" s="1"/>
      <c r="AH1366" s="27"/>
      <c r="AI1366" s="30"/>
      <c r="AJ1366" s="1"/>
    </row>
    <row r="1367" spans="1:36" ht="12.75" customHeight="1" x14ac:dyDescent="0.25">
      <c r="A1367" s="22"/>
      <c r="B1367" s="27"/>
      <c r="C1367" s="27"/>
      <c r="D1367" s="76"/>
      <c r="E1367" s="76"/>
      <c r="F1367" s="76"/>
      <c r="G1367" s="76"/>
      <c r="H1367" s="76"/>
      <c r="I1367" s="76"/>
      <c r="J1367" s="76"/>
      <c r="K1367" s="77"/>
      <c r="L1367" s="27"/>
      <c r="M1367" s="27"/>
      <c r="N1367" s="27"/>
      <c r="O1367" s="27"/>
      <c r="P1367" s="27"/>
      <c r="Q1367" s="27"/>
      <c r="R1367" s="27"/>
      <c r="S1367" s="27"/>
      <c r="T1367" s="27"/>
      <c r="U1367" s="27"/>
      <c r="V1367" s="27"/>
      <c r="W1367" s="27"/>
      <c r="X1367" s="27"/>
      <c r="Y1367" s="27"/>
      <c r="Z1367" s="27"/>
      <c r="AA1367" s="27"/>
      <c r="AB1367" s="27"/>
      <c r="AC1367" s="27"/>
      <c r="AD1367" s="78"/>
      <c r="AE1367" s="78"/>
      <c r="AF1367" s="78"/>
      <c r="AG1367" s="1"/>
      <c r="AH1367" s="27"/>
      <c r="AI1367" s="30"/>
      <c r="AJ1367" s="1"/>
    </row>
    <row r="1368" spans="1:36" ht="12.75" customHeight="1" x14ac:dyDescent="0.25">
      <c r="A1368" s="22"/>
      <c r="B1368" s="27"/>
      <c r="C1368" s="27"/>
      <c r="D1368" s="76"/>
      <c r="E1368" s="76"/>
      <c r="F1368" s="76"/>
      <c r="G1368" s="76"/>
      <c r="H1368" s="76"/>
      <c r="I1368" s="76"/>
      <c r="J1368" s="76"/>
      <c r="K1368" s="77"/>
      <c r="L1368" s="27"/>
      <c r="M1368" s="27"/>
      <c r="N1368" s="27"/>
      <c r="O1368" s="27"/>
      <c r="P1368" s="27"/>
      <c r="Q1368" s="27"/>
      <c r="R1368" s="27"/>
      <c r="S1368" s="27"/>
      <c r="T1368" s="27"/>
      <c r="U1368" s="27"/>
      <c r="V1368" s="27"/>
      <c r="W1368" s="27"/>
      <c r="X1368" s="27"/>
      <c r="Y1368" s="27"/>
      <c r="Z1368" s="27"/>
      <c r="AA1368" s="27"/>
      <c r="AB1368" s="27"/>
      <c r="AC1368" s="27"/>
      <c r="AD1368" s="78"/>
      <c r="AE1368" s="78"/>
      <c r="AF1368" s="78"/>
      <c r="AG1368" s="1"/>
      <c r="AH1368" s="27"/>
      <c r="AI1368" s="30"/>
      <c r="AJ1368" s="1"/>
    </row>
    <row r="1369" spans="1:36" ht="12.75" customHeight="1" x14ac:dyDescent="0.25">
      <c r="A1369" s="22"/>
      <c r="B1369" s="27"/>
      <c r="C1369" s="27"/>
      <c r="D1369" s="76"/>
      <c r="E1369" s="76"/>
      <c r="F1369" s="76"/>
      <c r="G1369" s="76"/>
      <c r="H1369" s="76"/>
      <c r="I1369" s="76"/>
      <c r="J1369" s="76"/>
      <c r="K1369" s="77"/>
      <c r="L1369" s="27"/>
      <c r="M1369" s="27"/>
      <c r="N1369" s="27"/>
      <c r="O1369" s="27"/>
      <c r="P1369" s="27"/>
      <c r="Q1369" s="27"/>
      <c r="R1369" s="27"/>
      <c r="S1369" s="27"/>
      <c r="T1369" s="27"/>
      <c r="U1369" s="27"/>
      <c r="V1369" s="27"/>
      <c r="W1369" s="27"/>
      <c r="X1369" s="27"/>
      <c r="Y1369" s="27"/>
      <c r="Z1369" s="27"/>
      <c r="AA1369" s="27"/>
      <c r="AB1369" s="27"/>
      <c r="AC1369" s="27"/>
      <c r="AD1369" s="78"/>
      <c r="AE1369" s="78"/>
      <c r="AF1369" s="78"/>
      <c r="AG1369" s="1"/>
      <c r="AH1369" s="27"/>
      <c r="AI1369" s="30"/>
      <c r="AJ1369" s="1"/>
    </row>
    <row r="1370" spans="1:36" ht="12.75" customHeight="1" x14ac:dyDescent="0.25">
      <c r="A1370" s="22"/>
      <c r="B1370" s="27"/>
      <c r="C1370" s="27"/>
      <c r="D1370" s="76"/>
      <c r="E1370" s="76"/>
      <c r="F1370" s="76"/>
      <c r="G1370" s="76"/>
      <c r="H1370" s="76"/>
      <c r="I1370" s="76"/>
      <c r="J1370" s="76"/>
      <c r="K1370" s="77"/>
      <c r="L1370" s="27"/>
      <c r="M1370" s="27"/>
      <c r="N1370" s="27"/>
      <c r="O1370" s="27"/>
      <c r="P1370" s="27"/>
      <c r="Q1370" s="27"/>
      <c r="R1370" s="27"/>
      <c r="S1370" s="27"/>
      <c r="T1370" s="27"/>
      <c r="U1370" s="27"/>
      <c r="V1370" s="27"/>
      <c r="W1370" s="27"/>
      <c r="X1370" s="27"/>
      <c r="Y1370" s="27"/>
      <c r="Z1370" s="27"/>
      <c r="AA1370" s="27"/>
      <c r="AB1370" s="27"/>
      <c r="AC1370" s="27"/>
      <c r="AD1370" s="78"/>
      <c r="AE1370" s="78"/>
      <c r="AF1370" s="78"/>
      <c r="AG1370" s="1"/>
      <c r="AH1370" s="27"/>
      <c r="AI1370" s="30"/>
      <c r="AJ1370" s="1"/>
    </row>
    <row r="1371" spans="1:36" ht="12.75" customHeight="1" x14ac:dyDescent="0.25">
      <c r="A1371" s="22"/>
      <c r="B1371" s="27"/>
      <c r="C1371" s="27"/>
      <c r="D1371" s="76"/>
      <c r="E1371" s="76"/>
      <c r="F1371" s="76"/>
      <c r="G1371" s="76"/>
      <c r="H1371" s="76"/>
      <c r="I1371" s="76"/>
      <c r="J1371" s="76"/>
      <c r="K1371" s="77"/>
      <c r="L1371" s="27"/>
      <c r="M1371" s="27"/>
      <c r="N1371" s="27"/>
      <c r="O1371" s="27"/>
      <c r="P1371" s="27"/>
      <c r="Q1371" s="27"/>
      <c r="R1371" s="27"/>
      <c r="S1371" s="27"/>
      <c r="T1371" s="27"/>
      <c r="U1371" s="27"/>
      <c r="V1371" s="27"/>
      <c r="W1371" s="27"/>
      <c r="X1371" s="27"/>
      <c r="Y1371" s="27"/>
      <c r="Z1371" s="27"/>
      <c r="AA1371" s="27"/>
      <c r="AB1371" s="27"/>
      <c r="AC1371" s="27"/>
      <c r="AD1371" s="78"/>
      <c r="AE1371" s="78"/>
      <c r="AF1371" s="78"/>
      <c r="AG1371" s="1"/>
      <c r="AH1371" s="27"/>
      <c r="AI1371" s="30"/>
      <c r="AJ1371" s="1"/>
    </row>
    <row r="1372" spans="1:36" ht="12.75" customHeight="1" x14ac:dyDescent="0.25">
      <c r="A1372" s="22"/>
      <c r="B1372" s="27"/>
      <c r="C1372" s="27"/>
      <c r="D1372" s="76"/>
      <c r="E1372" s="76"/>
      <c r="F1372" s="76"/>
      <c r="G1372" s="76"/>
      <c r="H1372" s="76"/>
      <c r="I1372" s="76"/>
      <c r="J1372" s="76"/>
      <c r="K1372" s="77"/>
      <c r="L1372" s="27"/>
      <c r="M1372" s="27"/>
      <c r="N1372" s="27"/>
      <c r="O1372" s="27"/>
      <c r="P1372" s="27"/>
      <c r="Q1372" s="27"/>
      <c r="R1372" s="27"/>
      <c r="S1372" s="27"/>
      <c r="T1372" s="27"/>
      <c r="U1372" s="27"/>
      <c r="V1372" s="27"/>
      <c r="W1372" s="27"/>
      <c r="X1372" s="27"/>
      <c r="Y1372" s="27"/>
      <c r="Z1372" s="27"/>
      <c r="AA1372" s="27"/>
      <c r="AB1372" s="27"/>
      <c r="AC1372" s="27"/>
      <c r="AD1372" s="78"/>
      <c r="AE1372" s="78"/>
      <c r="AF1372" s="78"/>
      <c r="AG1372" s="1"/>
      <c r="AH1372" s="27"/>
      <c r="AI1372" s="30"/>
      <c r="AJ1372" s="1"/>
    </row>
    <row r="1373" spans="1:36" ht="12.75" customHeight="1" x14ac:dyDescent="0.25">
      <c r="A1373" s="22"/>
      <c r="B1373" s="27"/>
      <c r="C1373" s="27"/>
      <c r="D1373" s="76"/>
      <c r="E1373" s="76"/>
      <c r="F1373" s="76"/>
      <c r="G1373" s="76"/>
      <c r="H1373" s="76"/>
      <c r="I1373" s="76"/>
      <c r="J1373" s="76"/>
      <c r="K1373" s="77"/>
      <c r="L1373" s="27"/>
      <c r="M1373" s="27"/>
      <c r="N1373" s="27"/>
      <c r="O1373" s="27"/>
      <c r="P1373" s="27"/>
      <c r="Q1373" s="27"/>
      <c r="R1373" s="27"/>
      <c r="S1373" s="27"/>
      <c r="T1373" s="27"/>
      <c r="U1373" s="27"/>
      <c r="V1373" s="27"/>
      <c r="W1373" s="27"/>
      <c r="X1373" s="27"/>
      <c r="Y1373" s="27"/>
      <c r="Z1373" s="27"/>
      <c r="AA1373" s="27"/>
      <c r="AB1373" s="27"/>
      <c r="AC1373" s="27"/>
      <c r="AD1373" s="78"/>
      <c r="AE1373" s="78"/>
      <c r="AF1373" s="78"/>
      <c r="AG1373" s="1"/>
      <c r="AH1373" s="27"/>
      <c r="AI1373" s="30"/>
      <c r="AJ1373" s="1"/>
    </row>
    <row r="1374" spans="1:36" ht="12.75" customHeight="1" x14ac:dyDescent="0.25">
      <c r="A1374" s="22"/>
      <c r="B1374" s="27"/>
      <c r="C1374" s="27"/>
      <c r="D1374" s="76"/>
      <c r="E1374" s="76"/>
      <c r="F1374" s="76"/>
      <c r="G1374" s="76"/>
      <c r="H1374" s="76"/>
      <c r="I1374" s="76"/>
      <c r="J1374" s="76"/>
      <c r="K1374" s="77"/>
      <c r="L1374" s="27"/>
      <c r="M1374" s="27"/>
      <c r="N1374" s="27"/>
      <c r="O1374" s="27"/>
      <c r="P1374" s="27"/>
      <c r="Q1374" s="27"/>
      <c r="R1374" s="27"/>
      <c r="S1374" s="27"/>
      <c r="T1374" s="27"/>
      <c r="U1374" s="27"/>
      <c r="V1374" s="27"/>
      <c r="W1374" s="27"/>
      <c r="X1374" s="27"/>
      <c r="Y1374" s="27"/>
      <c r="Z1374" s="27"/>
      <c r="AA1374" s="27"/>
      <c r="AB1374" s="27"/>
      <c r="AC1374" s="27"/>
      <c r="AD1374" s="78"/>
      <c r="AE1374" s="78"/>
      <c r="AF1374" s="78"/>
      <c r="AG1374" s="1"/>
      <c r="AH1374" s="27"/>
      <c r="AI1374" s="30"/>
      <c r="AJ1374" s="1"/>
    </row>
    <row r="1375" spans="1:36" ht="12.75" customHeight="1" x14ac:dyDescent="0.25">
      <c r="A1375" s="22"/>
      <c r="B1375" s="27"/>
      <c r="C1375" s="27"/>
      <c r="D1375" s="76"/>
      <c r="E1375" s="76"/>
      <c r="F1375" s="76"/>
      <c r="G1375" s="76"/>
      <c r="H1375" s="76"/>
      <c r="I1375" s="76"/>
      <c r="J1375" s="76"/>
      <c r="K1375" s="77"/>
      <c r="L1375" s="27"/>
      <c r="M1375" s="27"/>
      <c r="N1375" s="27"/>
      <c r="O1375" s="27"/>
      <c r="P1375" s="27"/>
      <c r="Q1375" s="27"/>
      <c r="R1375" s="27"/>
      <c r="S1375" s="27"/>
      <c r="T1375" s="27"/>
      <c r="U1375" s="27"/>
      <c r="V1375" s="27"/>
      <c r="W1375" s="27"/>
      <c r="X1375" s="27"/>
      <c r="Y1375" s="27"/>
      <c r="Z1375" s="27"/>
      <c r="AA1375" s="27"/>
      <c r="AB1375" s="27"/>
      <c r="AC1375" s="27"/>
      <c r="AD1375" s="78"/>
      <c r="AE1375" s="78"/>
      <c r="AF1375" s="78"/>
      <c r="AG1375" s="1"/>
      <c r="AH1375" s="27"/>
      <c r="AI1375" s="30"/>
      <c r="AJ1375" s="1"/>
    </row>
    <row r="1376" spans="1:36" ht="12.75" customHeight="1" x14ac:dyDescent="0.25">
      <c r="A1376" s="22"/>
      <c r="B1376" s="27"/>
      <c r="C1376" s="27"/>
      <c r="D1376" s="76"/>
      <c r="E1376" s="76"/>
      <c r="F1376" s="76"/>
      <c r="G1376" s="76"/>
      <c r="H1376" s="76"/>
      <c r="I1376" s="76"/>
      <c r="J1376" s="76"/>
      <c r="K1376" s="77"/>
      <c r="L1376" s="27"/>
      <c r="M1376" s="27"/>
      <c r="N1376" s="27"/>
      <c r="O1376" s="27"/>
      <c r="P1376" s="27"/>
      <c r="Q1376" s="27"/>
      <c r="R1376" s="27"/>
      <c r="S1376" s="27"/>
      <c r="T1376" s="27"/>
      <c r="U1376" s="27"/>
      <c r="V1376" s="27"/>
      <c r="W1376" s="27"/>
      <c r="X1376" s="27"/>
      <c r="Y1376" s="27"/>
      <c r="Z1376" s="27"/>
      <c r="AA1376" s="27"/>
      <c r="AB1376" s="27"/>
      <c r="AC1376" s="27"/>
      <c r="AD1376" s="78"/>
      <c r="AE1376" s="78"/>
      <c r="AF1376" s="78"/>
      <c r="AG1376" s="1"/>
      <c r="AH1376" s="27"/>
      <c r="AI1376" s="30"/>
      <c r="AJ1376" s="1"/>
    </row>
    <row r="1377" spans="1:36" ht="12.75" customHeight="1" x14ac:dyDescent="0.25">
      <c r="A1377" s="22"/>
      <c r="B1377" s="27"/>
      <c r="C1377" s="27"/>
      <c r="D1377" s="76"/>
      <c r="E1377" s="76"/>
      <c r="F1377" s="76"/>
      <c r="G1377" s="76"/>
      <c r="H1377" s="76"/>
      <c r="I1377" s="76"/>
      <c r="J1377" s="76"/>
      <c r="K1377" s="77"/>
      <c r="L1377" s="27"/>
      <c r="M1377" s="27"/>
      <c r="N1377" s="27"/>
      <c r="O1377" s="27"/>
      <c r="P1377" s="27"/>
      <c r="Q1377" s="27"/>
      <c r="R1377" s="27"/>
      <c r="S1377" s="27"/>
      <c r="T1377" s="27"/>
      <c r="U1377" s="27"/>
      <c r="V1377" s="27"/>
      <c r="W1377" s="27"/>
      <c r="X1377" s="27"/>
      <c r="Y1377" s="27"/>
      <c r="Z1377" s="27"/>
      <c r="AA1377" s="27"/>
      <c r="AB1377" s="27"/>
      <c r="AC1377" s="27"/>
      <c r="AD1377" s="78"/>
      <c r="AE1377" s="78"/>
      <c r="AF1377" s="78"/>
      <c r="AG1377" s="1"/>
      <c r="AH1377" s="27"/>
      <c r="AI1377" s="30"/>
      <c r="AJ1377" s="1"/>
    </row>
    <row r="1378" spans="1:36" ht="12.75" customHeight="1" x14ac:dyDescent="0.25">
      <c r="A1378" s="22"/>
      <c r="B1378" s="27"/>
      <c r="C1378" s="27"/>
      <c r="D1378" s="76"/>
      <c r="E1378" s="76"/>
      <c r="F1378" s="76"/>
      <c r="G1378" s="76"/>
      <c r="H1378" s="76"/>
      <c r="I1378" s="76"/>
      <c r="J1378" s="76"/>
      <c r="K1378" s="77"/>
      <c r="L1378" s="27"/>
      <c r="M1378" s="27"/>
      <c r="N1378" s="27"/>
      <c r="O1378" s="27"/>
      <c r="P1378" s="27"/>
      <c r="Q1378" s="27"/>
      <c r="R1378" s="27"/>
      <c r="S1378" s="27"/>
      <c r="T1378" s="27"/>
      <c r="U1378" s="27"/>
      <c r="V1378" s="27"/>
      <c r="W1378" s="27"/>
      <c r="X1378" s="27"/>
      <c r="Y1378" s="27"/>
      <c r="Z1378" s="27"/>
      <c r="AA1378" s="27"/>
      <c r="AB1378" s="27"/>
      <c r="AC1378" s="27"/>
      <c r="AD1378" s="78"/>
      <c r="AE1378" s="78"/>
      <c r="AF1378" s="78"/>
      <c r="AG1378" s="1"/>
      <c r="AH1378" s="27"/>
      <c r="AI1378" s="30"/>
      <c r="AJ1378" s="1"/>
    </row>
    <row r="1379" spans="1:36" ht="12.75" customHeight="1" x14ac:dyDescent="0.25">
      <c r="A1379" s="22"/>
      <c r="B1379" s="27"/>
      <c r="C1379" s="27"/>
      <c r="D1379" s="76"/>
      <c r="E1379" s="76"/>
      <c r="F1379" s="76"/>
      <c r="G1379" s="76"/>
      <c r="H1379" s="76"/>
      <c r="I1379" s="76"/>
      <c r="J1379" s="76"/>
      <c r="K1379" s="77"/>
      <c r="L1379" s="27"/>
      <c r="M1379" s="27"/>
      <c r="N1379" s="27"/>
      <c r="O1379" s="27"/>
      <c r="P1379" s="27"/>
      <c r="Q1379" s="27"/>
      <c r="R1379" s="27"/>
      <c r="S1379" s="27"/>
      <c r="T1379" s="27"/>
      <c r="U1379" s="27"/>
      <c r="V1379" s="27"/>
      <c r="W1379" s="27"/>
      <c r="X1379" s="27"/>
      <c r="Y1379" s="27"/>
      <c r="Z1379" s="27"/>
      <c r="AA1379" s="27"/>
      <c r="AB1379" s="27"/>
      <c r="AC1379" s="27"/>
      <c r="AD1379" s="78"/>
      <c r="AE1379" s="78"/>
      <c r="AF1379" s="78"/>
      <c r="AG1379" s="1"/>
      <c r="AH1379" s="27"/>
      <c r="AI1379" s="30"/>
      <c r="AJ1379" s="1"/>
    </row>
    <row r="1380" spans="1:36" ht="12.75" customHeight="1" x14ac:dyDescent="0.25">
      <c r="A1380" s="22"/>
      <c r="B1380" s="27"/>
      <c r="C1380" s="27"/>
      <c r="D1380" s="76"/>
      <c r="E1380" s="76"/>
      <c r="F1380" s="76"/>
      <c r="G1380" s="76"/>
      <c r="H1380" s="76"/>
      <c r="I1380" s="76"/>
      <c r="J1380" s="76"/>
      <c r="K1380" s="77"/>
      <c r="L1380" s="27"/>
      <c r="M1380" s="27"/>
      <c r="N1380" s="27"/>
      <c r="O1380" s="27"/>
      <c r="P1380" s="27"/>
      <c r="Q1380" s="27"/>
      <c r="R1380" s="27"/>
      <c r="S1380" s="27"/>
      <c r="T1380" s="27"/>
      <c r="U1380" s="27"/>
      <c r="V1380" s="27"/>
      <c r="W1380" s="27"/>
      <c r="X1380" s="27"/>
      <c r="Y1380" s="27"/>
      <c r="Z1380" s="27"/>
      <c r="AA1380" s="27"/>
      <c r="AB1380" s="27"/>
      <c r="AC1380" s="27"/>
      <c r="AD1380" s="78"/>
      <c r="AE1380" s="78"/>
      <c r="AF1380" s="78"/>
      <c r="AG1380" s="1"/>
      <c r="AH1380" s="27"/>
      <c r="AI1380" s="30"/>
      <c r="AJ1380" s="1"/>
    </row>
    <row r="1381" spans="1:36" ht="12.75" customHeight="1" x14ac:dyDescent="0.25">
      <c r="A1381" s="22"/>
      <c r="B1381" s="27"/>
      <c r="C1381" s="27"/>
      <c r="D1381" s="76"/>
      <c r="E1381" s="76"/>
      <c r="F1381" s="76"/>
      <c r="G1381" s="76"/>
      <c r="H1381" s="76"/>
      <c r="I1381" s="76"/>
      <c r="J1381" s="76"/>
      <c r="K1381" s="77"/>
      <c r="L1381" s="27"/>
      <c r="M1381" s="27"/>
      <c r="N1381" s="27"/>
      <c r="O1381" s="27"/>
      <c r="P1381" s="27"/>
      <c r="Q1381" s="27"/>
      <c r="R1381" s="27"/>
      <c r="S1381" s="27"/>
      <c r="T1381" s="27"/>
      <c r="U1381" s="27"/>
      <c r="V1381" s="27"/>
      <c r="W1381" s="27"/>
      <c r="X1381" s="27"/>
      <c r="Y1381" s="27"/>
      <c r="Z1381" s="27"/>
      <c r="AA1381" s="27"/>
      <c r="AB1381" s="27"/>
      <c r="AC1381" s="27"/>
      <c r="AD1381" s="78"/>
      <c r="AE1381" s="78"/>
      <c r="AF1381" s="78"/>
      <c r="AG1381" s="1"/>
      <c r="AH1381" s="27"/>
      <c r="AI1381" s="30"/>
      <c r="AJ1381" s="1"/>
    </row>
    <row r="1382" spans="1:36" ht="12.75" customHeight="1" x14ac:dyDescent="0.25">
      <c r="A1382" s="22"/>
      <c r="B1382" s="27"/>
      <c r="C1382" s="27"/>
      <c r="D1382" s="76"/>
      <c r="E1382" s="76"/>
      <c r="F1382" s="76"/>
      <c r="G1382" s="76"/>
      <c r="H1382" s="76"/>
      <c r="I1382" s="76"/>
      <c r="J1382" s="76"/>
      <c r="K1382" s="77"/>
      <c r="L1382" s="27"/>
      <c r="M1382" s="27"/>
      <c r="N1382" s="27"/>
      <c r="O1382" s="27"/>
      <c r="P1382" s="27"/>
      <c r="Q1382" s="27"/>
      <c r="R1382" s="27"/>
      <c r="S1382" s="27"/>
      <c r="T1382" s="27"/>
      <c r="U1382" s="27"/>
      <c r="V1382" s="27"/>
      <c r="W1382" s="27"/>
      <c r="X1382" s="27"/>
      <c r="Y1382" s="27"/>
      <c r="Z1382" s="27"/>
      <c r="AA1382" s="27"/>
      <c r="AB1382" s="27"/>
      <c r="AC1382" s="27"/>
      <c r="AD1382" s="78"/>
      <c r="AE1382" s="78"/>
      <c r="AF1382" s="78"/>
      <c r="AG1382" s="1"/>
      <c r="AH1382" s="27"/>
      <c r="AI1382" s="30"/>
      <c r="AJ1382" s="1"/>
    </row>
    <row r="1383" spans="1:36" ht="12.75" customHeight="1" x14ac:dyDescent="0.25">
      <c r="A1383" s="22"/>
      <c r="B1383" s="27"/>
      <c r="C1383" s="27"/>
      <c r="D1383" s="76"/>
      <c r="E1383" s="76"/>
      <c r="F1383" s="76"/>
      <c r="G1383" s="76"/>
      <c r="H1383" s="76"/>
      <c r="I1383" s="76"/>
      <c r="J1383" s="76"/>
      <c r="K1383" s="77"/>
      <c r="L1383" s="27"/>
      <c r="M1383" s="27"/>
      <c r="N1383" s="27"/>
      <c r="O1383" s="27"/>
      <c r="P1383" s="27"/>
      <c r="Q1383" s="27"/>
      <c r="R1383" s="27"/>
      <c r="S1383" s="27"/>
      <c r="T1383" s="27"/>
      <c r="U1383" s="27"/>
      <c r="V1383" s="27"/>
      <c r="W1383" s="27"/>
      <c r="X1383" s="27"/>
      <c r="Y1383" s="27"/>
      <c r="Z1383" s="27"/>
      <c r="AA1383" s="27"/>
      <c r="AB1383" s="27"/>
      <c r="AC1383" s="27"/>
      <c r="AD1383" s="78"/>
      <c r="AE1383" s="78"/>
      <c r="AF1383" s="78"/>
      <c r="AG1383" s="1"/>
      <c r="AH1383" s="27"/>
      <c r="AI1383" s="30"/>
      <c r="AJ1383" s="1"/>
    </row>
    <row r="1384" spans="1:36" ht="12.75" customHeight="1" x14ac:dyDescent="0.25">
      <c r="A1384" s="22"/>
      <c r="B1384" s="27"/>
      <c r="C1384" s="27"/>
      <c r="D1384" s="76"/>
      <c r="E1384" s="76"/>
      <c r="F1384" s="76"/>
      <c r="G1384" s="76"/>
      <c r="H1384" s="76"/>
      <c r="I1384" s="76"/>
      <c r="J1384" s="76"/>
      <c r="K1384" s="77"/>
      <c r="L1384" s="27"/>
      <c r="M1384" s="27"/>
      <c r="N1384" s="27"/>
      <c r="O1384" s="27"/>
      <c r="P1384" s="27"/>
      <c r="Q1384" s="27"/>
      <c r="R1384" s="27"/>
      <c r="S1384" s="27"/>
      <c r="T1384" s="27"/>
      <c r="U1384" s="27"/>
      <c r="V1384" s="27"/>
      <c r="W1384" s="27"/>
      <c r="X1384" s="27"/>
      <c r="Y1384" s="27"/>
      <c r="Z1384" s="27"/>
      <c r="AA1384" s="27"/>
      <c r="AB1384" s="27"/>
      <c r="AC1384" s="27"/>
      <c r="AD1384" s="78"/>
      <c r="AE1384" s="78"/>
      <c r="AF1384" s="78"/>
      <c r="AG1384" s="1"/>
      <c r="AH1384" s="27"/>
      <c r="AI1384" s="30"/>
      <c r="AJ1384" s="1"/>
    </row>
    <row r="1385" spans="1:36" ht="12.75" customHeight="1" x14ac:dyDescent="0.25">
      <c r="A1385" s="22"/>
      <c r="B1385" s="27"/>
      <c r="C1385" s="27"/>
      <c r="D1385" s="76"/>
      <c r="E1385" s="76"/>
      <c r="F1385" s="76"/>
      <c r="G1385" s="76"/>
      <c r="H1385" s="76"/>
      <c r="I1385" s="76"/>
      <c r="J1385" s="76"/>
      <c r="K1385" s="77"/>
      <c r="L1385" s="27"/>
      <c r="M1385" s="27"/>
      <c r="N1385" s="27"/>
      <c r="O1385" s="27"/>
      <c r="P1385" s="27"/>
      <c r="Q1385" s="27"/>
      <c r="R1385" s="27"/>
      <c r="S1385" s="27"/>
      <c r="T1385" s="27"/>
      <c r="U1385" s="27"/>
      <c r="V1385" s="27"/>
      <c r="W1385" s="27"/>
      <c r="X1385" s="27"/>
      <c r="Y1385" s="27"/>
      <c r="Z1385" s="27"/>
      <c r="AA1385" s="27"/>
      <c r="AB1385" s="27"/>
      <c r="AC1385" s="27"/>
      <c r="AD1385" s="78"/>
      <c r="AE1385" s="78"/>
      <c r="AF1385" s="78"/>
      <c r="AG1385" s="1"/>
      <c r="AH1385" s="27"/>
      <c r="AI1385" s="30"/>
      <c r="AJ1385" s="1"/>
    </row>
    <row r="1386" spans="1:36" ht="12.75" customHeight="1" x14ac:dyDescent="0.25">
      <c r="A1386" s="22"/>
      <c r="B1386" s="27"/>
      <c r="C1386" s="27"/>
      <c r="D1386" s="76"/>
      <c r="E1386" s="76"/>
      <c r="F1386" s="76"/>
      <c r="G1386" s="76"/>
      <c r="H1386" s="76"/>
      <c r="I1386" s="76"/>
      <c r="J1386" s="76"/>
      <c r="K1386" s="77"/>
      <c r="L1386" s="27"/>
      <c r="M1386" s="27"/>
      <c r="N1386" s="27"/>
      <c r="O1386" s="27"/>
      <c r="P1386" s="27"/>
      <c r="Q1386" s="27"/>
      <c r="R1386" s="27"/>
      <c r="S1386" s="27"/>
      <c r="T1386" s="27"/>
      <c r="U1386" s="27"/>
      <c r="V1386" s="27"/>
      <c r="W1386" s="27"/>
      <c r="X1386" s="27"/>
      <c r="Y1386" s="27"/>
      <c r="Z1386" s="27"/>
      <c r="AA1386" s="27"/>
      <c r="AB1386" s="27"/>
      <c r="AC1386" s="27"/>
      <c r="AD1386" s="78"/>
      <c r="AE1386" s="78"/>
      <c r="AF1386" s="78"/>
      <c r="AG1386" s="1"/>
      <c r="AH1386" s="27"/>
      <c r="AI1386" s="30"/>
      <c r="AJ1386" s="1"/>
    </row>
    <row r="1387" spans="1:36" ht="12.75" customHeight="1" x14ac:dyDescent="0.25">
      <c r="A1387" s="22"/>
      <c r="B1387" s="27"/>
      <c r="C1387" s="27"/>
      <c r="D1387" s="76"/>
      <c r="E1387" s="76"/>
      <c r="F1387" s="76"/>
      <c r="G1387" s="76"/>
      <c r="H1387" s="76"/>
      <c r="I1387" s="76"/>
      <c r="J1387" s="76"/>
      <c r="K1387" s="77"/>
      <c r="L1387" s="27"/>
      <c r="M1387" s="27"/>
      <c r="N1387" s="27"/>
      <c r="O1387" s="27"/>
      <c r="P1387" s="27"/>
      <c r="Q1387" s="27"/>
      <c r="R1387" s="27"/>
      <c r="S1387" s="27"/>
      <c r="T1387" s="27"/>
      <c r="U1387" s="27"/>
      <c r="V1387" s="27"/>
      <c r="W1387" s="27"/>
      <c r="X1387" s="27"/>
      <c r="Y1387" s="27"/>
      <c r="Z1387" s="27"/>
      <c r="AA1387" s="27"/>
      <c r="AB1387" s="27"/>
      <c r="AC1387" s="27"/>
      <c r="AD1387" s="78"/>
      <c r="AE1387" s="78"/>
      <c r="AF1387" s="78"/>
      <c r="AG1387" s="1"/>
      <c r="AH1387" s="27"/>
      <c r="AI1387" s="30"/>
      <c r="AJ1387" s="1"/>
    </row>
    <row r="1388" spans="1:36" ht="12.75" customHeight="1" x14ac:dyDescent="0.25">
      <c r="A1388" s="22"/>
      <c r="B1388" s="27"/>
      <c r="C1388" s="27"/>
      <c r="D1388" s="76"/>
      <c r="E1388" s="76"/>
      <c r="F1388" s="76"/>
      <c r="G1388" s="76"/>
      <c r="H1388" s="76"/>
      <c r="I1388" s="76"/>
      <c r="J1388" s="76"/>
      <c r="K1388" s="77"/>
      <c r="L1388" s="27"/>
      <c r="M1388" s="27"/>
      <c r="N1388" s="27"/>
      <c r="O1388" s="27"/>
      <c r="P1388" s="27"/>
      <c r="Q1388" s="27"/>
      <c r="R1388" s="27"/>
      <c r="S1388" s="27"/>
      <c r="T1388" s="27"/>
      <c r="U1388" s="27"/>
      <c r="V1388" s="27"/>
      <c r="W1388" s="27"/>
      <c r="X1388" s="27"/>
      <c r="Y1388" s="27"/>
      <c r="Z1388" s="27"/>
      <c r="AA1388" s="27"/>
      <c r="AB1388" s="27"/>
      <c r="AC1388" s="27"/>
      <c r="AD1388" s="78"/>
      <c r="AE1388" s="78"/>
      <c r="AF1388" s="78"/>
      <c r="AG1388" s="1"/>
      <c r="AH1388" s="27"/>
      <c r="AI1388" s="30"/>
      <c r="AJ1388" s="1"/>
    </row>
    <row r="1389" spans="1:36" ht="12.75" customHeight="1" x14ac:dyDescent="0.25">
      <c r="A1389" s="22"/>
      <c r="B1389" s="27"/>
      <c r="C1389" s="27"/>
      <c r="D1389" s="76"/>
      <c r="E1389" s="76"/>
      <c r="F1389" s="76"/>
      <c r="G1389" s="76"/>
      <c r="H1389" s="76"/>
      <c r="I1389" s="76"/>
      <c r="J1389" s="76"/>
      <c r="K1389" s="77"/>
      <c r="L1389" s="27"/>
      <c r="M1389" s="27"/>
      <c r="N1389" s="27"/>
      <c r="O1389" s="27"/>
      <c r="P1389" s="27"/>
      <c r="Q1389" s="27"/>
      <c r="R1389" s="27"/>
      <c r="S1389" s="27"/>
      <c r="T1389" s="27"/>
      <c r="U1389" s="27"/>
      <c r="V1389" s="27"/>
      <c r="W1389" s="27"/>
      <c r="X1389" s="27"/>
      <c r="Y1389" s="27"/>
      <c r="Z1389" s="27"/>
      <c r="AA1389" s="27"/>
      <c r="AB1389" s="27"/>
      <c r="AC1389" s="27"/>
      <c r="AD1389" s="78"/>
      <c r="AE1389" s="78"/>
      <c r="AF1389" s="78"/>
      <c r="AG1389" s="1"/>
      <c r="AH1389" s="27"/>
      <c r="AI1389" s="30"/>
      <c r="AJ1389" s="1"/>
    </row>
    <row r="1390" spans="1:36" ht="12.75" customHeight="1" x14ac:dyDescent="0.25">
      <c r="A1390" s="22"/>
      <c r="B1390" s="27"/>
      <c r="C1390" s="27"/>
      <c r="D1390" s="76"/>
      <c r="E1390" s="76"/>
      <c r="F1390" s="76"/>
      <c r="G1390" s="76"/>
      <c r="H1390" s="76"/>
      <c r="I1390" s="76"/>
      <c r="J1390" s="76"/>
      <c r="K1390" s="77"/>
      <c r="L1390" s="27"/>
      <c r="M1390" s="27"/>
      <c r="N1390" s="27"/>
      <c r="O1390" s="27"/>
      <c r="P1390" s="27"/>
      <c r="Q1390" s="27"/>
      <c r="R1390" s="27"/>
      <c r="S1390" s="27"/>
      <c r="T1390" s="27"/>
      <c r="U1390" s="27"/>
      <c r="V1390" s="27"/>
      <c r="W1390" s="27"/>
      <c r="X1390" s="27"/>
      <c r="Y1390" s="27"/>
      <c r="Z1390" s="27"/>
      <c r="AA1390" s="27"/>
      <c r="AB1390" s="27"/>
      <c r="AC1390" s="27"/>
      <c r="AD1390" s="78"/>
      <c r="AE1390" s="78"/>
      <c r="AF1390" s="78"/>
      <c r="AG1390" s="1"/>
      <c r="AH1390" s="27"/>
      <c r="AI1390" s="30"/>
      <c r="AJ1390" s="1"/>
    </row>
    <row r="1391" spans="1:36" ht="12.75" customHeight="1" x14ac:dyDescent="0.25">
      <c r="A1391" s="22"/>
      <c r="B1391" s="27"/>
      <c r="C1391" s="27"/>
      <c r="D1391" s="76"/>
      <c r="E1391" s="76"/>
      <c r="F1391" s="76"/>
      <c r="G1391" s="76"/>
      <c r="H1391" s="76"/>
      <c r="I1391" s="76"/>
      <c r="J1391" s="76"/>
      <c r="K1391" s="77"/>
      <c r="L1391" s="27"/>
      <c r="M1391" s="27"/>
      <c r="N1391" s="27"/>
      <c r="O1391" s="27"/>
      <c r="P1391" s="27"/>
      <c r="Q1391" s="27"/>
      <c r="R1391" s="27"/>
      <c r="S1391" s="27"/>
      <c r="T1391" s="27"/>
      <c r="U1391" s="27"/>
      <c r="V1391" s="27"/>
      <c r="W1391" s="27"/>
      <c r="X1391" s="27"/>
      <c r="Y1391" s="27"/>
      <c r="Z1391" s="27"/>
      <c r="AA1391" s="27"/>
      <c r="AB1391" s="27"/>
      <c r="AC1391" s="27"/>
      <c r="AD1391" s="78"/>
      <c r="AE1391" s="78"/>
      <c r="AF1391" s="78"/>
      <c r="AG1391" s="1"/>
      <c r="AH1391" s="27"/>
      <c r="AI1391" s="30"/>
      <c r="AJ1391" s="1"/>
    </row>
    <row r="1392" spans="1:36" ht="12.75" customHeight="1" x14ac:dyDescent="0.25">
      <c r="A1392" s="22"/>
      <c r="B1392" s="27"/>
      <c r="C1392" s="27"/>
      <c r="D1392" s="76"/>
      <c r="E1392" s="76"/>
      <c r="F1392" s="76"/>
      <c r="G1392" s="76"/>
      <c r="H1392" s="76"/>
      <c r="I1392" s="76"/>
      <c r="J1392" s="76"/>
      <c r="K1392" s="77"/>
      <c r="L1392" s="27"/>
      <c r="M1392" s="27"/>
      <c r="N1392" s="27"/>
      <c r="O1392" s="27"/>
      <c r="P1392" s="27"/>
      <c r="Q1392" s="27"/>
      <c r="R1392" s="27"/>
      <c r="S1392" s="27"/>
      <c r="T1392" s="27"/>
      <c r="U1392" s="27"/>
      <c r="V1392" s="27"/>
      <c r="W1392" s="27"/>
      <c r="X1392" s="27"/>
      <c r="Y1392" s="27"/>
      <c r="Z1392" s="27"/>
      <c r="AA1392" s="27"/>
      <c r="AB1392" s="27"/>
      <c r="AC1392" s="27"/>
      <c r="AD1392" s="78"/>
      <c r="AE1392" s="78"/>
      <c r="AF1392" s="78"/>
      <c r="AG1392" s="1"/>
      <c r="AH1392" s="27"/>
      <c r="AI1392" s="30"/>
      <c r="AJ1392" s="1"/>
    </row>
    <row r="1393" spans="1:36" ht="12.75" customHeight="1" x14ac:dyDescent="0.25">
      <c r="A1393" s="22"/>
      <c r="B1393" s="27"/>
      <c r="C1393" s="27"/>
      <c r="D1393" s="76"/>
      <c r="E1393" s="76"/>
      <c r="F1393" s="76"/>
      <c r="G1393" s="76"/>
      <c r="H1393" s="76"/>
      <c r="I1393" s="76"/>
      <c r="J1393" s="76"/>
      <c r="K1393" s="77"/>
      <c r="L1393" s="27"/>
      <c r="M1393" s="27"/>
      <c r="N1393" s="27"/>
      <c r="O1393" s="27"/>
      <c r="P1393" s="27"/>
      <c r="Q1393" s="27"/>
      <c r="R1393" s="27"/>
      <c r="S1393" s="27"/>
      <c r="T1393" s="27"/>
      <c r="U1393" s="27"/>
      <c r="V1393" s="27"/>
      <c r="W1393" s="27"/>
      <c r="X1393" s="27"/>
      <c r="Y1393" s="27"/>
      <c r="Z1393" s="27"/>
      <c r="AA1393" s="27"/>
      <c r="AB1393" s="27"/>
      <c r="AC1393" s="27"/>
      <c r="AD1393" s="78"/>
      <c r="AE1393" s="78"/>
      <c r="AF1393" s="78"/>
      <c r="AG1393" s="1"/>
      <c r="AH1393" s="27"/>
      <c r="AI1393" s="30"/>
      <c r="AJ1393" s="1"/>
    </row>
    <row r="1394" spans="1:36" ht="12.75" customHeight="1" x14ac:dyDescent="0.25">
      <c r="A1394" s="22"/>
      <c r="B1394" s="27"/>
      <c r="C1394" s="27"/>
      <c r="D1394" s="76"/>
      <c r="E1394" s="76"/>
      <c r="F1394" s="76"/>
      <c r="G1394" s="76"/>
      <c r="H1394" s="76"/>
      <c r="I1394" s="76"/>
      <c r="J1394" s="76"/>
      <c r="K1394" s="77"/>
      <c r="L1394" s="27"/>
      <c r="M1394" s="27"/>
      <c r="N1394" s="27"/>
      <c r="O1394" s="27"/>
      <c r="P1394" s="27"/>
      <c r="Q1394" s="27"/>
      <c r="R1394" s="27"/>
      <c r="S1394" s="27"/>
      <c r="T1394" s="27"/>
      <c r="U1394" s="27"/>
      <c r="V1394" s="27"/>
      <c r="W1394" s="27"/>
      <c r="X1394" s="27"/>
      <c r="Y1394" s="27"/>
      <c r="Z1394" s="27"/>
      <c r="AA1394" s="27"/>
      <c r="AB1394" s="27"/>
      <c r="AC1394" s="27"/>
      <c r="AD1394" s="78"/>
      <c r="AE1394" s="78"/>
      <c r="AF1394" s="78"/>
      <c r="AG1394" s="1"/>
      <c r="AH1394" s="27"/>
      <c r="AI1394" s="30"/>
      <c r="AJ1394" s="1"/>
    </row>
    <row r="1395" spans="1:36" ht="12.75" customHeight="1" x14ac:dyDescent="0.25">
      <c r="A1395" s="22"/>
      <c r="B1395" s="27"/>
      <c r="C1395" s="27"/>
      <c r="D1395" s="76"/>
      <c r="E1395" s="76"/>
      <c r="F1395" s="76"/>
      <c r="G1395" s="76"/>
      <c r="H1395" s="76"/>
      <c r="I1395" s="76"/>
      <c r="J1395" s="76"/>
      <c r="K1395" s="77"/>
      <c r="L1395" s="27"/>
      <c r="M1395" s="27"/>
      <c r="N1395" s="27"/>
      <c r="O1395" s="27"/>
      <c r="P1395" s="27"/>
      <c r="Q1395" s="27"/>
      <c r="R1395" s="27"/>
      <c r="S1395" s="27"/>
      <c r="T1395" s="27"/>
      <c r="U1395" s="27"/>
      <c r="V1395" s="27"/>
      <c r="W1395" s="27"/>
      <c r="X1395" s="27"/>
      <c r="Y1395" s="27"/>
      <c r="Z1395" s="27"/>
      <c r="AA1395" s="27"/>
      <c r="AB1395" s="27"/>
      <c r="AC1395" s="27"/>
      <c r="AD1395" s="78"/>
      <c r="AE1395" s="78"/>
      <c r="AF1395" s="78"/>
      <c r="AG1395" s="1"/>
      <c r="AH1395" s="27"/>
      <c r="AI1395" s="30"/>
      <c r="AJ1395" s="1"/>
    </row>
    <row r="1396" spans="1:36" ht="12.75" customHeight="1" x14ac:dyDescent="0.25">
      <c r="A1396" s="22"/>
      <c r="B1396" s="27"/>
      <c r="C1396" s="27"/>
      <c r="D1396" s="76"/>
      <c r="E1396" s="76"/>
      <c r="F1396" s="76"/>
      <c r="G1396" s="76"/>
      <c r="H1396" s="76"/>
      <c r="I1396" s="76"/>
      <c r="J1396" s="76"/>
      <c r="K1396" s="77"/>
      <c r="L1396" s="27"/>
      <c r="M1396" s="27"/>
      <c r="N1396" s="27"/>
      <c r="O1396" s="27"/>
      <c r="P1396" s="27"/>
      <c r="Q1396" s="27"/>
      <c r="R1396" s="27"/>
      <c r="S1396" s="27"/>
      <c r="T1396" s="27"/>
      <c r="U1396" s="27"/>
      <c r="V1396" s="27"/>
      <c r="W1396" s="27"/>
      <c r="X1396" s="27"/>
      <c r="Y1396" s="27"/>
      <c r="Z1396" s="27"/>
      <c r="AA1396" s="27"/>
      <c r="AB1396" s="27"/>
      <c r="AC1396" s="27"/>
      <c r="AD1396" s="78"/>
      <c r="AE1396" s="78"/>
      <c r="AF1396" s="78"/>
      <c r="AG1396" s="1"/>
      <c r="AH1396" s="27"/>
      <c r="AI1396" s="30"/>
      <c r="AJ1396" s="1"/>
    </row>
    <row r="1397" spans="1:36" ht="12.75" customHeight="1" x14ac:dyDescent="0.25">
      <c r="A1397" s="22"/>
      <c r="B1397" s="27"/>
      <c r="C1397" s="27"/>
      <c r="D1397" s="76"/>
      <c r="E1397" s="76"/>
      <c r="F1397" s="76"/>
      <c r="G1397" s="76"/>
      <c r="H1397" s="76"/>
      <c r="I1397" s="76"/>
      <c r="J1397" s="76"/>
      <c r="K1397" s="77"/>
      <c r="L1397" s="27"/>
      <c r="M1397" s="27"/>
      <c r="N1397" s="27"/>
      <c r="O1397" s="27"/>
      <c r="P1397" s="27"/>
      <c r="Q1397" s="27"/>
      <c r="R1397" s="27"/>
      <c r="S1397" s="27"/>
      <c r="T1397" s="27"/>
      <c r="U1397" s="27"/>
      <c r="V1397" s="27"/>
      <c r="W1397" s="27"/>
      <c r="X1397" s="27"/>
      <c r="Y1397" s="27"/>
      <c r="Z1397" s="27"/>
      <c r="AA1397" s="27"/>
      <c r="AB1397" s="27"/>
      <c r="AC1397" s="27"/>
      <c r="AD1397" s="78"/>
      <c r="AE1397" s="78"/>
      <c r="AF1397" s="78"/>
      <c r="AG1397" s="1"/>
      <c r="AH1397" s="27"/>
      <c r="AI1397" s="30"/>
      <c r="AJ1397" s="1"/>
    </row>
    <row r="1398" spans="1:36" ht="12.75" customHeight="1" x14ac:dyDescent="0.25">
      <c r="A1398" s="22"/>
      <c r="B1398" s="27"/>
      <c r="C1398" s="27"/>
      <c r="D1398" s="76"/>
      <c r="E1398" s="76"/>
      <c r="F1398" s="76"/>
      <c r="G1398" s="76"/>
      <c r="H1398" s="76"/>
      <c r="I1398" s="76"/>
      <c r="J1398" s="76"/>
      <c r="K1398" s="77"/>
      <c r="L1398" s="27"/>
      <c r="M1398" s="27"/>
      <c r="N1398" s="27"/>
      <c r="O1398" s="27"/>
      <c r="P1398" s="27"/>
      <c r="Q1398" s="27"/>
      <c r="R1398" s="27"/>
      <c r="S1398" s="27"/>
      <c r="T1398" s="27"/>
      <c r="U1398" s="27"/>
      <c r="V1398" s="27"/>
      <c r="W1398" s="27"/>
      <c r="X1398" s="27"/>
      <c r="Y1398" s="27"/>
      <c r="Z1398" s="27"/>
      <c r="AA1398" s="27"/>
      <c r="AB1398" s="27"/>
      <c r="AC1398" s="27"/>
      <c r="AD1398" s="78"/>
      <c r="AE1398" s="78"/>
      <c r="AF1398" s="78"/>
      <c r="AG1398" s="1"/>
      <c r="AH1398" s="27"/>
      <c r="AI1398" s="30"/>
      <c r="AJ1398" s="1"/>
    </row>
    <row r="1399" spans="1:36" ht="12.75" customHeight="1" x14ac:dyDescent="0.25">
      <c r="A1399" s="22"/>
      <c r="B1399" s="27"/>
      <c r="C1399" s="27"/>
      <c r="D1399" s="76"/>
      <c r="E1399" s="76"/>
      <c r="F1399" s="76"/>
      <c r="G1399" s="76"/>
      <c r="H1399" s="76"/>
      <c r="I1399" s="76"/>
      <c r="J1399" s="76"/>
      <c r="K1399" s="77"/>
      <c r="L1399" s="27"/>
      <c r="M1399" s="27"/>
      <c r="N1399" s="27"/>
      <c r="O1399" s="27"/>
      <c r="P1399" s="27"/>
      <c r="Q1399" s="27"/>
      <c r="R1399" s="27"/>
      <c r="S1399" s="27"/>
      <c r="T1399" s="27"/>
      <c r="U1399" s="27"/>
      <c r="V1399" s="27"/>
      <c r="W1399" s="27"/>
      <c r="X1399" s="27"/>
      <c r="Y1399" s="27"/>
      <c r="Z1399" s="27"/>
      <c r="AA1399" s="27"/>
      <c r="AB1399" s="27"/>
      <c r="AC1399" s="27"/>
      <c r="AD1399" s="78"/>
      <c r="AE1399" s="78"/>
      <c r="AF1399" s="78"/>
      <c r="AG1399" s="1"/>
      <c r="AH1399" s="27"/>
      <c r="AI1399" s="30"/>
      <c r="AJ1399" s="1"/>
    </row>
    <row r="1400" spans="1:36" ht="12.75" customHeight="1" x14ac:dyDescent="0.25">
      <c r="A1400" s="22"/>
      <c r="B1400" s="27"/>
      <c r="C1400" s="27"/>
      <c r="D1400" s="76"/>
      <c r="E1400" s="76"/>
      <c r="F1400" s="76"/>
      <c r="G1400" s="76"/>
      <c r="H1400" s="76"/>
      <c r="I1400" s="76"/>
      <c r="J1400" s="76"/>
      <c r="K1400" s="77"/>
      <c r="L1400" s="27"/>
      <c r="M1400" s="27"/>
      <c r="N1400" s="27"/>
      <c r="O1400" s="27"/>
      <c r="P1400" s="27"/>
      <c r="Q1400" s="27"/>
      <c r="R1400" s="27"/>
      <c r="S1400" s="27"/>
      <c r="T1400" s="27"/>
      <c r="U1400" s="27"/>
      <c r="V1400" s="27"/>
      <c r="W1400" s="27"/>
      <c r="X1400" s="27"/>
      <c r="Y1400" s="27"/>
      <c r="Z1400" s="27"/>
      <c r="AA1400" s="27"/>
      <c r="AB1400" s="27"/>
      <c r="AC1400" s="27"/>
      <c r="AD1400" s="78"/>
      <c r="AE1400" s="78"/>
      <c r="AF1400" s="78"/>
      <c r="AG1400" s="1"/>
      <c r="AH1400" s="27"/>
      <c r="AI1400" s="30"/>
      <c r="AJ1400" s="1"/>
    </row>
    <row r="1401" spans="1:36" ht="12.75" customHeight="1" x14ac:dyDescent="0.25">
      <c r="A1401" s="22"/>
      <c r="B1401" s="27"/>
      <c r="C1401" s="27"/>
      <c r="D1401" s="76"/>
      <c r="E1401" s="76"/>
      <c r="F1401" s="76"/>
      <c r="G1401" s="76"/>
      <c r="H1401" s="76"/>
      <c r="I1401" s="76"/>
      <c r="J1401" s="76"/>
      <c r="K1401" s="77"/>
      <c r="L1401" s="27"/>
      <c r="M1401" s="27"/>
      <c r="N1401" s="27"/>
      <c r="O1401" s="27"/>
      <c r="P1401" s="27"/>
      <c r="Q1401" s="27"/>
      <c r="R1401" s="27"/>
      <c r="S1401" s="27"/>
      <c r="T1401" s="27"/>
      <c r="U1401" s="27"/>
      <c r="V1401" s="27"/>
      <c r="W1401" s="27"/>
      <c r="X1401" s="27"/>
      <c r="Y1401" s="27"/>
      <c r="Z1401" s="27"/>
      <c r="AA1401" s="27"/>
      <c r="AB1401" s="27"/>
      <c r="AC1401" s="27"/>
      <c r="AD1401" s="78"/>
      <c r="AE1401" s="78"/>
      <c r="AF1401" s="78"/>
      <c r="AG1401" s="1"/>
      <c r="AH1401" s="27"/>
      <c r="AI1401" s="30"/>
      <c r="AJ1401" s="1"/>
    </row>
    <row r="1402" spans="1:36" ht="12.75" customHeight="1" x14ac:dyDescent="0.25">
      <c r="A1402" s="22"/>
      <c r="B1402" s="27"/>
      <c r="C1402" s="27"/>
      <c r="D1402" s="76"/>
      <c r="E1402" s="76"/>
      <c r="F1402" s="76"/>
      <c r="G1402" s="76"/>
      <c r="H1402" s="76"/>
      <c r="I1402" s="76"/>
      <c r="J1402" s="76"/>
      <c r="K1402" s="77"/>
      <c r="L1402" s="27"/>
      <c r="M1402" s="27"/>
      <c r="N1402" s="27"/>
      <c r="O1402" s="27"/>
      <c r="P1402" s="27"/>
      <c r="Q1402" s="27"/>
      <c r="R1402" s="27"/>
      <c r="S1402" s="27"/>
      <c r="T1402" s="27"/>
      <c r="U1402" s="27"/>
      <c r="V1402" s="27"/>
      <c r="W1402" s="27"/>
      <c r="X1402" s="27"/>
      <c r="Y1402" s="27"/>
      <c r="Z1402" s="27"/>
      <c r="AA1402" s="27"/>
      <c r="AB1402" s="27"/>
      <c r="AC1402" s="27"/>
      <c r="AD1402" s="78"/>
      <c r="AE1402" s="78"/>
      <c r="AF1402" s="78"/>
      <c r="AG1402" s="1"/>
      <c r="AH1402" s="27"/>
      <c r="AI1402" s="30"/>
      <c r="AJ1402" s="1"/>
    </row>
    <row r="1403" spans="1:36" ht="12.75" customHeight="1" x14ac:dyDescent="0.25">
      <c r="A1403" s="22"/>
      <c r="B1403" s="27"/>
      <c r="C1403" s="27"/>
      <c r="D1403" s="76"/>
      <c r="E1403" s="76"/>
      <c r="F1403" s="76"/>
      <c r="G1403" s="76"/>
      <c r="H1403" s="76"/>
      <c r="I1403" s="76"/>
      <c r="J1403" s="76"/>
      <c r="K1403" s="77"/>
      <c r="L1403" s="27"/>
      <c r="M1403" s="27"/>
      <c r="N1403" s="27"/>
      <c r="O1403" s="27"/>
      <c r="P1403" s="27"/>
      <c r="Q1403" s="27"/>
      <c r="R1403" s="27"/>
      <c r="S1403" s="27"/>
      <c r="T1403" s="27"/>
      <c r="U1403" s="27"/>
      <c r="V1403" s="27"/>
      <c r="W1403" s="27"/>
      <c r="X1403" s="27"/>
      <c r="Y1403" s="27"/>
      <c r="Z1403" s="27"/>
      <c r="AA1403" s="27"/>
      <c r="AB1403" s="27"/>
      <c r="AC1403" s="27"/>
      <c r="AD1403" s="78"/>
      <c r="AE1403" s="78"/>
      <c r="AF1403" s="78"/>
      <c r="AG1403" s="1"/>
      <c r="AH1403" s="27"/>
      <c r="AI1403" s="30"/>
      <c r="AJ1403" s="1"/>
    </row>
    <row r="1404" spans="1:36" ht="12.75" customHeight="1" x14ac:dyDescent="0.25">
      <c r="A1404" s="22"/>
      <c r="B1404" s="27"/>
      <c r="C1404" s="27"/>
      <c r="D1404" s="76"/>
      <c r="E1404" s="76"/>
      <c r="F1404" s="76"/>
      <c r="G1404" s="76"/>
      <c r="H1404" s="76"/>
      <c r="I1404" s="76"/>
      <c r="J1404" s="76"/>
      <c r="K1404" s="77"/>
      <c r="L1404" s="27"/>
      <c r="M1404" s="27"/>
      <c r="N1404" s="27"/>
      <c r="O1404" s="27"/>
      <c r="P1404" s="27"/>
      <c r="Q1404" s="27"/>
      <c r="R1404" s="27"/>
      <c r="S1404" s="27"/>
      <c r="T1404" s="27"/>
      <c r="U1404" s="27"/>
      <c r="V1404" s="27"/>
      <c r="W1404" s="27"/>
      <c r="X1404" s="27"/>
      <c r="Y1404" s="27"/>
      <c r="Z1404" s="27"/>
      <c r="AA1404" s="27"/>
      <c r="AB1404" s="27"/>
      <c r="AC1404" s="27"/>
      <c r="AD1404" s="78"/>
      <c r="AE1404" s="78"/>
      <c r="AF1404" s="78"/>
      <c r="AG1404" s="1"/>
      <c r="AH1404" s="27"/>
      <c r="AI1404" s="30"/>
      <c r="AJ1404" s="1"/>
    </row>
    <row r="1405" spans="1:36" ht="12.75" customHeight="1" x14ac:dyDescent="0.25">
      <c r="A1405" s="22"/>
      <c r="B1405" s="27"/>
      <c r="C1405" s="27"/>
      <c r="D1405" s="76"/>
      <c r="E1405" s="76"/>
      <c r="F1405" s="76"/>
      <c r="G1405" s="76"/>
      <c r="H1405" s="76"/>
      <c r="I1405" s="76"/>
      <c r="J1405" s="76"/>
      <c r="K1405" s="77"/>
      <c r="L1405" s="27"/>
      <c r="M1405" s="27"/>
      <c r="N1405" s="27"/>
      <c r="O1405" s="27"/>
      <c r="P1405" s="27"/>
      <c r="Q1405" s="27"/>
      <c r="R1405" s="27"/>
      <c r="S1405" s="27"/>
      <c r="T1405" s="27"/>
      <c r="U1405" s="27"/>
      <c r="V1405" s="27"/>
      <c r="W1405" s="27"/>
      <c r="X1405" s="27"/>
      <c r="Y1405" s="27"/>
      <c r="Z1405" s="27"/>
      <c r="AA1405" s="27"/>
      <c r="AB1405" s="27"/>
      <c r="AC1405" s="27"/>
      <c r="AD1405" s="78"/>
      <c r="AE1405" s="78"/>
      <c r="AF1405" s="78"/>
      <c r="AG1405" s="1"/>
      <c r="AH1405" s="27"/>
      <c r="AI1405" s="30"/>
      <c r="AJ1405" s="1"/>
    </row>
    <row r="1406" spans="1:36" ht="12.75" customHeight="1" x14ac:dyDescent="0.25">
      <c r="A1406" s="22"/>
      <c r="B1406" s="27"/>
      <c r="C1406" s="27"/>
      <c r="D1406" s="76"/>
      <c r="E1406" s="76"/>
      <c r="F1406" s="76"/>
      <c r="G1406" s="76"/>
      <c r="H1406" s="76"/>
      <c r="I1406" s="76"/>
      <c r="J1406" s="76"/>
      <c r="K1406" s="77"/>
      <c r="L1406" s="27"/>
      <c r="M1406" s="27"/>
      <c r="N1406" s="27"/>
      <c r="O1406" s="27"/>
      <c r="P1406" s="27"/>
      <c r="Q1406" s="27"/>
      <c r="R1406" s="27"/>
      <c r="S1406" s="27"/>
      <c r="T1406" s="27"/>
      <c r="U1406" s="27"/>
      <c r="V1406" s="27"/>
      <c r="W1406" s="27"/>
      <c r="X1406" s="27"/>
      <c r="Y1406" s="27"/>
      <c r="Z1406" s="27"/>
      <c r="AA1406" s="27"/>
      <c r="AB1406" s="27"/>
      <c r="AC1406" s="27"/>
      <c r="AD1406" s="78"/>
      <c r="AE1406" s="78"/>
      <c r="AF1406" s="78"/>
      <c r="AG1406" s="1"/>
      <c r="AH1406" s="27"/>
      <c r="AI1406" s="30"/>
      <c r="AJ1406" s="1"/>
    </row>
    <row r="1407" spans="1:36" ht="12.75" customHeight="1" x14ac:dyDescent="0.25">
      <c r="A1407" s="22"/>
      <c r="B1407" s="27"/>
      <c r="C1407" s="27"/>
      <c r="D1407" s="76"/>
      <c r="E1407" s="76"/>
      <c r="F1407" s="76"/>
      <c r="G1407" s="76"/>
      <c r="H1407" s="76"/>
      <c r="I1407" s="76"/>
      <c r="J1407" s="76"/>
      <c r="K1407" s="77"/>
      <c r="L1407" s="27"/>
      <c r="M1407" s="27"/>
      <c r="N1407" s="27"/>
      <c r="O1407" s="27"/>
      <c r="P1407" s="27"/>
      <c r="Q1407" s="27"/>
      <c r="R1407" s="27"/>
      <c r="S1407" s="27"/>
      <c r="T1407" s="27"/>
      <c r="U1407" s="27"/>
      <c r="V1407" s="27"/>
      <c r="W1407" s="27"/>
      <c r="X1407" s="27"/>
      <c r="Y1407" s="27"/>
      <c r="Z1407" s="27"/>
      <c r="AA1407" s="27"/>
      <c r="AB1407" s="27"/>
      <c r="AC1407" s="27"/>
      <c r="AD1407" s="78"/>
      <c r="AE1407" s="78"/>
      <c r="AF1407" s="78"/>
      <c r="AG1407" s="1"/>
      <c r="AH1407" s="27"/>
      <c r="AI1407" s="30"/>
      <c r="AJ1407" s="1"/>
    </row>
    <row r="1408" spans="1:36" ht="12.75" customHeight="1" x14ac:dyDescent="0.25">
      <c r="A1408" s="22"/>
      <c r="B1408" s="27"/>
      <c r="C1408" s="27"/>
      <c r="D1408" s="76"/>
      <c r="E1408" s="76"/>
      <c r="F1408" s="76"/>
      <c r="G1408" s="76"/>
      <c r="H1408" s="76"/>
      <c r="I1408" s="76"/>
      <c r="J1408" s="76"/>
      <c r="K1408" s="77"/>
      <c r="L1408" s="27"/>
      <c r="M1408" s="27"/>
      <c r="N1408" s="27"/>
      <c r="O1408" s="27"/>
      <c r="P1408" s="27"/>
      <c r="Q1408" s="27"/>
      <c r="R1408" s="27"/>
      <c r="S1408" s="27"/>
      <c r="T1408" s="27"/>
      <c r="U1408" s="27"/>
      <c r="V1408" s="27"/>
      <c r="W1408" s="27"/>
      <c r="X1408" s="27"/>
      <c r="Y1408" s="27"/>
      <c r="Z1408" s="27"/>
      <c r="AA1408" s="27"/>
      <c r="AB1408" s="27"/>
      <c r="AC1408" s="27"/>
      <c r="AD1408" s="78"/>
      <c r="AE1408" s="78"/>
      <c r="AF1408" s="78"/>
      <c r="AG1408" s="1"/>
      <c r="AH1408" s="27"/>
      <c r="AI1408" s="30"/>
      <c r="AJ1408" s="1"/>
    </row>
    <row r="1409" spans="1:36" ht="12.75" customHeight="1" x14ac:dyDescent="0.25">
      <c r="A1409" s="22"/>
      <c r="B1409" s="27"/>
      <c r="C1409" s="27"/>
      <c r="D1409" s="76"/>
      <c r="E1409" s="76"/>
      <c r="F1409" s="76"/>
      <c r="G1409" s="76"/>
      <c r="H1409" s="76"/>
      <c r="I1409" s="76"/>
      <c r="J1409" s="76"/>
      <c r="K1409" s="77"/>
      <c r="L1409" s="27"/>
      <c r="M1409" s="27"/>
      <c r="N1409" s="27"/>
      <c r="O1409" s="27"/>
      <c r="P1409" s="27"/>
      <c r="Q1409" s="27"/>
      <c r="R1409" s="27"/>
      <c r="S1409" s="27"/>
      <c r="T1409" s="27"/>
      <c r="U1409" s="27"/>
      <c r="V1409" s="27"/>
      <c r="W1409" s="27"/>
      <c r="X1409" s="27"/>
      <c r="Y1409" s="27"/>
      <c r="Z1409" s="27"/>
      <c r="AA1409" s="27"/>
      <c r="AB1409" s="27"/>
      <c r="AC1409" s="27"/>
      <c r="AD1409" s="78"/>
      <c r="AE1409" s="78"/>
      <c r="AF1409" s="78"/>
      <c r="AG1409" s="1"/>
      <c r="AH1409" s="27"/>
      <c r="AI1409" s="30"/>
      <c r="AJ1409" s="1"/>
    </row>
    <row r="1410" spans="1:36" ht="12.75" customHeight="1" x14ac:dyDescent="0.25">
      <c r="A1410" s="22"/>
      <c r="B1410" s="27"/>
      <c r="C1410" s="27"/>
      <c r="D1410" s="76"/>
      <c r="E1410" s="76"/>
      <c r="F1410" s="76"/>
      <c r="G1410" s="76"/>
      <c r="H1410" s="76"/>
      <c r="I1410" s="76"/>
      <c r="J1410" s="76"/>
      <c r="K1410" s="77"/>
      <c r="L1410" s="27"/>
      <c r="M1410" s="27"/>
      <c r="N1410" s="27"/>
      <c r="O1410" s="27"/>
      <c r="P1410" s="27"/>
      <c r="Q1410" s="27"/>
      <c r="R1410" s="27"/>
      <c r="S1410" s="27"/>
      <c r="T1410" s="27"/>
      <c r="U1410" s="27"/>
      <c r="V1410" s="27"/>
      <c r="W1410" s="27"/>
      <c r="X1410" s="27"/>
      <c r="Y1410" s="27"/>
      <c r="Z1410" s="27"/>
      <c r="AA1410" s="27"/>
      <c r="AB1410" s="27"/>
      <c r="AC1410" s="27"/>
      <c r="AD1410" s="78"/>
      <c r="AE1410" s="78"/>
      <c r="AF1410" s="78"/>
      <c r="AG1410" s="1"/>
      <c r="AH1410" s="27"/>
      <c r="AI1410" s="30"/>
      <c r="AJ1410" s="1"/>
    </row>
    <row r="1411" spans="1:36" ht="12.75" customHeight="1" x14ac:dyDescent="0.25">
      <c r="A1411" s="22"/>
      <c r="B1411" s="27"/>
      <c r="C1411" s="27"/>
      <c r="D1411" s="76"/>
      <c r="E1411" s="76"/>
      <c r="F1411" s="76"/>
      <c r="G1411" s="76"/>
      <c r="H1411" s="76"/>
      <c r="I1411" s="76"/>
      <c r="J1411" s="76"/>
      <c r="K1411" s="77"/>
      <c r="L1411" s="27"/>
      <c r="M1411" s="27"/>
      <c r="N1411" s="27"/>
      <c r="O1411" s="27"/>
      <c r="P1411" s="27"/>
      <c r="Q1411" s="27"/>
      <c r="R1411" s="27"/>
      <c r="S1411" s="27"/>
      <c r="T1411" s="27"/>
      <c r="U1411" s="27"/>
      <c r="V1411" s="27"/>
      <c r="W1411" s="27"/>
      <c r="X1411" s="27"/>
      <c r="Y1411" s="27"/>
      <c r="Z1411" s="27"/>
      <c r="AA1411" s="27"/>
      <c r="AB1411" s="27"/>
      <c r="AC1411" s="27"/>
      <c r="AD1411" s="78"/>
      <c r="AE1411" s="78"/>
      <c r="AF1411" s="78"/>
      <c r="AG1411" s="1"/>
      <c r="AH1411" s="27"/>
      <c r="AI1411" s="30"/>
      <c r="AJ1411" s="1"/>
    </row>
    <row r="1412" spans="1:36" ht="12.75" customHeight="1" x14ac:dyDescent="0.25">
      <c r="A1412" s="22"/>
      <c r="B1412" s="27"/>
      <c r="C1412" s="27"/>
      <c r="D1412" s="76"/>
      <c r="E1412" s="76"/>
      <c r="F1412" s="76"/>
      <c r="G1412" s="76"/>
      <c r="H1412" s="76"/>
      <c r="I1412" s="76"/>
      <c r="J1412" s="76"/>
      <c r="K1412" s="77"/>
      <c r="L1412" s="27"/>
      <c r="M1412" s="27"/>
      <c r="N1412" s="27"/>
      <c r="O1412" s="27"/>
      <c r="P1412" s="27"/>
      <c r="Q1412" s="27"/>
      <c r="R1412" s="27"/>
      <c r="S1412" s="27"/>
      <c r="T1412" s="27"/>
      <c r="U1412" s="27"/>
      <c r="V1412" s="27"/>
      <c r="W1412" s="27"/>
      <c r="X1412" s="27"/>
      <c r="Y1412" s="27"/>
      <c r="Z1412" s="27"/>
      <c r="AA1412" s="27"/>
      <c r="AB1412" s="27"/>
      <c r="AC1412" s="27"/>
      <c r="AD1412" s="78"/>
      <c r="AE1412" s="78"/>
      <c r="AF1412" s="78"/>
      <c r="AG1412" s="1"/>
      <c r="AH1412" s="27"/>
      <c r="AI1412" s="30"/>
      <c r="AJ1412" s="1"/>
    </row>
    <row r="1413" spans="1:36" ht="12.75" customHeight="1" x14ac:dyDescent="0.25">
      <c r="A1413" s="22"/>
      <c r="B1413" s="27"/>
      <c r="C1413" s="27"/>
      <c r="D1413" s="76"/>
      <c r="E1413" s="76"/>
      <c r="F1413" s="76"/>
      <c r="G1413" s="76"/>
      <c r="H1413" s="76"/>
      <c r="I1413" s="76"/>
      <c r="J1413" s="76"/>
      <c r="K1413" s="77"/>
      <c r="L1413" s="27"/>
      <c r="M1413" s="27"/>
      <c r="N1413" s="27"/>
      <c r="O1413" s="27"/>
      <c r="P1413" s="27"/>
      <c r="Q1413" s="27"/>
      <c r="R1413" s="27"/>
      <c r="S1413" s="27"/>
      <c r="T1413" s="27"/>
      <c r="U1413" s="27"/>
      <c r="V1413" s="27"/>
      <c r="W1413" s="27"/>
      <c r="X1413" s="27"/>
      <c r="Y1413" s="27"/>
      <c r="Z1413" s="27"/>
      <c r="AA1413" s="27"/>
      <c r="AB1413" s="27"/>
      <c r="AC1413" s="27"/>
      <c r="AD1413" s="78"/>
      <c r="AE1413" s="78"/>
      <c r="AF1413" s="78"/>
      <c r="AG1413" s="1"/>
      <c r="AH1413" s="27"/>
      <c r="AI1413" s="30"/>
      <c r="AJ1413" s="1"/>
    </row>
    <row r="1414" spans="1:36" ht="12.75" customHeight="1" x14ac:dyDescent="0.25">
      <c r="A1414" s="22"/>
      <c r="B1414" s="27"/>
      <c r="C1414" s="27"/>
      <c r="D1414" s="76"/>
      <c r="E1414" s="76"/>
      <c r="F1414" s="76"/>
      <c r="G1414" s="76"/>
      <c r="H1414" s="76"/>
      <c r="I1414" s="76"/>
      <c r="J1414" s="76"/>
      <c r="K1414" s="77"/>
      <c r="L1414" s="27"/>
      <c r="M1414" s="27"/>
      <c r="N1414" s="27"/>
      <c r="O1414" s="27"/>
      <c r="P1414" s="27"/>
      <c r="Q1414" s="27"/>
      <c r="R1414" s="27"/>
      <c r="S1414" s="27"/>
      <c r="T1414" s="27"/>
      <c r="U1414" s="27"/>
      <c r="V1414" s="27"/>
      <c r="W1414" s="27"/>
      <c r="X1414" s="27"/>
      <c r="Y1414" s="27"/>
      <c r="Z1414" s="27"/>
      <c r="AA1414" s="27"/>
      <c r="AB1414" s="27"/>
      <c r="AC1414" s="27"/>
      <c r="AD1414" s="78"/>
      <c r="AE1414" s="78"/>
      <c r="AF1414" s="78"/>
      <c r="AG1414" s="1"/>
      <c r="AH1414" s="27"/>
      <c r="AI1414" s="30"/>
      <c r="AJ1414" s="1"/>
    </row>
    <row r="1415" spans="1:36" ht="12.75" customHeight="1" x14ac:dyDescent="0.25">
      <c r="A1415" s="22"/>
      <c r="B1415" s="27"/>
      <c r="C1415" s="27"/>
      <c r="D1415" s="76"/>
      <c r="E1415" s="76"/>
      <c r="F1415" s="76"/>
      <c r="G1415" s="76"/>
      <c r="H1415" s="76"/>
      <c r="I1415" s="76"/>
      <c r="J1415" s="76"/>
      <c r="K1415" s="77"/>
      <c r="L1415" s="27"/>
      <c r="M1415" s="27"/>
      <c r="N1415" s="27"/>
      <c r="O1415" s="27"/>
      <c r="P1415" s="27"/>
      <c r="Q1415" s="27"/>
      <c r="R1415" s="27"/>
      <c r="S1415" s="27"/>
      <c r="T1415" s="27"/>
      <c r="U1415" s="27"/>
      <c r="V1415" s="27"/>
      <c r="W1415" s="27"/>
      <c r="X1415" s="27"/>
      <c r="Y1415" s="27"/>
      <c r="Z1415" s="27"/>
      <c r="AA1415" s="27"/>
      <c r="AB1415" s="27"/>
      <c r="AC1415" s="27"/>
      <c r="AD1415" s="78"/>
      <c r="AE1415" s="78"/>
      <c r="AF1415" s="78"/>
      <c r="AG1415" s="1"/>
      <c r="AH1415" s="27"/>
      <c r="AI1415" s="30"/>
      <c r="AJ1415" s="1"/>
    </row>
    <row r="1416" spans="1:36" ht="12.75" customHeight="1" x14ac:dyDescent="0.25">
      <c r="A1416" s="22"/>
      <c r="B1416" s="27"/>
      <c r="C1416" s="27"/>
      <c r="D1416" s="76"/>
      <c r="E1416" s="76"/>
      <c r="F1416" s="76"/>
      <c r="G1416" s="76"/>
      <c r="H1416" s="76"/>
      <c r="I1416" s="76"/>
      <c r="J1416" s="76"/>
      <c r="K1416" s="77"/>
      <c r="L1416" s="27"/>
      <c r="M1416" s="27"/>
      <c r="N1416" s="27"/>
      <c r="O1416" s="27"/>
      <c r="P1416" s="27"/>
      <c r="Q1416" s="27"/>
      <c r="R1416" s="27"/>
      <c r="S1416" s="27"/>
      <c r="T1416" s="27"/>
      <c r="U1416" s="27"/>
      <c r="V1416" s="27"/>
      <c r="W1416" s="27"/>
      <c r="X1416" s="27"/>
      <c r="Y1416" s="27"/>
      <c r="Z1416" s="27"/>
      <c r="AA1416" s="27"/>
      <c r="AB1416" s="27"/>
      <c r="AC1416" s="27"/>
      <c r="AD1416" s="78"/>
      <c r="AE1416" s="78"/>
      <c r="AF1416" s="78"/>
      <c r="AG1416" s="1"/>
      <c r="AH1416" s="27"/>
      <c r="AI1416" s="30"/>
      <c r="AJ1416" s="1"/>
    </row>
    <row r="1417" spans="1:36" ht="12.75" customHeight="1" x14ac:dyDescent="0.25">
      <c r="A1417" s="22"/>
      <c r="B1417" s="27"/>
      <c r="C1417" s="27"/>
      <c r="D1417" s="76"/>
      <c r="E1417" s="76"/>
      <c r="F1417" s="76"/>
      <c r="G1417" s="76"/>
      <c r="H1417" s="76"/>
      <c r="I1417" s="76"/>
      <c r="J1417" s="76"/>
      <c r="K1417" s="77"/>
      <c r="L1417" s="27"/>
      <c r="M1417" s="27"/>
      <c r="N1417" s="27"/>
      <c r="O1417" s="27"/>
      <c r="P1417" s="27"/>
      <c r="Q1417" s="27"/>
      <c r="R1417" s="27"/>
      <c r="S1417" s="27"/>
      <c r="T1417" s="27"/>
      <c r="U1417" s="27"/>
      <c r="V1417" s="27"/>
      <c r="W1417" s="27"/>
      <c r="X1417" s="27"/>
      <c r="Y1417" s="27"/>
      <c r="Z1417" s="27"/>
      <c r="AA1417" s="27"/>
      <c r="AB1417" s="27"/>
      <c r="AC1417" s="27"/>
      <c r="AD1417" s="78"/>
      <c r="AE1417" s="78"/>
      <c r="AF1417" s="78"/>
      <c r="AG1417" s="1"/>
      <c r="AH1417" s="27"/>
      <c r="AI1417" s="30"/>
      <c r="AJ1417" s="1"/>
    </row>
    <row r="1418" spans="1:36" ht="12.75" customHeight="1" x14ac:dyDescent="0.25">
      <c r="A1418" s="22"/>
      <c r="B1418" s="27"/>
      <c r="C1418" s="27"/>
      <c r="D1418" s="76"/>
      <c r="E1418" s="76"/>
      <c r="F1418" s="76"/>
      <c r="G1418" s="76"/>
      <c r="H1418" s="76"/>
      <c r="I1418" s="76"/>
      <c r="J1418" s="76"/>
      <c r="K1418" s="77"/>
      <c r="L1418" s="27"/>
      <c r="M1418" s="27"/>
      <c r="N1418" s="27"/>
      <c r="O1418" s="27"/>
      <c r="P1418" s="27"/>
      <c r="Q1418" s="27"/>
      <c r="R1418" s="27"/>
      <c r="S1418" s="27"/>
      <c r="T1418" s="27"/>
      <c r="U1418" s="27"/>
      <c r="V1418" s="27"/>
      <c r="W1418" s="27"/>
      <c r="X1418" s="27"/>
      <c r="Y1418" s="27"/>
      <c r="Z1418" s="27"/>
      <c r="AA1418" s="27"/>
      <c r="AB1418" s="27"/>
      <c r="AC1418" s="27"/>
      <c r="AD1418" s="78"/>
      <c r="AE1418" s="78"/>
      <c r="AF1418" s="78"/>
      <c r="AG1418" s="1"/>
      <c r="AH1418" s="27"/>
      <c r="AI1418" s="30"/>
      <c r="AJ1418" s="1"/>
    </row>
    <row r="1419" spans="1:36" ht="12.75" customHeight="1" x14ac:dyDescent="0.25">
      <c r="A1419" s="22"/>
      <c r="B1419" s="27"/>
      <c r="C1419" s="27"/>
      <c r="D1419" s="76"/>
      <c r="E1419" s="76"/>
      <c r="F1419" s="76"/>
      <c r="G1419" s="76"/>
      <c r="H1419" s="76"/>
      <c r="I1419" s="76"/>
      <c r="J1419" s="76"/>
      <c r="K1419" s="77"/>
      <c r="L1419" s="27"/>
      <c r="M1419" s="27"/>
      <c r="N1419" s="27"/>
      <c r="O1419" s="27"/>
      <c r="P1419" s="27"/>
      <c r="Q1419" s="27"/>
      <c r="R1419" s="27"/>
      <c r="S1419" s="27"/>
      <c r="T1419" s="27"/>
      <c r="U1419" s="27"/>
      <c r="V1419" s="27"/>
      <c r="W1419" s="27"/>
      <c r="X1419" s="27"/>
      <c r="Y1419" s="27"/>
      <c r="Z1419" s="27"/>
      <c r="AA1419" s="27"/>
      <c r="AB1419" s="27"/>
      <c r="AC1419" s="27"/>
      <c r="AD1419" s="78"/>
      <c r="AE1419" s="78"/>
      <c r="AF1419" s="78"/>
      <c r="AG1419" s="1"/>
      <c r="AH1419" s="27"/>
      <c r="AI1419" s="30"/>
      <c r="AJ1419" s="1"/>
    </row>
    <row r="1420" spans="1:36" ht="12.75" customHeight="1" x14ac:dyDescent="0.25">
      <c r="A1420" s="22"/>
      <c r="B1420" s="27"/>
      <c r="C1420" s="27"/>
      <c r="D1420" s="76"/>
      <c r="E1420" s="76"/>
      <c r="F1420" s="76"/>
      <c r="G1420" s="76"/>
      <c r="H1420" s="76"/>
      <c r="I1420" s="76"/>
      <c r="J1420" s="76"/>
      <c r="K1420" s="77"/>
      <c r="L1420" s="27"/>
      <c r="M1420" s="27"/>
      <c r="N1420" s="27"/>
      <c r="O1420" s="27"/>
      <c r="P1420" s="27"/>
      <c r="Q1420" s="27"/>
      <c r="R1420" s="27"/>
      <c r="S1420" s="27"/>
      <c r="T1420" s="27"/>
      <c r="U1420" s="27"/>
      <c r="V1420" s="27"/>
      <c r="W1420" s="27"/>
      <c r="X1420" s="27"/>
      <c r="Y1420" s="27"/>
      <c r="Z1420" s="27"/>
      <c r="AA1420" s="27"/>
      <c r="AB1420" s="27"/>
      <c r="AC1420" s="27"/>
      <c r="AD1420" s="78"/>
      <c r="AE1420" s="78"/>
      <c r="AF1420" s="78"/>
      <c r="AG1420" s="1"/>
      <c r="AH1420" s="27"/>
      <c r="AI1420" s="30"/>
      <c r="AJ1420" s="1"/>
    </row>
    <row r="1421" spans="1:36" ht="12.75" customHeight="1" x14ac:dyDescent="0.25">
      <c r="A1421" s="22"/>
      <c r="B1421" s="27"/>
      <c r="C1421" s="27"/>
      <c r="D1421" s="76"/>
      <c r="E1421" s="76"/>
      <c r="F1421" s="76"/>
      <c r="G1421" s="76"/>
      <c r="H1421" s="76"/>
      <c r="I1421" s="76"/>
      <c r="J1421" s="76"/>
      <c r="K1421" s="77"/>
      <c r="L1421" s="27"/>
      <c r="M1421" s="27"/>
      <c r="N1421" s="27"/>
      <c r="O1421" s="27"/>
      <c r="P1421" s="27"/>
      <c r="Q1421" s="27"/>
      <c r="R1421" s="27"/>
      <c r="S1421" s="27"/>
      <c r="T1421" s="27"/>
      <c r="U1421" s="27"/>
      <c r="V1421" s="27"/>
      <c r="W1421" s="27"/>
      <c r="X1421" s="27"/>
      <c r="Y1421" s="27"/>
      <c r="Z1421" s="27"/>
      <c r="AA1421" s="27"/>
      <c r="AB1421" s="27"/>
      <c r="AC1421" s="27"/>
      <c r="AD1421" s="78"/>
      <c r="AE1421" s="78"/>
      <c r="AF1421" s="78"/>
      <c r="AG1421" s="1"/>
      <c r="AH1421" s="27"/>
      <c r="AI1421" s="30"/>
      <c r="AJ1421" s="1"/>
    </row>
    <row r="1422" spans="1:36" ht="12.75" customHeight="1" x14ac:dyDescent="0.25">
      <c r="A1422" s="22"/>
      <c r="B1422" s="27"/>
      <c r="C1422" s="27"/>
      <c r="D1422" s="76"/>
      <c r="E1422" s="76"/>
      <c r="F1422" s="76"/>
      <c r="G1422" s="76"/>
      <c r="H1422" s="76"/>
      <c r="I1422" s="76"/>
      <c r="J1422" s="76"/>
      <c r="K1422" s="77"/>
      <c r="L1422" s="27"/>
      <c r="M1422" s="27"/>
      <c r="N1422" s="27"/>
      <c r="O1422" s="27"/>
      <c r="P1422" s="27"/>
      <c r="Q1422" s="27"/>
      <c r="R1422" s="27"/>
      <c r="S1422" s="27"/>
      <c r="T1422" s="27"/>
      <c r="U1422" s="27"/>
      <c r="V1422" s="27"/>
      <c r="W1422" s="27"/>
      <c r="X1422" s="27"/>
      <c r="Y1422" s="27"/>
      <c r="Z1422" s="27"/>
      <c r="AA1422" s="27"/>
      <c r="AB1422" s="27"/>
      <c r="AC1422" s="27"/>
      <c r="AD1422" s="78"/>
      <c r="AE1422" s="78"/>
      <c r="AF1422" s="78"/>
      <c r="AG1422" s="1"/>
      <c r="AH1422" s="27"/>
      <c r="AI1422" s="30"/>
      <c r="AJ1422" s="1"/>
    </row>
    <row r="1423" spans="1:36" ht="12.75" customHeight="1" x14ac:dyDescent="0.25">
      <c r="A1423" s="22"/>
      <c r="B1423" s="27"/>
      <c r="C1423" s="27"/>
      <c r="D1423" s="76"/>
      <c r="E1423" s="76"/>
      <c r="F1423" s="76"/>
      <c r="G1423" s="76"/>
      <c r="H1423" s="76"/>
      <c r="I1423" s="76"/>
      <c r="J1423" s="76"/>
      <c r="K1423" s="77"/>
      <c r="L1423" s="27"/>
      <c r="M1423" s="27"/>
      <c r="N1423" s="27"/>
      <c r="O1423" s="27"/>
      <c r="P1423" s="27"/>
      <c r="Q1423" s="27"/>
      <c r="R1423" s="27"/>
      <c r="S1423" s="27"/>
      <c r="T1423" s="27"/>
      <c r="U1423" s="27"/>
      <c r="V1423" s="27"/>
      <c r="W1423" s="27"/>
      <c r="X1423" s="27"/>
      <c r="Y1423" s="27"/>
      <c r="Z1423" s="27"/>
      <c r="AA1423" s="27"/>
      <c r="AB1423" s="27"/>
      <c r="AC1423" s="27"/>
      <c r="AD1423" s="78"/>
      <c r="AE1423" s="78"/>
      <c r="AF1423" s="78"/>
      <c r="AG1423" s="1"/>
      <c r="AH1423" s="27"/>
      <c r="AI1423" s="30"/>
      <c r="AJ1423" s="1"/>
    </row>
    <row r="1424" spans="1:36" ht="12.75" customHeight="1" x14ac:dyDescent="0.25">
      <c r="A1424" s="22"/>
      <c r="B1424" s="27"/>
      <c r="C1424" s="27"/>
      <c r="D1424" s="76"/>
      <c r="E1424" s="76"/>
      <c r="F1424" s="76"/>
      <c r="G1424" s="76"/>
      <c r="H1424" s="76"/>
      <c r="I1424" s="76"/>
      <c r="J1424" s="76"/>
      <c r="K1424" s="77"/>
      <c r="L1424" s="27"/>
      <c r="M1424" s="27"/>
      <c r="N1424" s="27"/>
      <c r="O1424" s="27"/>
      <c r="P1424" s="27"/>
      <c r="Q1424" s="27"/>
      <c r="R1424" s="27"/>
      <c r="S1424" s="27"/>
      <c r="T1424" s="27"/>
      <c r="U1424" s="27"/>
      <c r="V1424" s="27"/>
      <c r="W1424" s="27"/>
      <c r="X1424" s="27"/>
      <c r="Y1424" s="27"/>
      <c r="Z1424" s="27"/>
      <c r="AA1424" s="27"/>
      <c r="AB1424" s="27"/>
      <c r="AC1424" s="27"/>
      <c r="AD1424" s="78"/>
      <c r="AE1424" s="78"/>
      <c r="AF1424" s="78"/>
      <c r="AG1424" s="1"/>
      <c r="AH1424" s="27"/>
      <c r="AI1424" s="30"/>
      <c r="AJ1424" s="1"/>
    </row>
    <row r="1425" spans="1:36" ht="12.75" customHeight="1" x14ac:dyDescent="0.25">
      <c r="A1425" s="22"/>
      <c r="B1425" s="27"/>
      <c r="C1425" s="27"/>
      <c r="D1425" s="76"/>
      <c r="E1425" s="76"/>
      <c r="F1425" s="76"/>
      <c r="G1425" s="76"/>
      <c r="H1425" s="76"/>
      <c r="I1425" s="76"/>
      <c r="J1425" s="76"/>
      <c r="K1425" s="77"/>
      <c r="L1425" s="27"/>
      <c r="M1425" s="27"/>
      <c r="N1425" s="27"/>
      <c r="O1425" s="27"/>
      <c r="P1425" s="27"/>
      <c r="Q1425" s="27"/>
      <c r="R1425" s="27"/>
      <c r="S1425" s="27"/>
      <c r="T1425" s="27"/>
      <c r="U1425" s="27"/>
      <c r="V1425" s="27"/>
      <c r="W1425" s="27"/>
      <c r="X1425" s="27"/>
      <c r="Y1425" s="27"/>
      <c r="Z1425" s="27"/>
      <c r="AA1425" s="27"/>
      <c r="AB1425" s="27"/>
      <c r="AC1425" s="27"/>
      <c r="AD1425" s="78"/>
      <c r="AE1425" s="78"/>
      <c r="AF1425" s="78"/>
      <c r="AG1425" s="1"/>
      <c r="AH1425" s="27"/>
      <c r="AI1425" s="30"/>
      <c r="AJ1425" s="1"/>
    </row>
    <row r="1426" spans="1:36" ht="12.75" customHeight="1" x14ac:dyDescent="0.25">
      <c r="A1426" s="22"/>
      <c r="B1426" s="27"/>
      <c r="C1426" s="27"/>
      <c r="D1426" s="76"/>
      <c r="E1426" s="76"/>
      <c r="F1426" s="76"/>
      <c r="G1426" s="76"/>
      <c r="H1426" s="76"/>
      <c r="I1426" s="76"/>
      <c r="J1426" s="76"/>
      <c r="K1426" s="77"/>
      <c r="L1426" s="27"/>
      <c r="M1426" s="27"/>
      <c r="N1426" s="27"/>
      <c r="O1426" s="27"/>
      <c r="P1426" s="27"/>
      <c r="Q1426" s="27"/>
      <c r="R1426" s="27"/>
      <c r="S1426" s="27"/>
      <c r="T1426" s="27"/>
      <c r="U1426" s="27"/>
      <c r="V1426" s="27"/>
      <c r="W1426" s="27"/>
      <c r="X1426" s="27"/>
      <c r="Y1426" s="27"/>
      <c r="Z1426" s="27"/>
      <c r="AA1426" s="27"/>
      <c r="AB1426" s="27"/>
      <c r="AC1426" s="27"/>
      <c r="AD1426" s="78"/>
      <c r="AE1426" s="78"/>
      <c r="AF1426" s="78"/>
      <c r="AG1426" s="1"/>
      <c r="AH1426" s="27"/>
      <c r="AI1426" s="30"/>
      <c r="AJ1426" s="1"/>
    </row>
    <row r="1427" spans="1:36" ht="12.75" customHeight="1" x14ac:dyDescent="0.25">
      <c r="A1427" s="22"/>
      <c r="B1427" s="27"/>
      <c r="C1427" s="27"/>
      <c r="D1427" s="76"/>
      <c r="E1427" s="76"/>
      <c r="F1427" s="76"/>
      <c r="G1427" s="76"/>
      <c r="H1427" s="76"/>
      <c r="I1427" s="76"/>
      <c r="J1427" s="76"/>
      <c r="K1427" s="77"/>
      <c r="L1427" s="27"/>
      <c r="M1427" s="27"/>
      <c r="N1427" s="27"/>
      <c r="O1427" s="27"/>
      <c r="P1427" s="27"/>
      <c r="Q1427" s="27"/>
      <c r="R1427" s="27"/>
      <c r="S1427" s="27"/>
      <c r="T1427" s="27"/>
      <c r="U1427" s="27"/>
      <c r="V1427" s="27"/>
      <c r="W1427" s="27"/>
      <c r="X1427" s="27"/>
      <c r="Y1427" s="27"/>
      <c r="Z1427" s="27"/>
      <c r="AA1427" s="27"/>
      <c r="AB1427" s="27"/>
      <c r="AC1427" s="27"/>
      <c r="AD1427" s="78"/>
      <c r="AE1427" s="78"/>
      <c r="AF1427" s="78"/>
      <c r="AG1427" s="1"/>
      <c r="AH1427" s="27"/>
      <c r="AI1427" s="30"/>
      <c r="AJ1427" s="1"/>
    </row>
    <row r="1428" spans="1:36" ht="12.75" customHeight="1" x14ac:dyDescent="0.25">
      <c r="A1428" s="22"/>
      <c r="B1428" s="27"/>
      <c r="C1428" s="27"/>
      <c r="D1428" s="76"/>
      <c r="E1428" s="76"/>
      <c r="F1428" s="76"/>
      <c r="G1428" s="76"/>
      <c r="H1428" s="76"/>
      <c r="I1428" s="76"/>
      <c r="J1428" s="76"/>
      <c r="K1428" s="77"/>
      <c r="L1428" s="27"/>
      <c r="M1428" s="27"/>
      <c r="N1428" s="27"/>
      <c r="O1428" s="27"/>
      <c r="P1428" s="27"/>
      <c r="Q1428" s="27"/>
      <c r="R1428" s="27"/>
      <c r="S1428" s="27"/>
      <c r="T1428" s="27"/>
      <c r="U1428" s="27"/>
      <c r="V1428" s="27"/>
      <c r="W1428" s="27"/>
      <c r="X1428" s="27"/>
      <c r="Y1428" s="27"/>
      <c r="Z1428" s="27"/>
      <c r="AA1428" s="27"/>
      <c r="AB1428" s="27"/>
      <c r="AC1428" s="27"/>
      <c r="AD1428" s="78"/>
      <c r="AE1428" s="78"/>
      <c r="AF1428" s="78"/>
      <c r="AG1428" s="1"/>
      <c r="AH1428" s="27"/>
      <c r="AI1428" s="30"/>
      <c r="AJ1428" s="1"/>
    </row>
    <row r="1429" spans="1:36" ht="12.75" customHeight="1" x14ac:dyDescent="0.25">
      <c r="A1429" s="22"/>
      <c r="B1429" s="27"/>
      <c r="C1429" s="27"/>
      <c r="D1429" s="76"/>
      <c r="E1429" s="76"/>
      <c r="F1429" s="76"/>
      <c r="G1429" s="76"/>
      <c r="H1429" s="76"/>
      <c r="I1429" s="76"/>
      <c r="J1429" s="76"/>
      <c r="K1429" s="77"/>
      <c r="L1429" s="27"/>
      <c r="M1429" s="27"/>
      <c r="N1429" s="27"/>
      <c r="O1429" s="27"/>
      <c r="P1429" s="27"/>
      <c r="Q1429" s="27"/>
      <c r="R1429" s="27"/>
      <c r="S1429" s="27"/>
      <c r="T1429" s="27"/>
      <c r="U1429" s="27"/>
      <c r="V1429" s="27"/>
      <c r="W1429" s="27"/>
      <c r="X1429" s="27"/>
      <c r="Y1429" s="27"/>
      <c r="Z1429" s="27"/>
      <c r="AA1429" s="27"/>
      <c r="AB1429" s="27"/>
      <c r="AC1429" s="27"/>
      <c r="AD1429" s="78"/>
      <c r="AE1429" s="78"/>
      <c r="AF1429" s="78"/>
      <c r="AG1429" s="1"/>
      <c r="AH1429" s="27"/>
      <c r="AI1429" s="30"/>
      <c r="AJ1429" s="1"/>
    </row>
    <row r="1430" spans="1:36" ht="12.75" customHeight="1" x14ac:dyDescent="0.25">
      <c r="A1430" s="22"/>
      <c r="B1430" s="27"/>
      <c r="C1430" s="27"/>
      <c r="D1430" s="76"/>
      <c r="E1430" s="76"/>
      <c r="F1430" s="76"/>
      <c r="G1430" s="76"/>
      <c r="H1430" s="76"/>
      <c r="I1430" s="76"/>
      <c r="J1430" s="76"/>
      <c r="K1430" s="77"/>
      <c r="L1430" s="27"/>
      <c r="M1430" s="27"/>
      <c r="N1430" s="27"/>
      <c r="O1430" s="27"/>
      <c r="P1430" s="27"/>
      <c r="Q1430" s="27"/>
      <c r="R1430" s="27"/>
      <c r="S1430" s="27"/>
      <c r="T1430" s="27"/>
      <c r="U1430" s="27"/>
      <c r="V1430" s="27"/>
      <c r="W1430" s="27"/>
      <c r="X1430" s="27"/>
      <c r="Y1430" s="27"/>
      <c r="Z1430" s="27"/>
      <c r="AA1430" s="27"/>
      <c r="AB1430" s="27"/>
      <c r="AC1430" s="27"/>
      <c r="AD1430" s="78"/>
      <c r="AE1430" s="78"/>
      <c r="AF1430" s="78"/>
      <c r="AG1430" s="1"/>
      <c r="AH1430" s="27"/>
      <c r="AI1430" s="30"/>
      <c r="AJ1430" s="1"/>
    </row>
    <row r="1431" spans="1:36" ht="12.75" customHeight="1" x14ac:dyDescent="0.25">
      <c r="A1431" s="22"/>
      <c r="B1431" s="27"/>
      <c r="C1431" s="27"/>
      <c r="D1431" s="76"/>
      <c r="E1431" s="76"/>
      <c r="F1431" s="76"/>
      <c r="G1431" s="76"/>
      <c r="H1431" s="76"/>
      <c r="I1431" s="76"/>
      <c r="J1431" s="76"/>
      <c r="K1431" s="77"/>
      <c r="L1431" s="27"/>
      <c r="M1431" s="27"/>
      <c r="N1431" s="27"/>
      <c r="O1431" s="27"/>
      <c r="P1431" s="27"/>
      <c r="Q1431" s="27"/>
      <c r="R1431" s="27"/>
      <c r="S1431" s="27"/>
      <c r="T1431" s="27"/>
      <c r="U1431" s="27"/>
      <c r="V1431" s="27"/>
      <c r="W1431" s="27"/>
      <c r="X1431" s="27"/>
      <c r="Y1431" s="27"/>
      <c r="Z1431" s="27"/>
      <c r="AA1431" s="27"/>
      <c r="AB1431" s="27"/>
      <c r="AC1431" s="27"/>
      <c r="AD1431" s="78"/>
      <c r="AE1431" s="78"/>
      <c r="AF1431" s="78"/>
      <c r="AG1431" s="1"/>
      <c r="AH1431" s="27"/>
      <c r="AI1431" s="30"/>
      <c r="AJ1431" s="1"/>
    </row>
    <row r="1432" spans="1:36" ht="12.75" customHeight="1" x14ac:dyDescent="0.25">
      <c r="A1432" s="22"/>
      <c r="B1432" s="27"/>
      <c r="C1432" s="27"/>
      <c r="D1432" s="76"/>
      <c r="E1432" s="76"/>
      <c r="F1432" s="76"/>
      <c r="G1432" s="76"/>
      <c r="H1432" s="76"/>
      <c r="I1432" s="76"/>
      <c r="J1432" s="76"/>
      <c r="K1432" s="77"/>
      <c r="L1432" s="27"/>
      <c r="M1432" s="27"/>
      <c r="N1432" s="27"/>
      <c r="O1432" s="27"/>
      <c r="P1432" s="27"/>
      <c r="Q1432" s="27"/>
      <c r="R1432" s="27"/>
      <c r="S1432" s="27"/>
      <c r="T1432" s="27"/>
      <c r="U1432" s="27"/>
      <c r="V1432" s="27"/>
      <c r="W1432" s="27"/>
      <c r="X1432" s="27"/>
      <c r="Y1432" s="27"/>
      <c r="Z1432" s="27"/>
      <c r="AA1432" s="27"/>
      <c r="AB1432" s="27"/>
      <c r="AC1432" s="27"/>
      <c r="AD1432" s="78"/>
      <c r="AE1432" s="78"/>
      <c r="AF1432" s="78"/>
      <c r="AG1432" s="1"/>
      <c r="AH1432" s="27"/>
      <c r="AI1432" s="30"/>
      <c r="AJ1432" s="1"/>
    </row>
    <row r="1433" spans="1:36" ht="12.75" customHeight="1" x14ac:dyDescent="0.25">
      <c r="A1433" s="22"/>
      <c r="B1433" s="27"/>
      <c r="C1433" s="27"/>
      <c r="D1433" s="76"/>
      <c r="E1433" s="76"/>
      <c r="F1433" s="76"/>
      <c r="G1433" s="76"/>
      <c r="H1433" s="76"/>
      <c r="I1433" s="76"/>
      <c r="J1433" s="76"/>
      <c r="K1433" s="77"/>
      <c r="L1433" s="27"/>
      <c r="M1433" s="27"/>
      <c r="N1433" s="27"/>
      <c r="O1433" s="27"/>
      <c r="P1433" s="27"/>
      <c r="Q1433" s="27"/>
      <c r="R1433" s="27"/>
      <c r="S1433" s="27"/>
      <c r="T1433" s="27"/>
      <c r="U1433" s="27"/>
      <c r="V1433" s="27"/>
      <c r="W1433" s="27"/>
      <c r="X1433" s="27"/>
      <c r="Y1433" s="27"/>
      <c r="Z1433" s="27"/>
      <c r="AA1433" s="27"/>
      <c r="AB1433" s="27"/>
      <c r="AC1433" s="27"/>
      <c r="AD1433" s="78"/>
      <c r="AE1433" s="78"/>
      <c r="AF1433" s="78"/>
      <c r="AG1433" s="1"/>
      <c r="AH1433" s="27"/>
      <c r="AI1433" s="30"/>
      <c r="AJ1433" s="1"/>
    </row>
    <row r="1434" spans="1:36" ht="12.75" customHeight="1" x14ac:dyDescent="0.25">
      <c r="A1434" s="22"/>
      <c r="B1434" s="27"/>
      <c r="C1434" s="27"/>
      <c r="D1434" s="76"/>
      <c r="E1434" s="76"/>
      <c r="F1434" s="76"/>
      <c r="G1434" s="76"/>
      <c r="H1434" s="76"/>
      <c r="I1434" s="76"/>
      <c r="J1434" s="76"/>
      <c r="K1434" s="77"/>
      <c r="L1434" s="27"/>
      <c r="M1434" s="27"/>
      <c r="N1434" s="27"/>
      <c r="O1434" s="27"/>
      <c r="P1434" s="27"/>
      <c r="Q1434" s="27"/>
      <c r="R1434" s="27"/>
      <c r="S1434" s="27"/>
      <c r="T1434" s="27"/>
      <c r="U1434" s="27"/>
      <c r="V1434" s="27"/>
      <c r="W1434" s="27"/>
      <c r="X1434" s="27"/>
      <c r="Y1434" s="27"/>
      <c r="Z1434" s="27"/>
      <c r="AA1434" s="27"/>
      <c r="AB1434" s="27"/>
      <c r="AC1434" s="27"/>
      <c r="AD1434" s="78"/>
      <c r="AE1434" s="78"/>
      <c r="AF1434" s="78"/>
      <c r="AG1434" s="1"/>
      <c r="AH1434" s="27"/>
      <c r="AI1434" s="30"/>
      <c r="AJ1434" s="1"/>
    </row>
    <row r="1435" spans="1:36" ht="12.75" customHeight="1" x14ac:dyDescent="0.25">
      <c r="A1435" s="22"/>
      <c r="B1435" s="27"/>
      <c r="C1435" s="27"/>
      <c r="D1435" s="76"/>
      <c r="E1435" s="76"/>
      <c r="F1435" s="76"/>
      <c r="G1435" s="76"/>
      <c r="H1435" s="76"/>
      <c r="I1435" s="76"/>
      <c r="J1435" s="76"/>
      <c r="K1435" s="77"/>
      <c r="L1435" s="27"/>
      <c r="M1435" s="27"/>
      <c r="N1435" s="27"/>
      <c r="O1435" s="27"/>
      <c r="P1435" s="27"/>
      <c r="Q1435" s="27"/>
      <c r="R1435" s="27"/>
      <c r="S1435" s="27"/>
      <c r="T1435" s="27"/>
      <c r="U1435" s="27"/>
      <c r="V1435" s="27"/>
      <c r="W1435" s="27"/>
      <c r="X1435" s="27"/>
      <c r="Y1435" s="27"/>
      <c r="Z1435" s="27"/>
      <c r="AA1435" s="27"/>
      <c r="AB1435" s="27"/>
      <c r="AC1435" s="27"/>
      <c r="AD1435" s="78"/>
      <c r="AE1435" s="78"/>
      <c r="AF1435" s="78"/>
      <c r="AG1435" s="1"/>
      <c r="AH1435" s="27"/>
      <c r="AI1435" s="30"/>
      <c r="AJ1435" s="1"/>
    </row>
    <row r="1436" spans="1:36" ht="12.75" customHeight="1" x14ac:dyDescent="0.25">
      <c r="A1436" s="22"/>
      <c r="B1436" s="27"/>
      <c r="C1436" s="27"/>
      <c r="D1436" s="76"/>
      <c r="E1436" s="76"/>
      <c r="F1436" s="76"/>
      <c r="G1436" s="76"/>
      <c r="H1436" s="76"/>
      <c r="I1436" s="76"/>
      <c r="J1436" s="76"/>
      <c r="K1436" s="77"/>
      <c r="L1436" s="27"/>
      <c r="M1436" s="27"/>
      <c r="N1436" s="27"/>
      <c r="O1436" s="27"/>
      <c r="P1436" s="27"/>
      <c r="Q1436" s="27"/>
      <c r="R1436" s="27"/>
      <c r="S1436" s="27"/>
      <c r="T1436" s="27"/>
      <c r="U1436" s="27"/>
      <c r="V1436" s="27"/>
      <c r="W1436" s="27"/>
      <c r="X1436" s="27"/>
      <c r="Y1436" s="27"/>
      <c r="Z1436" s="27"/>
      <c r="AA1436" s="27"/>
      <c r="AB1436" s="27"/>
      <c r="AC1436" s="27"/>
      <c r="AD1436" s="78"/>
      <c r="AE1436" s="78"/>
      <c r="AF1436" s="78"/>
      <c r="AG1436" s="1"/>
      <c r="AH1436" s="27"/>
      <c r="AI1436" s="30"/>
      <c r="AJ1436" s="1"/>
    </row>
    <row r="1437" spans="1:36" ht="12.75" customHeight="1" x14ac:dyDescent="0.25">
      <c r="A1437" s="22"/>
      <c r="B1437" s="27"/>
      <c r="C1437" s="27"/>
      <c r="D1437" s="76"/>
      <c r="E1437" s="76"/>
      <c r="F1437" s="76"/>
      <c r="G1437" s="76"/>
      <c r="H1437" s="76"/>
      <c r="I1437" s="76"/>
      <c r="J1437" s="76"/>
      <c r="K1437" s="77"/>
      <c r="L1437" s="27"/>
      <c r="M1437" s="27"/>
      <c r="N1437" s="27"/>
      <c r="O1437" s="27"/>
      <c r="P1437" s="27"/>
      <c r="Q1437" s="27"/>
      <c r="R1437" s="27"/>
      <c r="S1437" s="27"/>
      <c r="T1437" s="27"/>
      <c r="U1437" s="27"/>
      <c r="V1437" s="27"/>
      <c r="W1437" s="27"/>
      <c r="X1437" s="27"/>
      <c r="Y1437" s="27"/>
      <c r="Z1437" s="27"/>
      <c r="AA1437" s="27"/>
      <c r="AB1437" s="27"/>
      <c r="AC1437" s="27"/>
      <c r="AD1437" s="78"/>
      <c r="AE1437" s="78"/>
      <c r="AF1437" s="78"/>
      <c r="AG1437" s="1"/>
      <c r="AH1437" s="27"/>
      <c r="AI1437" s="30"/>
      <c r="AJ1437" s="1"/>
    </row>
    <row r="1438" spans="1:36" ht="12.75" customHeight="1" x14ac:dyDescent="0.25">
      <c r="A1438" s="22"/>
      <c r="B1438" s="27"/>
      <c r="C1438" s="27"/>
      <c r="D1438" s="76"/>
      <c r="E1438" s="76"/>
      <c r="F1438" s="76"/>
      <c r="G1438" s="76"/>
      <c r="H1438" s="76"/>
      <c r="I1438" s="76"/>
      <c r="J1438" s="76"/>
      <c r="K1438" s="77"/>
      <c r="L1438" s="27"/>
      <c r="M1438" s="27"/>
      <c r="N1438" s="27"/>
      <c r="O1438" s="27"/>
      <c r="P1438" s="27"/>
      <c r="Q1438" s="27"/>
      <c r="R1438" s="27"/>
      <c r="S1438" s="27"/>
      <c r="T1438" s="27"/>
      <c r="U1438" s="27"/>
      <c r="V1438" s="27"/>
      <c r="W1438" s="27"/>
      <c r="X1438" s="27"/>
      <c r="Y1438" s="27"/>
      <c r="Z1438" s="27"/>
      <c r="AA1438" s="27"/>
      <c r="AB1438" s="27"/>
      <c r="AC1438" s="27"/>
      <c r="AD1438" s="78"/>
      <c r="AE1438" s="78"/>
      <c r="AF1438" s="78"/>
      <c r="AG1438" s="1"/>
      <c r="AH1438" s="27"/>
      <c r="AI1438" s="30"/>
      <c r="AJ1438" s="1"/>
    </row>
    <row r="1439" spans="1:36" ht="12.75" customHeight="1" x14ac:dyDescent="0.25">
      <c r="A1439" s="22"/>
      <c r="B1439" s="27"/>
      <c r="C1439" s="27"/>
      <c r="D1439" s="76"/>
      <c r="E1439" s="76"/>
      <c r="F1439" s="76"/>
      <c r="G1439" s="76"/>
      <c r="H1439" s="76"/>
      <c r="I1439" s="76"/>
      <c r="J1439" s="76"/>
      <c r="K1439" s="77"/>
      <c r="L1439" s="27"/>
      <c r="M1439" s="27"/>
      <c r="N1439" s="27"/>
      <c r="O1439" s="27"/>
      <c r="P1439" s="27"/>
      <c r="Q1439" s="27"/>
      <c r="R1439" s="27"/>
      <c r="S1439" s="27"/>
      <c r="T1439" s="27"/>
      <c r="U1439" s="27"/>
      <c r="V1439" s="27"/>
      <c r="W1439" s="27"/>
      <c r="X1439" s="27"/>
      <c r="Y1439" s="27"/>
      <c r="Z1439" s="27"/>
      <c r="AA1439" s="27"/>
      <c r="AB1439" s="27"/>
      <c r="AC1439" s="27"/>
      <c r="AD1439" s="78"/>
      <c r="AE1439" s="78"/>
      <c r="AF1439" s="78"/>
      <c r="AG1439" s="1"/>
      <c r="AH1439" s="27"/>
      <c r="AI1439" s="30"/>
      <c r="AJ1439" s="1"/>
    </row>
    <row r="1440" spans="1:36" ht="12.75" customHeight="1" x14ac:dyDescent="0.25">
      <c r="A1440" s="22"/>
      <c r="B1440" s="27"/>
      <c r="C1440" s="27"/>
      <c r="D1440" s="76"/>
      <c r="E1440" s="76"/>
      <c r="F1440" s="76"/>
      <c r="G1440" s="76"/>
      <c r="H1440" s="76"/>
      <c r="I1440" s="76"/>
      <c r="J1440" s="76"/>
      <c r="K1440" s="77"/>
      <c r="L1440" s="27"/>
      <c r="M1440" s="27"/>
      <c r="N1440" s="27"/>
      <c r="O1440" s="27"/>
      <c r="P1440" s="27"/>
      <c r="Q1440" s="27"/>
      <c r="R1440" s="27"/>
      <c r="S1440" s="27"/>
      <c r="T1440" s="27"/>
      <c r="U1440" s="27"/>
      <c r="V1440" s="27"/>
      <c r="W1440" s="27"/>
      <c r="X1440" s="27"/>
      <c r="Y1440" s="27"/>
      <c r="Z1440" s="27"/>
      <c r="AA1440" s="27"/>
      <c r="AB1440" s="27"/>
      <c r="AC1440" s="27"/>
      <c r="AD1440" s="78"/>
      <c r="AE1440" s="78"/>
      <c r="AF1440" s="78"/>
      <c r="AG1440" s="1"/>
      <c r="AH1440" s="27"/>
      <c r="AI1440" s="30"/>
      <c r="AJ1440" s="1"/>
    </row>
    <row r="1441" spans="1:36" ht="12.75" customHeight="1" x14ac:dyDescent="0.25">
      <c r="A1441" s="22"/>
      <c r="B1441" s="27"/>
      <c r="C1441" s="27"/>
      <c r="D1441" s="76"/>
      <c r="E1441" s="76"/>
      <c r="F1441" s="76"/>
      <c r="G1441" s="76"/>
      <c r="H1441" s="76"/>
      <c r="I1441" s="76"/>
      <c r="J1441" s="76"/>
      <c r="K1441" s="77"/>
      <c r="L1441" s="27"/>
      <c r="M1441" s="27"/>
      <c r="N1441" s="27"/>
      <c r="O1441" s="27"/>
      <c r="P1441" s="27"/>
      <c r="Q1441" s="27"/>
      <c r="R1441" s="27"/>
      <c r="S1441" s="27"/>
      <c r="T1441" s="27"/>
      <c r="U1441" s="27"/>
      <c r="V1441" s="27"/>
      <c r="W1441" s="27"/>
      <c r="X1441" s="27"/>
      <c r="Y1441" s="27"/>
      <c r="Z1441" s="27"/>
      <c r="AA1441" s="27"/>
      <c r="AB1441" s="27"/>
      <c r="AC1441" s="27"/>
      <c r="AD1441" s="78"/>
      <c r="AE1441" s="78"/>
      <c r="AF1441" s="78"/>
      <c r="AG1441" s="1"/>
      <c r="AH1441" s="27"/>
      <c r="AI1441" s="30"/>
      <c r="AJ1441" s="1"/>
    </row>
    <row r="1442" spans="1:36" ht="12.75" customHeight="1" x14ac:dyDescent="0.25">
      <c r="A1442" s="22"/>
      <c r="B1442" s="27"/>
      <c r="C1442" s="27"/>
      <c r="D1442" s="76"/>
      <c r="E1442" s="76"/>
      <c r="F1442" s="76"/>
      <c r="G1442" s="76"/>
      <c r="H1442" s="76"/>
      <c r="I1442" s="76"/>
      <c r="J1442" s="76"/>
      <c r="K1442" s="77"/>
      <c r="L1442" s="27"/>
      <c r="M1442" s="27"/>
      <c r="N1442" s="27"/>
      <c r="O1442" s="27"/>
      <c r="P1442" s="27"/>
      <c r="Q1442" s="27"/>
      <c r="R1442" s="27"/>
      <c r="S1442" s="27"/>
      <c r="T1442" s="27"/>
      <c r="U1442" s="27"/>
      <c r="V1442" s="27"/>
      <c r="W1442" s="27"/>
      <c r="X1442" s="27"/>
      <c r="Y1442" s="27"/>
      <c r="Z1442" s="27"/>
      <c r="AA1442" s="27"/>
      <c r="AB1442" s="27"/>
      <c r="AC1442" s="27"/>
      <c r="AD1442" s="78"/>
      <c r="AE1442" s="78"/>
      <c r="AF1442" s="78"/>
      <c r="AG1442" s="1"/>
      <c r="AH1442" s="27"/>
      <c r="AI1442" s="30"/>
      <c r="AJ1442" s="1"/>
    </row>
    <row r="1443" spans="1:36" ht="12.75" customHeight="1" x14ac:dyDescent="0.25">
      <c r="A1443" s="22"/>
      <c r="B1443" s="27"/>
      <c r="C1443" s="27"/>
      <c r="D1443" s="76"/>
      <c r="E1443" s="76"/>
      <c r="F1443" s="76"/>
      <c r="G1443" s="76"/>
      <c r="H1443" s="76"/>
      <c r="I1443" s="76"/>
      <c r="J1443" s="76"/>
      <c r="K1443" s="77"/>
      <c r="L1443" s="27"/>
      <c r="M1443" s="27"/>
      <c r="N1443" s="27"/>
      <c r="O1443" s="27"/>
      <c r="P1443" s="27"/>
      <c r="Q1443" s="27"/>
      <c r="R1443" s="27"/>
      <c r="S1443" s="27"/>
      <c r="T1443" s="27"/>
      <c r="U1443" s="27"/>
      <c r="V1443" s="27"/>
      <c r="W1443" s="27"/>
      <c r="X1443" s="27"/>
      <c r="Y1443" s="27"/>
      <c r="Z1443" s="27"/>
      <c r="AA1443" s="27"/>
      <c r="AB1443" s="27"/>
      <c r="AC1443" s="27"/>
      <c r="AD1443" s="78"/>
      <c r="AE1443" s="78"/>
      <c r="AF1443" s="78"/>
      <c r="AG1443" s="1"/>
      <c r="AH1443" s="27"/>
      <c r="AI1443" s="30"/>
      <c r="AJ1443" s="1"/>
    </row>
    <row r="1444" spans="1:36" ht="12.75" customHeight="1" x14ac:dyDescent="0.25">
      <c r="A1444" s="22"/>
      <c r="B1444" s="27"/>
      <c r="C1444" s="27"/>
      <c r="D1444" s="76"/>
      <c r="E1444" s="76"/>
      <c r="F1444" s="76"/>
      <c r="G1444" s="76"/>
      <c r="H1444" s="76"/>
      <c r="I1444" s="76"/>
      <c r="J1444" s="76"/>
      <c r="K1444" s="77"/>
      <c r="L1444" s="27"/>
      <c r="M1444" s="27"/>
      <c r="N1444" s="27"/>
      <c r="O1444" s="27"/>
      <c r="P1444" s="27"/>
      <c r="Q1444" s="27"/>
      <c r="R1444" s="27"/>
      <c r="S1444" s="27"/>
      <c r="T1444" s="27"/>
      <c r="U1444" s="27"/>
      <c r="V1444" s="27"/>
      <c r="W1444" s="27"/>
      <c r="X1444" s="27"/>
      <c r="Y1444" s="27"/>
      <c r="Z1444" s="27"/>
      <c r="AA1444" s="27"/>
      <c r="AB1444" s="27"/>
      <c r="AC1444" s="27"/>
      <c r="AD1444" s="78"/>
      <c r="AE1444" s="78"/>
      <c r="AF1444" s="78"/>
      <c r="AG1444" s="1"/>
      <c r="AH1444" s="27"/>
      <c r="AI1444" s="30"/>
      <c r="AJ1444" s="1"/>
    </row>
    <row r="1445" spans="1:36" ht="12.75" customHeight="1" x14ac:dyDescent="0.25">
      <c r="A1445" s="22"/>
      <c r="B1445" s="27"/>
      <c r="C1445" s="27"/>
      <c r="D1445" s="76"/>
      <c r="E1445" s="76"/>
      <c r="F1445" s="76"/>
      <c r="G1445" s="76"/>
      <c r="H1445" s="76"/>
      <c r="I1445" s="76"/>
      <c r="J1445" s="76"/>
      <c r="K1445" s="77"/>
      <c r="L1445" s="27"/>
      <c r="M1445" s="27"/>
      <c r="N1445" s="27"/>
      <c r="O1445" s="27"/>
      <c r="P1445" s="27"/>
      <c r="Q1445" s="27"/>
      <c r="R1445" s="27"/>
      <c r="S1445" s="27"/>
      <c r="T1445" s="27"/>
      <c r="U1445" s="27"/>
      <c r="V1445" s="27"/>
      <c r="W1445" s="27"/>
      <c r="X1445" s="27"/>
      <c r="Y1445" s="27"/>
      <c r="Z1445" s="27"/>
      <c r="AA1445" s="27"/>
      <c r="AB1445" s="27"/>
      <c r="AC1445" s="27"/>
      <c r="AD1445" s="78"/>
      <c r="AE1445" s="78"/>
      <c r="AF1445" s="78"/>
      <c r="AG1445" s="1"/>
      <c r="AH1445" s="27"/>
      <c r="AI1445" s="30"/>
      <c r="AJ1445" s="1"/>
    </row>
    <row r="1446" spans="1:36" ht="12.75" customHeight="1" x14ac:dyDescent="0.25">
      <c r="A1446" s="22"/>
      <c r="B1446" s="27"/>
      <c r="C1446" s="27"/>
      <c r="D1446" s="76"/>
      <c r="E1446" s="76"/>
      <c r="F1446" s="76"/>
      <c r="G1446" s="76"/>
      <c r="H1446" s="76"/>
      <c r="I1446" s="76"/>
      <c r="J1446" s="76"/>
      <c r="K1446" s="77"/>
      <c r="L1446" s="27"/>
      <c r="M1446" s="27"/>
      <c r="N1446" s="27"/>
      <c r="O1446" s="27"/>
      <c r="P1446" s="27"/>
      <c r="Q1446" s="27"/>
      <c r="R1446" s="27"/>
      <c r="S1446" s="27"/>
      <c r="T1446" s="27"/>
      <c r="U1446" s="27"/>
      <c r="V1446" s="27"/>
      <c r="W1446" s="27"/>
      <c r="X1446" s="27"/>
      <c r="Y1446" s="27"/>
      <c r="Z1446" s="27"/>
      <c r="AA1446" s="27"/>
      <c r="AB1446" s="27"/>
      <c r="AC1446" s="27"/>
      <c r="AD1446" s="78"/>
      <c r="AE1446" s="78"/>
      <c r="AF1446" s="78"/>
      <c r="AG1446" s="1"/>
      <c r="AH1446" s="27"/>
      <c r="AI1446" s="30"/>
      <c r="AJ1446" s="1"/>
    </row>
    <row r="1447" spans="1:36" ht="12.75" customHeight="1" x14ac:dyDescent="0.25">
      <c r="A1447" s="22"/>
      <c r="B1447" s="27"/>
      <c r="C1447" s="27"/>
      <c r="D1447" s="76"/>
      <c r="E1447" s="76"/>
      <c r="F1447" s="76"/>
      <c r="G1447" s="76"/>
      <c r="H1447" s="76"/>
      <c r="I1447" s="76"/>
      <c r="J1447" s="76"/>
      <c r="K1447" s="77"/>
      <c r="L1447" s="27"/>
      <c r="M1447" s="27"/>
      <c r="N1447" s="27"/>
      <c r="O1447" s="27"/>
      <c r="P1447" s="27"/>
      <c r="Q1447" s="27"/>
      <c r="R1447" s="27"/>
      <c r="S1447" s="27"/>
      <c r="T1447" s="27"/>
      <c r="U1447" s="27"/>
      <c r="V1447" s="27"/>
      <c r="W1447" s="27"/>
      <c r="X1447" s="27"/>
      <c r="Y1447" s="27"/>
      <c r="Z1447" s="27"/>
      <c r="AA1447" s="27"/>
      <c r="AB1447" s="27"/>
      <c r="AC1447" s="27"/>
      <c r="AD1447" s="78"/>
      <c r="AE1447" s="78"/>
      <c r="AF1447" s="78"/>
      <c r="AG1447" s="1"/>
      <c r="AH1447" s="27"/>
      <c r="AI1447" s="30"/>
      <c r="AJ1447" s="1"/>
    </row>
    <row r="1448" spans="1:36" ht="12.75" customHeight="1" x14ac:dyDescent="0.25">
      <c r="A1448" s="22"/>
      <c r="B1448" s="27"/>
      <c r="C1448" s="27"/>
      <c r="D1448" s="76"/>
      <c r="E1448" s="76"/>
      <c r="F1448" s="76"/>
      <c r="G1448" s="76"/>
      <c r="H1448" s="76"/>
      <c r="I1448" s="76"/>
      <c r="J1448" s="76"/>
      <c r="K1448" s="77"/>
      <c r="L1448" s="27"/>
      <c r="M1448" s="27"/>
      <c r="N1448" s="27"/>
      <c r="O1448" s="27"/>
      <c r="P1448" s="27"/>
      <c r="Q1448" s="27"/>
      <c r="R1448" s="27"/>
      <c r="S1448" s="27"/>
      <c r="T1448" s="27"/>
      <c r="U1448" s="27"/>
      <c r="V1448" s="27"/>
      <c r="W1448" s="27"/>
      <c r="X1448" s="27"/>
      <c r="Y1448" s="27"/>
      <c r="Z1448" s="27"/>
      <c r="AA1448" s="27"/>
      <c r="AB1448" s="27"/>
      <c r="AC1448" s="27"/>
      <c r="AD1448" s="78"/>
      <c r="AE1448" s="78"/>
      <c r="AF1448" s="78"/>
      <c r="AG1448" s="1"/>
      <c r="AH1448" s="27"/>
      <c r="AI1448" s="30"/>
      <c r="AJ1448" s="1"/>
    </row>
    <row r="1449" spans="1:36" ht="12.75" customHeight="1" x14ac:dyDescent="0.25">
      <c r="A1449" s="22"/>
      <c r="B1449" s="27"/>
      <c r="C1449" s="27"/>
      <c r="D1449" s="76"/>
      <c r="E1449" s="76"/>
      <c r="F1449" s="76"/>
      <c r="G1449" s="76"/>
      <c r="H1449" s="76"/>
      <c r="I1449" s="76"/>
      <c r="J1449" s="76"/>
      <c r="K1449" s="77"/>
      <c r="L1449" s="27"/>
      <c r="M1449" s="27"/>
      <c r="N1449" s="27"/>
      <c r="O1449" s="27"/>
      <c r="P1449" s="27"/>
      <c r="Q1449" s="27"/>
      <c r="R1449" s="27"/>
      <c r="S1449" s="27"/>
      <c r="T1449" s="27"/>
      <c r="U1449" s="27"/>
      <c r="V1449" s="27"/>
      <c r="W1449" s="27"/>
      <c r="X1449" s="27"/>
      <c r="Y1449" s="27"/>
      <c r="Z1449" s="27"/>
      <c r="AA1449" s="27"/>
      <c r="AB1449" s="27"/>
      <c r="AC1449" s="27"/>
      <c r="AD1449" s="78"/>
      <c r="AE1449" s="78"/>
      <c r="AF1449" s="78"/>
      <c r="AG1449" s="1"/>
      <c r="AH1449" s="27"/>
      <c r="AI1449" s="30"/>
      <c r="AJ1449" s="1"/>
    </row>
    <row r="1450" spans="1:36" ht="12.75" customHeight="1" x14ac:dyDescent="0.25">
      <c r="A1450" s="22"/>
      <c r="B1450" s="27"/>
      <c r="C1450" s="27"/>
      <c r="D1450" s="76"/>
      <c r="E1450" s="76"/>
      <c r="F1450" s="76"/>
      <c r="G1450" s="76"/>
      <c r="H1450" s="76"/>
      <c r="I1450" s="76"/>
      <c r="J1450" s="76"/>
      <c r="K1450" s="77"/>
      <c r="L1450" s="27"/>
      <c r="M1450" s="27"/>
      <c r="N1450" s="27"/>
      <c r="O1450" s="27"/>
      <c r="P1450" s="27"/>
      <c r="Q1450" s="27"/>
      <c r="R1450" s="27"/>
      <c r="S1450" s="27"/>
      <c r="T1450" s="27"/>
      <c r="U1450" s="27"/>
      <c r="V1450" s="27"/>
      <c r="W1450" s="27"/>
      <c r="X1450" s="27"/>
      <c r="Y1450" s="27"/>
      <c r="Z1450" s="27"/>
      <c r="AA1450" s="27"/>
      <c r="AB1450" s="27"/>
      <c r="AC1450" s="27"/>
      <c r="AD1450" s="78"/>
      <c r="AE1450" s="78"/>
      <c r="AF1450" s="78"/>
      <c r="AG1450" s="1"/>
      <c r="AH1450" s="27"/>
      <c r="AI1450" s="30"/>
      <c r="AJ1450" s="1"/>
    </row>
    <row r="1451" spans="1:36" ht="12.75" customHeight="1" x14ac:dyDescent="0.25">
      <c r="A1451" s="22"/>
      <c r="B1451" s="27"/>
      <c r="C1451" s="27"/>
      <c r="D1451" s="76"/>
      <c r="E1451" s="76"/>
      <c r="F1451" s="76"/>
      <c r="G1451" s="76"/>
      <c r="H1451" s="76"/>
      <c r="I1451" s="76"/>
      <c r="J1451" s="76"/>
      <c r="K1451" s="77"/>
      <c r="L1451" s="27"/>
      <c r="M1451" s="27"/>
      <c r="N1451" s="27"/>
      <c r="O1451" s="27"/>
      <c r="P1451" s="27"/>
      <c r="Q1451" s="27"/>
      <c r="R1451" s="27"/>
      <c r="S1451" s="27"/>
      <c r="T1451" s="27"/>
      <c r="U1451" s="27"/>
      <c r="V1451" s="27"/>
      <c r="W1451" s="27"/>
      <c r="X1451" s="27"/>
      <c r="Y1451" s="27"/>
      <c r="Z1451" s="27"/>
      <c r="AA1451" s="27"/>
      <c r="AB1451" s="27"/>
      <c r="AC1451" s="27"/>
      <c r="AD1451" s="78"/>
      <c r="AE1451" s="78"/>
      <c r="AF1451" s="78"/>
      <c r="AG1451" s="1"/>
      <c r="AH1451" s="27"/>
      <c r="AI1451" s="30"/>
      <c r="AJ1451" s="1"/>
    </row>
    <row r="1452" spans="1:36" ht="12.75" customHeight="1" x14ac:dyDescent="0.25">
      <c r="A1452" s="22"/>
      <c r="B1452" s="27"/>
      <c r="C1452" s="27"/>
      <c r="D1452" s="76"/>
      <c r="E1452" s="76"/>
      <c r="F1452" s="76"/>
      <c r="G1452" s="76"/>
      <c r="H1452" s="76"/>
      <c r="I1452" s="76"/>
      <c r="J1452" s="76"/>
      <c r="K1452" s="77"/>
      <c r="L1452" s="27"/>
      <c r="M1452" s="27"/>
      <c r="N1452" s="27"/>
      <c r="O1452" s="27"/>
      <c r="P1452" s="27"/>
      <c r="Q1452" s="27"/>
      <c r="R1452" s="27"/>
      <c r="S1452" s="27"/>
      <c r="T1452" s="27"/>
      <c r="U1452" s="27"/>
      <c r="V1452" s="27"/>
      <c r="W1452" s="27"/>
      <c r="X1452" s="27"/>
      <c r="Y1452" s="27"/>
      <c r="Z1452" s="27"/>
      <c r="AA1452" s="27"/>
      <c r="AB1452" s="27"/>
      <c r="AC1452" s="27"/>
      <c r="AD1452" s="78"/>
      <c r="AE1452" s="78"/>
      <c r="AF1452" s="78"/>
      <c r="AG1452" s="1"/>
      <c r="AH1452" s="27"/>
      <c r="AI1452" s="30"/>
      <c r="AJ1452" s="1"/>
    </row>
    <row r="1453" spans="1:36" ht="12.75" customHeight="1" x14ac:dyDescent="0.25">
      <c r="A1453" s="22"/>
      <c r="B1453" s="27"/>
      <c r="C1453" s="27"/>
      <c r="D1453" s="76"/>
      <c r="E1453" s="76"/>
      <c r="F1453" s="76"/>
      <c r="G1453" s="76"/>
      <c r="H1453" s="76"/>
      <c r="I1453" s="76"/>
      <c r="J1453" s="76"/>
      <c r="K1453" s="77"/>
      <c r="L1453" s="27"/>
      <c r="M1453" s="27"/>
      <c r="N1453" s="27"/>
      <c r="O1453" s="27"/>
      <c r="P1453" s="27"/>
      <c r="Q1453" s="27"/>
      <c r="R1453" s="27"/>
      <c r="S1453" s="27"/>
      <c r="T1453" s="27"/>
      <c r="U1453" s="27"/>
      <c r="V1453" s="27"/>
      <c r="W1453" s="27"/>
      <c r="X1453" s="27"/>
      <c r="Y1453" s="27"/>
      <c r="Z1453" s="27"/>
      <c r="AA1453" s="27"/>
      <c r="AB1453" s="27"/>
      <c r="AC1453" s="27"/>
      <c r="AD1453" s="78"/>
      <c r="AE1453" s="78"/>
      <c r="AF1453" s="78"/>
      <c r="AG1453" s="1"/>
      <c r="AH1453" s="27"/>
      <c r="AI1453" s="30"/>
      <c r="AJ1453" s="1"/>
    </row>
    <row r="1454" spans="1:36" ht="12.75" customHeight="1" x14ac:dyDescent="0.25">
      <c r="A1454" s="22"/>
      <c r="B1454" s="27"/>
      <c r="C1454" s="27"/>
      <c r="D1454" s="76"/>
      <c r="E1454" s="76"/>
      <c r="F1454" s="76"/>
      <c r="G1454" s="76"/>
      <c r="H1454" s="76"/>
      <c r="I1454" s="76"/>
      <c r="J1454" s="76"/>
      <c r="K1454" s="77"/>
      <c r="L1454" s="27"/>
      <c r="M1454" s="27"/>
      <c r="N1454" s="27"/>
      <c r="O1454" s="27"/>
      <c r="P1454" s="27"/>
      <c r="Q1454" s="27"/>
      <c r="R1454" s="27"/>
      <c r="S1454" s="27"/>
      <c r="T1454" s="27"/>
      <c r="U1454" s="27"/>
      <c r="V1454" s="27"/>
      <c r="W1454" s="27"/>
      <c r="X1454" s="27"/>
      <c r="Y1454" s="27"/>
      <c r="Z1454" s="27"/>
      <c r="AA1454" s="27"/>
      <c r="AB1454" s="27"/>
      <c r="AC1454" s="27"/>
      <c r="AD1454" s="78"/>
      <c r="AE1454" s="78"/>
      <c r="AF1454" s="78"/>
      <c r="AG1454" s="1"/>
      <c r="AH1454" s="27"/>
      <c r="AI1454" s="30"/>
      <c r="AJ1454" s="1"/>
    </row>
    <row r="1455" spans="1:36" ht="12.75" customHeight="1" x14ac:dyDescent="0.25">
      <c r="A1455" s="22"/>
      <c r="B1455" s="27"/>
      <c r="C1455" s="27"/>
      <c r="D1455" s="76"/>
      <c r="E1455" s="76"/>
      <c r="F1455" s="76"/>
      <c r="G1455" s="76"/>
      <c r="H1455" s="76"/>
      <c r="I1455" s="76"/>
      <c r="J1455" s="76"/>
      <c r="K1455" s="77"/>
      <c r="L1455" s="27"/>
      <c r="M1455" s="27"/>
      <c r="N1455" s="27"/>
      <c r="O1455" s="27"/>
      <c r="P1455" s="27"/>
      <c r="Q1455" s="27"/>
      <c r="R1455" s="27"/>
      <c r="S1455" s="27"/>
      <c r="T1455" s="27"/>
      <c r="U1455" s="27"/>
      <c r="V1455" s="27"/>
      <c r="W1455" s="27"/>
      <c r="X1455" s="27"/>
      <c r="Y1455" s="27"/>
      <c r="Z1455" s="27"/>
      <c r="AA1455" s="27"/>
      <c r="AB1455" s="27"/>
      <c r="AC1455" s="27"/>
      <c r="AD1455" s="78"/>
      <c r="AE1455" s="78"/>
      <c r="AF1455" s="78"/>
      <c r="AG1455" s="1"/>
      <c r="AH1455" s="27"/>
      <c r="AI1455" s="30"/>
      <c r="AJ1455" s="1"/>
    </row>
    <row r="1456" spans="1:36" ht="12.75" customHeight="1" x14ac:dyDescent="0.25">
      <c r="A1456" s="22"/>
      <c r="B1456" s="27"/>
      <c r="C1456" s="27"/>
      <c r="D1456" s="76"/>
      <c r="E1456" s="76"/>
      <c r="F1456" s="76"/>
      <c r="G1456" s="76"/>
      <c r="H1456" s="76"/>
      <c r="I1456" s="76"/>
      <c r="J1456" s="76"/>
      <c r="K1456" s="77"/>
      <c r="L1456" s="27"/>
      <c r="M1456" s="27"/>
      <c r="N1456" s="27"/>
      <c r="O1456" s="27"/>
      <c r="P1456" s="27"/>
      <c r="Q1456" s="27"/>
      <c r="R1456" s="27"/>
      <c r="S1456" s="27"/>
      <c r="T1456" s="27"/>
      <c r="U1456" s="27"/>
      <c r="V1456" s="27"/>
      <c r="W1456" s="27"/>
      <c r="X1456" s="27"/>
      <c r="Y1456" s="27"/>
      <c r="Z1456" s="27"/>
      <c r="AA1456" s="27"/>
      <c r="AB1456" s="27"/>
      <c r="AC1456" s="27"/>
      <c r="AD1456" s="78"/>
      <c r="AE1456" s="78"/>
      <c r="AF1456" s="78"/>
      <c r="AG1456" s="1"/>
      <c r="AH1456" s="27"/>
      <c r="AI1456" s="30"/>
      <c r="AJ1456" s="1"/>
    </row>
    <row r="1457" spans="1:36" ht="12.75" customHeight="1" x14ac:dyDescent="0.25">
      <c r="A1457" s="22"/>
      <c r="B1457" s="27"/>
      <c r="C1457" s="27"/>
      <c r="D1457" s="76"/>
      <c r="E1457" s="76"/>
      <c r="F1457" s="76"/>
      <c r="G1457" s="76"/>
      <c r="H1457" s="76"/>
      <c r="I1457" s="76"/>
      <c r="J1457" s="76"/>
      <c r="K1457" s="77"/>
      <c r="L1457" s="27"/>
      <c r="M1457" s="27"/>
      <c r="N1457" s="27"/>
      <c r="O1457" s="27"/>
      <c r="P1457" s="27"/>
      <c r="Q1457" s="27"/>
      <c r="R1457" s="27"/>
      <c r="S1457" s="27"/>
      <c r="T1457" s="27"/>
      <c r="U1457" s="27"/>
      <c r="V1457" s="27"/>
      <c r="W1457" s="27"/>
      <c r="X1457" s="27"/>
      <c r="Y1457" s="27"/>
      <c r="Z1457" s="27"/>
      <c r="AA1457" s="27"/>
      <c r="AB1457" s="27"/>
      <c r="AC1457" s="27"/>
      <c r="AD1457" s="78"/>
      <c r="AE1457" s="78"/>
      <c r="AF1457" s="78"/>
      <c r="AG1457" s="1"/>
      <c r="AH1457" s="27"/>
      <c r="AI1457" s="30"/>
      <c r="AJ1457" s="1"/>
    </row>
    <row r="1458" spans="1:36" ht="12.75" customHeight="1" x14ac:dyDescent="0.25">
      <c r="A1458" s="22"/>
      <c r="B1458" s="27"/>
      <c r="C1458" s="27"/>
      <c r="D1458" s="76"/>
      <c r="E1458" s="76"/>
      <c r="F1458" s="76"/>
      <c r="G1458" s="76"/>
      <c r="H1458" s="76"/>
      <c r="I1458" s="76"/>
      <c r="J1458" s="76"/>
      <c r="K1458" s="77"/>
      <c r="L1458" s="27"/>
      <c r="M1458" s="27"/>
      <c r="N1458" s="27"/>
      <c r="O1458" s="27"/>
      <c r="P1458" s="27"/>
      <c r="Q1458" s="27"/>
      <c r="R1458" s="27"/>
      <c r="S1458" s="27"/>
      <c r="T1458" s="27"/>
      <c r="U1458" s="27"/>
      <c r="V1458" s="27"/>
      <c r="W1458" s="27"/>
      <c r="X1458" s="27"/>
      <c r="Y1458" s="27"/>
      <c r="Z1458" s="27"/>
      <c r="AA1458" s="27"/>
      <c r="AB1458" s="27"/>
      <c r="AC1458" s="27"/>
      <c r="AD1458" s="78"/>
      <c r="AE1458" s="78"/>
      <c r="AF1458" s="78"/>
      <c r="AG1458" s="1"/>
      <c r="AH1458" s="27"/>
      <c r="AI1458" s="30"/>
      <c r="AJ1458" s="1"/>
    </row>
    <row r="1459" spans="1:36" ht="12.75" customHeight="1" x14ac:dyDescent="0.25">
      <c r="A1459" s="22"/>
      <c r="B1459" s="27"/>
      <c r="C1459" s="27"/>
      <c r="D1459" s="76"/>
      <c r="E1459" s="76"/>
      <c r="F1459" s="76"/>
      <c r="G1459" s="76"/>
      <c r="H1459" s="76"/>
      <c r="I1459" s="76"/>
      <c r="J1459" s="76"/>
      <c r="K1459" s="77"/>
      <c r="L1459" s="27"/>
      <c r="M1459" s="27"/>
      <c r="N1459" s="27"/>
      <c r="O1459" s="27"/>
      <c r="P1459" s="27"/>
      <c r="Q1459" s="27"/>
      <c r="R1459" s="27"/>
      <c r="S1459" s="27"/>
      <c r="T1459" s="27"/>
      <c r="U1459" s="27"/>
      <c r="V1459" s="27"/>
      <c r="W1459" s="27"/>
      <c r="X1459" s="27"/>
      <c r="Y1459" s="27"/>
      <c r="Z1459" s="27"/>
      <c r="AA1459" s="27"/>
      <c r="AB1459" s="27"/>
      <c r="AC1459" s="27"/>
      <c r="AD1459" s="78"/>
      <c r="AE1459" s="78"/>
      <c r="AF1459" s="78"/>
      <c r="AG1459" s="1"/>
      <c r="AH1459" s="27"/>
      <c r="AI1459" s="30"/>
      <c r="AJ1459" s="1"/>
    </row>
    <row r="1460" spans="1:36" ht="12.75" customHeight="1" x14ac:dyDescent="0.25">
      <c r="A1460" s="22"/>
      <c r="B1460" s="27"/>
      <c r="C1460" s="27"/>
      <c r="D1460" s="76"/>
      <c r="E1460" s="76"/>
      <c r="F1460" s="76"/>
      <c r="G1460" s="76"/>
      <c r="H1460" s="76"/>
      <c r="I1460" s="76"/>
      <c r="J1460" s="76"/>
      <c r="K1460" s="77"/>
      <c r="L1460" s="27"/>
      <c r="M1460" s="27"/>
      <c r="N1460" s="27"/>
      <c r="O1460" s="27"/>
      <c r="P1460" s="27"/>
      <c r="Q1460" s="27"/>
      <c r="R1460" s="27"/>
      <c r="S1460" s="27"/>
      <c r="T1460" s="27"/>
      <c r="U1460" s="27"/>
      <c r="V1460" s="27"/>
      <c r="W1460" s="27"/>
      <c r="X1460" s="27"/>
      <c r="Y1460" s="27"/>
      <c r="Z1460" s="27"/>
      <c r="AA1460" s="27"/>
      <c r="AB1460" s="27"/>
      <c r="AC1460" s="27"/>
      <c r="AD1460" s="78"/>
      <c r="AE1460" s="78"/>
      <c r="AF1460" s="78"/>
      <c r="AG1460" s="1"/>
      <c r="AH1460" s="27"/>
      <c r="AI1460" s="30"/>
      <c r="AJ1460" s="1"/>
    </row>
    <row r="1461" spans="1:36" ht="12.75" customHeight="1" x14ac:dyDescent="0.25">
      <c r="A1461" s="22"/>
      <c r="B1461" s="27"/>
      <c r="C1461" s="27"/>
      <c r="D1461" s="76"/>
      <c r="E1461" s="76"/>
      <c r="F1461" s="76"/>
      <c r="G1461" s="76"/>
      <c r="H1461" s="76"/>
      <c r="I1461" s="76"/>
      <c r="J1461" s="76"/>
      <c r="K1461" s="77"/>
      <c r="L1461" s="27"/>
      <c r="M1461" s="27"/>
      <c r="N1461" s="27"/>
      <c r="O1461" s="27"/>
      <c r="P1461" s="27"/>
      <c r="Q1461" s="27"/>
      <c r="R1461" s="27"/>
      <c r="S1461" s="27"/>
      <c r="T1461" s="27"/>
      <c r="U1461" s="27"/>
      <c r="V1461" s="27"/>
      <c r="W1461" s="27"/>
      <c r="X1461" s="27"/>
      <c r="Y1461" s="27"/>
      <c r="Z1461" s="27"/>
      <c r="AA1461" s="27"/>
      <c r="AB1461" s="27"/>
      <c r="AC1461" s="27"/>
      <c r="AD1461" s="78"/>
      <c r="AE1461" s="78"/>
      <c r="AF1461" s="78"/>
      <c r="AG1461" s="1"/>
      <c r="AH1461" s="27"/>
      <c r="AI1461" s="30"/>
      <c r="AJ1461" s="1"/>
    </row>
    <row r="1462" spans="1:36" ht="12.75" customHeight="1" x14ac:dyDescent="0.25">
      <c r="A1462" s="22"/>
      <c r="B1462" s="27"/>
      <c r="C1462" s="27"/>
      <c r="D1462" s="76"/>
      <c r="E1462" s="76"/>
      <c r="F1462" s="76"/>
      <c r="G1462" s="76"/>
      <c r="H1462" s="76"/>
      <c r="I1462" s="76"/>
      <c r="J1462" s="76"/>
      <c r="K1462" s="77"/>
      <c r="L1462" s="27"/>
      <c r="M1462" s="27"/>
      <c r="N1462" s="27"/>
      <c r="O1462" s="27"/>
      <c r="P1462" s="27"/>
      <c r="Q1462" s="27"/>
      <c r="R1462" s="27"/>
      <c r="S1462" s="27"/>
      <c r="T1462" s="27"/>
      <c r="U1462" s="27"/>
      <c r="V1462" s="27"/>
      <c r="W1462" s="27"/>
      <c r="X1462" s="27"/>
      <c r="Y1462" s="27"/>
      <c r="Z1462" s="27"/>
      <c r="AA1462" s="27"/>
      <c r="AB1462" s="27"/>
      <c r="AC1462" s="27"/>
      <c r="AD1462" s="78"/>
      <c r="AE1462" s="78"/>
      <c r="AF1462" s="78"/>
      <c r="AG1462" s="1"/>
      <c r="AH1462" s="27"/>
      <c r="AI1462" s="30"/>
      <c r="AJ1462" s="1"/>
    </row>
    <row r="1463" spans="1:36" ht="12.75" customHeight="1" x14ac:dyDescent="0.25">
      <c r="A1463" s="22"/>
      <c r="B1463" s="27"/>
      <c r="C1463" s="27"/>
      <c r="D1463" s="76"/>
      <c r="E1463" s="76"/>
      <c r="F1463" s="76"/>
      <c r="G1463" s="76"/>
      <c r="H1463" s="76"/>
      <c r="I1463" s="76"/>
      <c r="J1463" s="76"/>
      <c r="K1463" s="77"/>
      <c r="L1463" s="27"/>
      <c r="M1463" s="27"/>
      <c r="N1463" s="27"/>
      <c r="O1463" s="27"/>
      <c r="P1463" s="27"/>
      <c r="Q1463" s="27"/>
      <c r="R1463" s="27"/>
      <c r="S1463" s="27"/>
      <c r="T1463" s="27"/>
      <c r="U1463" s="27"/>
      <c r="V1463" s="27"/>
      <c r="W1463" s="27"/>
      <c r="X1463" s="27"/>
      <c r="Y1463" s="27"/>
      <c r="Z1463" s="27"/>
      <c r="AA1463" s="27"/>
      <c r="AB1463" s="27"/>
      <c r="AC1463" s="27"/>
      <c r="AD1463" s="78"/>
      <c r="AE1463" s="78"/>
      <c r="AF1463" s="78"/>
      <c r="AG1463" s="1"/>
      <c r="AH1463" s="27"/>
      <c r="AI1463" s="30"/>
      <c r="AJ1463" s="1"/>
    </row>
    <row r="1464" spans="1:36" ht="12.75" customHeight="1" x14ac:dyDescent="0.25">
      <c r="A1464" s="22"/>
      <c r="B1464" s="27"/>
      <c r="C1464" s="27"/>
      <c r="D1464" s="76"/>
      <c r="E1464" s="76"/>
      <c r="F1464" s="76"/>
      <c r="G1464" s="76"/>
      <c r="H1464" s="76"/>
      <c r="I1464" s="76"/>
      <c r="J1464" s="76"/>
      <c r="K1464" s="77"/>
      <c r="L1464" s="27"/>
      <c r="M1464" s="27"/>
      <c r="N1464" s="27"/>
      <c r="O1464" s="27"/>
      <c r="P1464" s="27"/>
      <c r="Q1464" s="27"/>
      <c r="R1464" s="27"/>
      <c r="S1464" s="27"/>
      <c r="T1464" s="27"/>
      <c r="U1464" s="27"/>
      <c r="V1464" s="27"/>
      <c r="W1464" s="27"/>
      <c r="X1464" s="27"/>
      <c r="Y1464" s="27"/>
      <c r="Z1464" s="27"/>
      <c r="AA1464" s="27"/>
      <c r="AB1464" s="27"/>
      <c r="AC1464" s="27"/>
      <c r="AD1464" s="78"/>
      <c r="AE1464" s="78"/>
      <c r="AF1464" s="78"/>
      <c r="AG1464" s="1"/>
      <c r="AH1464" s="27"/>
      <c r="AI1464" s="30"/>
      <c r="AJ1464" s="1"/>
    </row>
    <row r="1465" spans="1:36" ht="12.75" customHeight="1" x14ac:dyDescent="0.25">
      <c r="A1465" s="22"/>
      <c r="B1465" s="27"/>
      <c r="C1465" s="27"/>
      <c r="D1465" s="76"/>
      <c r="E1465" s="76"/>
      <c r="F1465" s="76"/>
      <c r="G1465" s="76"/>
      <c r="H1465" s="76"/>
      <c r="I1465" s="76"/>
      <c r="J1465" s="76"/>
      <c r="K1465" s="77"/>
      <c r="L1465" s="27"/>
      <c r="M1465" s="27"/>
      <c r="N1465" s="27"/>
      <c r="O1465" s="27"/>
      <c r="P1465" s="27"/>
      <c r="Q1465" s="27"/>
      <c r="R1465" s="27"/>
      <c r="S1465" s="27"/>
      <c r="T1465" s="27"/>
      <c r="U1465" s="27"/>
      <c r="V1465" s="27"/>
      <c r="W1465" s="27"/>
      <c r="X1465" s="27"/>
      <c r="Y1465" s="27"/>
      <c r="Z1465" s="27"/>
      <c r="AA1465" s="27"/>
      <c r="AB1465" s="27"/>
      <c r="AC1465" s="27"/>
      <c r="AD1465" s="78"/>
      <c r="AE1465" s="78"/>
      <c r="AF1465" s="78"/>
      <c r="AG1465" s="1"/>
      <c r="AH1465" s="27"/>
      <c r="AI1465" s="30"/>
      <c r="AJ1465" s="1"/>
    </row>
    <row r="1466" spans="1:36" ht="12.75" customHeight="1" x14ac:dyDescent="0.25">
      <c r="A1466" s="22"/>
      <c r="B1466" s="27"/>
      <c r="C1466" s="27"/>
      <c r="D1466" s="76"/>
      <c r="E1466" s="76"/>
      <c r="F1466" s="76"/>
      <c r="G1466" s="76"/>
      <c r="H1466" s="76"/>
      <c r="I1466" s="76"/>
      <c r="J1466" s="76"/>
      <c r="K1466" s="77"/>
      <c r="L1466" s="27"/>
      <c r="M1466" s="27"/>
      <c r="N1466" s="27"/>
      <c r="O1466" s="27"/>
      <c r="P1466" s="27"/>
      <c r="Q1466" s="27"/>
      <c r="R1466" s="27"/>
      <c r="S1466" s="27"/>
      <c r="T1466" s="27"/>
      <c r="U1466" s="27"/>
      <c r="V1466" s="27"/>
      <c r="W1466" s="27"/>
      <c r="X1466" s="27"/>
      <c r="Y1466" s="27"/>
      <c r="Z1466" s="27"/>
      <c r="AA1466" s="27"/>
      <c r="AB1466" s="27"/>
      <c r="AC1466" s="27"/>
      <c r="AD1466" s="78"/>
      <c r="AE1466" s="78"/>
      <c r="AF1466" s="78"/>
      <c r="AG1466" s="1"/>
      <c r="AH1466" s="27"/>
      <c r="AI1466" s="30"/>
      <c r="AJ1466" s="1"/>
    </row>
    <row r="1467" spans="1:36" ht="12.75" customHeight="1" x14ac:dyDescent="0.25">
      <c r="A1467" s="22"/>
      <c r="B1467" s="27"/>
      <c r="C1467" s="27"/>
      <c r="D1467" s="76"/>
      <c r="E1467" s="76"/>
      <c r="F1467" s="76"/>
      <c r="G1467" s="76"/>
      <c r="H1467" s="76"/>
      <c r="I1467" s="76"/>
      <c r="J1467" s="76"/>
      <c r="K1467" s="77"/>
      <c r="L1467" s="27"/>
      <c r="M1467" s="27"/>
      <c r="N1467" s="27"/>
      <c r="O1467" s="27"/>
      <c r="P1467" s="27"/>
      <c r="Q1467" s="27"/>
      <c r="R1467" s="27"/>
      <c r="S1467" s="27"/>
      <c r="T1467" s="27"/>
      <c r="U1467" s="27"/>
      <c r="V1467" s="27"/>
      <c r="W1467" s="27"/>
      <c r="X1467" s="27"/>
      <c r="Y1467" s="27"/>
      <c r="Z1467" s="27"/>
      <c r="AA1467" s="27"/>
      <c r="AB1467" s="27"/>
      <c r="AC1467" s="27"/>
      <c r="AD1467" s="78"/>
      <c r="AE1467" s="78"/>
      <c r="AF1467" s="78"/>
      <c r="AG1467" s="1"/>
      <c r="AH1467" s="27"/>
      <c r="AI1467" s="30"/>
      <c r="AJ1467" s="1"/>
    </row>
    <row r="1468" spans="1:36" ht="12.75" customHeight="1" x14ac:dyDescent="0.25">
      <c r="A1468" s="22"/>
      <c r="B1468" s="27"/>
      <c r="C1468" s="27"/>
      <c r="D1468" s="76"/>
      <c r="E1468" s="76"/>
      <c r="F1468" s="76"/>
      <c r="G1468" s="76"/>
      <c r="H1468" s="76"/>
      <c r="I1468" s="76"/>
      <c r="J1468" s="76"/>
      <c r="K1468" s="77"/>
      <c r="L1468" s="27"/>
      <c r="M1468" s="27"/>
      <c r="N1468" s="27"/>
      <c r="O1468" s="27"/>
      <c r="P1468" s="27"/>
      <c r="Q1468" s="27"/>
      <c r="R1468" s="27"/>
      <c r="S1468" s="27"/>
      <c r="T1468" s="27"/>
      <c r="U1468" s="27"/>
      <c r="V1468" s="27"/>
      <c r="W1468" s="27"/>
      <c r="X1468" s="27"/>
      <c r="Y1468" s="27"/>
      <c r="Z1468" s="27"/>
      <c r="AA1468" s="27"/>
      <c r="AB1468" s="27"/>
      <c r="AC1468" s="27"/>
      <c r="AD1468" s="78"/>
      <c r="AE1468" s="78"/>
      <c r="AF1468" s="78"/>
      <c r="AG1468" s="1"/>
      <c r="AH1468" s="27"/>
      <c r="AI1468" s="30"/>
      <c r="AJ1468" s="1"/>
    </row>
    <row r="1469" spans="1:36" ht="12.75" customHeight="1" x14ac:dyDescent="0.25">
      <c r="A1469" s="22"/>
      <c r="B1469" s="27"/>
      <c r="C1469" s="27"/>
      <c r="D1469" s="76"/>
      <c r="E1469" s="76"/>
      <c r="F1469" s="76"/>
      <c r="G1469" s="76"/>
      <c r="H1469" s="76"/>
      <c r="I1469" s="76"/>
      <c r="J1469" s="76"/>
      <c r="K1469" s="77"/>
      <c r="L1469" s="27"/>
      <c r="M1469" s="27"/>
      <c r="N1469" s="27"/>
      <c r="O1469" s="27"/>
      <c r="P1469" s="27"/>
      <c r="Q1469" s="27"/>
      <c r="R1469" s="27"/>
      <c r="S1469" s="27"/>
      <c r="T1469" s="27"/>
      <c r="U1469" s="27"/>
      <c r="V1469" s="27"/>
      <c r="W1469" s="27"/>
      <c r="X1469" s="27"/>
      <c r="Y1469" s="27"/>
      <c r="Z1469" s="27"/>
      <c r="AA1469" s="27"/>
      <c r="AB1469" s="27"/>
      <c r="AC1469" s="27"/>
      <c r="AD1469" s="78"/>
      <c r="AE1469" s="78"/>
      <c r="AF1469" s="78"/>
      <c r="AG1469" s="1"/>
      <c r="AH1469" s="27"/>
      <c r="AI1469" s="30"/>
      <c r="AJ1469" s="1"/>
    </row>
    <row r="1470" spans="1:36" ht="12.75" customHeight="1" x14ac:dyDescent="0.25">
      <c r="A1470" s="22"/>
      <c r="B1470" s="27"/>
      <c r="C1470" s="27"/>
      <c r="D1470" s="76"/>
      <c r="E1470" s="76"/>
      <c r="F1470" s="76"/>
      <c r="G1470" s="76"/>
      <c r="H1470" s="76"/>
      <c r="I1470" s="76"/>
      <c r="J1470" s="76"/>
      <c r="K1470" s="77"/>
      <c r="L1470" s="27"/>
      <c r="M1470" s="27"/>
      <c r="N1470" s="27"/>
      <c r="O1470" s="27"/>
      <c r="P1470" s="27"/>
      <c r="Q1470" s="27"/>
      <c r="R1470" s="27"/>
      <c r="S1470" s="27"/>
      <c r="T1470" s="27"/>
      <c r="U1470" s="27"/>
      <c r="V1470" s="27"/>
      <c r="W1470" s="27"/>
      <c r="X1470" s="27"/>
      <c r="Y1470" s="27"/>
      <c r="Z1470" s="27"/>
      <c r="AA1470" s="27"/>
      <c r="AB1470" s="27"/>
      <c r="AC1470" s="27"/>
      <c r="AD1470" s="78"/>
      <c r="AE1470" s="78"/>
      <c r="AF1470" s="78"/>
      <c r="AG1470" s="1"/>
      <c r="AH1470" s="27"/>
      <c r="AI1470" s="30"/>
      <c r="AJ1470" s="1"/>
    </row>
    <row r="1471" spans="1:36" ht="12.75" customHeight="1" x14ac:dyDescent="0.25">
      <c r="A1471" s="22"/>
      <c r="B1471" s="27"/>
      <c r="C1471" s="27"/>
      <c r="D1471" s="76"/>
      <c r="E1471" s="76"/>
      <c r="F1471" s="76"/>
      <c r="G1471" s="76"/>
      <c r="H1471" s="76"/>
      <c r="I1471" s="76"/>
      <c r="J1471" s="76"/>
      <c r="K1471" s="77"/>
      <c r="L1471" s="27"/>
      <c r="M1471" s="27"/>
      <c r="N1471" s="27"/>
      <c r="O1471" s="27"/>
      <c r="P1471" s="27"/>
      <c r="Q1471" s="27"/>
      <c r="R1471" s="27"/>
      <c r="S1471" s="27"/>
      <c r="T1471" s="27"/>
      <c r="U1471" s="27"/>
      <c r="V1471" s="27"/>
      <c r="W1471" s="27"/>
      <c r="X1471" s="27"/>
      <c r="Y1471" s="27"/>
      <c r="Z1471" s="27"/>
      <c r="AA1471" s="27"/>
      <c r="AB1471" s="27"/>
      <c r="AC1471" s="27"/>
      <c r="AD1471" s="78"/>
      <c r="AE1471" s="78"/>
      <c r="AF1471" s="78"/>
      <c r="AG1471" s="1"/>
      <c r="AH1471" s="27"/>
      <c r="AI1471" s="30"/>
      <c r="AJ1471" s="1"/>
    </row>
    <row r="1472" spans="1:36" ht="12.75" customHeight="1" x14ac:dyDescent="0.25">
      <c r="A1472" s="22"/>
      <c r="B1472" s="27"/>
      <c r="C1472" s="27"/>
      <c r="D1472" s="76"/>
      <c r="E1472" s="76"/>
      <c r="F1472" s="76"/>
      <c r="G1472" s="76"/>
      <c r="H1472" s="76"/>
      <c r="I1472" s="76"/>
      <c r="J1472" s="76"/>
      <c r="K1472" s="77"/>
      <c r="L1472" s="27"/>
      <c r="M1472" s="27"/>
      <c r="N1472" s="27"/>
      <c r="O1472" s="27"/>
      <c r="P1472" s="27"/>
      <c r="Q1472" s="27"/>
      <c r="R1472" s="27"/>
      <c r="S1472" s="27"/>
      <c r="T1472" s="27"/>
      <c r="U1472" s="27"/>
      <c r="V1472" s="27"/>
      <c r="W1472" s="27"/>
      <c r="X1472" s="27"/>
      <c r="Y1472" s="27"/>
      <c r="Z1472" s="27"/>
      <c r="AA1472" s="27"/>
      <c r="AB1472" s="27"/>
      <c r="AC1472" s="27"/>
      <c r="AD1472" s="78"/>
      <c r="AE1472" s="78"/>
      <c r="AF1472" s="78"/>
      <c r="AG1472" s="1"/>
      <c r="AH1472" s="27"/>
      <c r="AI1472" s="30"/>
      <c r="AJ1472" s="1"/>
    </row>
    <row r="1473" spans="1:36" ht="12.75" customHeight="1" x14ac:dyDescent="0.25">
      <c r="A1473" s="22"/>
      <c r="B1473" s="27"/>
      <c r="C1473" s="27"/>
      <c r="D1473" s="76"/>
      <c r="E1473" s="76"/>
      <c r="F1473" s="76"/>
      <c r="G1473" s="76"/>
      <c r="H1473" s="76"/>
      <c r="I1473" s="76"/>
      <c r="J1473" s="76"/>
      <c r="K1473" s="77"/>
      <c r="L1473" s="27"/>
      <c r="M1473" s="27"/>
      <c r="N1473" s="27"/>
      <c r="O1473" s="27"/>
      <c r="P1473" s="27"/>
      <c r="Q1473" s="27"/>
      <c r="R1473" s="27"/>
      <c r="S1473" s="27"/>
      <c r="T1473" s="27"/>
      <c r="U1473" s="27"/>
      <c r="V1473" s="27"/>
      <c r="W1473" s="27"/>
      <c r="X1473" s="27"/>
      <c r="Y1473" s="27"/>
      <c r="Z1473" s="27"/>
      <c r="AA1473" s="27"/>
      <c r="AB1473" s="27"/>
      <c r="AC1473" s="27"/>
      <c r="AD1473" s="78"/>
      <c r="AE1473" s="78"/>
      <c r="AF1473" s="78"/>
      <c r="AG1473" s="1"/>
      <c r="AH1473" s="27"/>
      <c r="AI1473" s="30"/>
      <c r="AJ1473" s="1"/>
    </row>
    <row r="1474" spans="1:36" ht="12.75" customHeight="1" x14ac:dyDescent="0.25">
      <c r="A1474" s="22"/>
      <c r="B1474" s="27"/>
      <c r="C1474" s="27"/>
      <c r="D1474" s="76"/>
      <c r="E1474" s="76"/>
      <c r="F1474" s="76"/>
      <c r="G1474" s="76"/>
      <c r="H1474" s="76"/>
      <c r="I1474" s="76"/>
      <c r="J1474" s="76"/>
      <c r="K1474" s="77"/>
      <c r="L1474" s="27"/>
      <c r="M1474" s="27"/>
      <c r="N1474" s="27"/>
      <c r="O1474" s="27"/>
      <c r="P1474" s="27"/>
      <c r="Q1474" s="27"/>
      <c r="R1474" s="27"/>
      <c r="S1474" s="27"/>
      <c r="T1474" s="27"/>
      <c r="U1474" s="27"/>
      <c r="V1474" s="27"/>
      <c r="W1474" s="27"/>
      <c r="X1474" s="27"/>
      <c r="Y1474" s="27"/>
      <c r="Z1474" s="27"/>
      <c r="AA1474" s="27"/>
      <c r="AB1474" s="27"/>
      <c r="AC1474" s="27"/>
      <c r="AD1474" s="78"/>
      <c r="AE1474" s="78"/>
      <c r="AF1474" s="78"/>
      <c r="AG1474" s="1"/>
      <c r="AH1474" s="27"/>
      <c r="AI1474" s="30"/>
      <c r="AJ1474" s="1"/>
    </row>
    <row r="1475" spans="1:36" ht="12.75" customHeight="1" x14ac:dyDescent="0.25">
      <c r="A1475" s="22"/>
      <c r="B1475" s="27"/>
      <c r="C1475" s="27"/>
      <c r="D1475" s="76"/>
      <c r="E1475" s="76"/>
      <c r="F1475" s="76"/>
      <c r="G1475" s="76"/>
      <c r="H1475" s="76"/>
      <c r="I1475" s="76"/>
      <c r="J1475" s="76"/>
      <c r="K1475" s="77"/>
      <c r="L1475" s="27"/>
      <c r="M1475" s="27"/>
      <c r="N1475" s="27"/>
      <c r="O1475" s="27"/>
      <c r="P1475" s="27"/>
      <c r="Q1475" s="27"/>
      <c r="R1475" s="27"/>
      <c r="S1475" s="27"/>
      <c r="T1475" s="27"/>
      <c r="U1475" s="27"/>
      <c r="V1475" s="27"/>
      <c r="W1475" s="27"/>
      <c r="X1475" s="27"/>
      <c r="Y1475" s="27"/>
      <c r="Z1475" s="27"/>
      <c r="AA1475" s="27"/>
      <c r="AB1475" s="27"/>
      <c r="AC1475" s="27"/>
      <c r="AD1475" s="78"/>
      <c r="AE1475" s="78"/>
      <c r="AF1475" s="78"/>
      <c r="AG1475" s="1"/>
      <c r="AH1475" s="27"/>
      <c r="AI1475" s="30"/>
      <c r="AJ1475" s="1"/>
    </row>
    <row r="1476" spans="1:36" ht="12.75" customHeight="1" x14ac:dyDescent="0.25">
      <c r="A1476" s="22"/>
      <c r="B1476" s="27"/>
      <c r="C1476" s="27"/>
      <c r="D1476" s="76"/>
      <c r="E1476" s="76"/>
      <c r="F1476" s="76"/>
      <c r="G1476" s="76"/>
      <c r="H1476" s="76"/>
      <c r="I1476" s="76"/>
      <c r="J1476" s="76"/>
      <c r="K1476" s="77"/>
      <c r="L1476" s="27"/>
      <c r="M1476" s="27"/>
      <c r="N1476" s="27"/>
      <c r="O1476" s="27"/>
      <c r="P1476" s="27"/>
      <c r="Q1476" s="27"/>
      <c r="R1476" s="27"/>
      <c r="S1476" s="27"/>
      <c r="T1476" s="27"/>
      <c r="U1476" s="27"/>
      <c r="V1476" s="27"/>
      <c r="W1476" s="27"/>
      <c r="X1476" s="27"/>
      <c r="Y1476" s="27"/>
      <c r="Z1476" s="27"/>
      <c r="AA1476" s="27"/>
      <c r="AB1476" s="27"/>
      <c r="AC1476" s="27"/>
      <c r="AD1476" s="78"/>
      <c r="AE1476" s="78"/>
      <c r="AF1476" s="78"/>
      <c r="AG1476" s="1"/>
      <c r="AH1476" s="27"/>
      <c r="AI1476" s="30"/>
      <c r="AJ1476" s="1"/>
    </row>
    <row r="1477" spans="1:36" ht="12.75" customHeight="1" x14ac:dyDescent="0.25">
      <c r="A1477" s="22"/>
      <c r="B1477" s="27"/>
      <c r="C1477" s="27"/>
      <c r="D1477" s="76"/>
      <c r="E1477" s="76"/>
      <c r="F1477" s="76"/>
      <c r="G1477" s="76"/>
      <c r="H1477" s="76"/>
      <c r="I1477" s="76"/>
      <c r="J1477" s="76"/>
      <c r="K1477" s="77"/>
      <c r="L1477" s="27"/>
      <c r="M1477" s="27"/>
      <c r="N1477" s="27"/>
      <c r="O1477" s="27"/>
      <c r="P1477" s="27"/>
      <c r="Q1477" s="27"/>
      <c r="R1477" s="27"/>
      <c r="S1477" s="27"/>
      <c r="T1477" s="27"/>
      <c r="U1477" s="27"/>
      <c r="V1477" s="27"/>
      <c r="W1477" s="27"/>
      <c r="X1477" s="27"/>
      <c r="Y1477" s="27"/>
      <c r="Z1477" s="27"/>
      <c r="AA1477" s="27"/>
      <c r="AB1477" s="27"/>
      <c r="AC1477" s="27"/>
      <c r="AD1477" s="78"/>
      <c r="AE1477" s="78"/>
      <c r="AF1477" s="78"/>
      <c r="AG1477" s="1"/>
      <c r="AH1477" s="27"/>
      <c r="AI1477" s="30"/>
      <c r="AJ1477" s="1"/>
    </row>
    <row r="1478" spans="1:36" ht="12.75" customHeight="1" x14ac:dyDescent="0.25">
      <c r="A1478" s="22"/>
      <c r="B1478" s="27"/>
      <c r="C1478" s="27"/>
      <c r="D1478" s="76"/>
      <c r="E1478" s="76"/>
      <c r="F1478" s="76"/>
      <c r="G1478" s="76"/>
      <c r="H1478" s="76"/>
      <c r="I1478" s="76"/>
      <c r="J1478" s="76"/>
      <c r="K1478" s="77"/>
      <c r="L1478" s="27"/>
      <c r="M1478" s="27"/>
      <c r="N1478" s="27"/>
      <c r="O1478" s="27"/>
      <c r="P1478" s="27"/>
      <c r="Q1478" s="27"/>
      <c r="R1478" s="27"/>
      <c r="S1478" s="27"/>
      <c r="T1478" s="27"/>
      <c r="U1478" s="27"/>
      <c r="V1478" s="27"/>
      <c r="W1478" s="27"/>
      <c r="X1478" s="27"/>
      <c r="Y1478" s="27"/>
      <c r="Z1478" s="27"/>
      <c r="AA1478" s="27"/>
      <c r="AB1478" s="27"/>
      <c r="AC1478" s="27"/>
      <c r="AD1478" s="78"/>
      <c r="AE1478" s="78"/>
      <c r="AF1478" s="78"/>
      <c r="AG1478" s="1"/>
      <c r="AH1478" s="27"/>
      <c r="AI1478" s="30"/>
      <c r="AJ1478" s="1"/>
    </row>
    <row r="1479" spans="1:36" ht="12.75" customHeight="1" x14ac:dyDescent="0.25">
      <c r="A1479" s="22"/>
      <c r="B1479" s="27"/>
      <c r="C1479" s="27"/>
      <c r="D1479" s="76"/>
      <c r="E1479" s="76"/>
      <c r="F1479" s="76"/>
      <c r="G1479" s="76"/>
      <c r="H1479" s="76"/>
      <c r="I1479" s="76"/>
      <c r="J1479" s="76"/>
      <c r="K1479" s="77"/>
      <c r="L1479" s="27"/>
      <c r="M1479" s="27"/>
      <c r="N1479" s="27"/>
      <c r="O1479" s="27"/>
      <c r="P1479" s="27"/>
      <c r="Q1479" s="27"/>
      <c r="R1479" s="27"/>
      <c r="S1479" s="27"/>
      <c r="T1479" s="27"/>
      <c r="U1479" s="27"/>
      <c r="V1479" s="27"/>
      <c r="W1479" s="27"/>
      <c r="X1479" s="27"/>
      <c r="Y1479" s="27"/>
      <c r="Z1479" s="27"/>
      <c r="AA1479" s="27"/>
      <c r="AB1479" s="27"/>
      <c r="AC1479" s="27"/>
      <c r="AD1479" s="78"/>
      <c r="AE1479" s="78"/>
      <c r="AF1479" s="78"/>
      <c r="AG1479" s="1"/>
      <c r="AH1479" s="27"/>
      <c r="AI1479" s="30"/>
      <c r="AJ1479" s="1"/>
    </row>
    <row r="1480" spans="1:36" ht="12.75" customHeight="1" x14ac:dyDescent="0.25">
      <c r="A1480" s="22"/>
      <c r="B1480" s="27"/>
      <c r="C1480" s="27"/>
      <c r="D1480" s="76"/>
      <c r="E1480" s="76"/>
      <c r="F1480" s="76"/>
      <c r="G1480" s="76"/>
      <c r="H1480" s="76"/>
      <c r="I1480" s="76"/>
      <c r="J1480" s="76"/>
      <c r="K1480" s="77"/>
      <c r="L1480" s="27"/>
      <c r="M1480" s="27"/>
      <c r="N1480" s="27"/>
      <c r="O1480" s="27"/>
      <c r="P1480" s="27"/>
      <c r="Q1480" s="27"/>
      <c r="R1480" s="27"/>
      <c r="S1480" s="27"/>
      <c r="T1480" s="27"/>
      <c r="U1480" s="27"/>
      <c r="V1480" s="27"/>
      <c r="W1480" s="27"/>
      <c r="X1480" s="27"/>
      <c r="Y1480" s="27"/>
      <c r="Z1480" s="27"/>
      <c r="AA1480" s="27"/>
      <c r="AB1480" s="27"/>
      <c r="AC1480" s="27"/>
      <c r="AD1480" s="78"/>
      <c r="AE1480" s="78"/>
      <c r="AF1480" s="78"/>
      <c r="AG1480" s="1"/>
      <c r="AH1480" s="27"/>
      <c r="AI1480" s="30"/>
      <c r="AJ1480" s="1"/>
    </row>
    <row r="1481" spans="1:36" ht="12.75" customHeight="1" x14ac:dyDescent="0.25">
      <c r="A1481" s="22"/>
      <c r="B1481" s="27"/>
      <c r="C1481" s="27"/>
      <c r="D1481" s="76"/>
      <c r="E1481" s="76"/>
      <c r="F1481" s="76"/>
      <c r="G1481" s="76"/>
      <c r="H1481" s="76"/>
      <c r="I1481" s="76"/>
      <c r="J1481" s="76"/>
      <c r="K1481" s="77"/>
      <c r="L1481" s="27"/>
      <c r="M1481" s="27"/>
      <c r="N1481" s="27"/>
      <c r="O1481" s="27"/>
      <c r="P1481" s="27"/>
      <c r="Q1481" s="27"/>
      <c r="R1481" s="27"/>
      <c r="S1481" s="27"/>
      <c r="T1481" s="27"/>
      <c r="U1481" s="27"/>
      <c r="V1481" s="27"/>
      <c r="W1481" s="27"/>
      <c r="X1481" s="27"/>
      <c r="Y1481" s="27"/>
      <c r="Z1481" s="27"/>
      <c r="AA1481" s="27"/>
      <c r="AB1481" s="27"/>
      <c r="AC1481" s="27"/>
      <c r="AD1481" s="78"/>
      <c r="AE1481" s="78"/>
      <c r="AF1481" s="78"/>
      <c r="AG1481" s="1"/>
      <c r="AH1481" s="27"/>
      <c r="AI1481" s="30"/>
      <c r="AJ1481" s="1"/>
    </row>
    <row r="1482" spans="1:36" ht="12.75" customHeight="1" x14ac:dyDescent="0.25">
      <c r="A1482" s="22"/>
      <c r="B1482" s="27"/>
      <c r="C1482" s="27"/>
      <c r="D1482" s="76"/>
      <c r="E1482" s="76"/>
      <c r="F1482" s="76"/>
      <c r="G1482" s="76"/>
      <c r="H1482" s="76"/>
      <c r="I1482" s="76"/>
      <c r="J1482" s="76"/>
      <c r="K1482" s="77"/>
      <c r="L1482" s="27"/>
      <c r="M1482" s="27"/>
      <c r="N1482" s="27"/>
      <c r="O1482" s="27"/>
      <c r="P1482" s="27"/>
      <c r="Q1482" s="27"/>
      <c r="R1482" s="27"/>
      <c r="S1482" s="27"/>
      <c r="T1482" s="27"/>
      <c r="U1482" s="27"/>
      <c r="V1482" s="27"/>
      <c r="W1482" s="27"/>
      <c r="X1482" s="27"/>
      <c r="Y1482" s="27"/>
      <c r="Z1482" s="27"/>
      <c r="AA1482" s="27"/>
      <c r="AB1482" s="27"/>
      <c r="AC1482" s="27"/>
      <c r="AD1482" s="78"/>
      <c r="AE1482" s="78"/>
      <c r="AF1482" s="78"/>
      <c r="AG1482" s="1"/>
      <c r="AH1482" s="27"/>
      <c r="AI1482" s="30"/>
      <c r="AJ1482" s="1"/>
    </row>
    <row r="1483" spans="1:36" ht="12.75" customHeight="1" x14ac:dyDescent="0.25">
      <c r="A1483" s="22"/>
      <c r="B1483" s="27"/>
      <c r="C1483" s="27"/>
      <c r="D1483" s="76"/>
      <c r="E1483" s="76"/>
      <c r="F1483" s="76"/>
      <c r="G1483" s="76"/>
      <c r="H1483" s="76"/>
      <c r="I1483" s="76"/>
      <c r="J1483" s="76"/>
      <c r="K1483" s="77"/>
      <c r="L1483" s="27"/>
      <c r="M1483" s="27"/>
      <c r="N1483" s="27"/>
      <c r="O1483" s="27"/>
      <c r="P1483" s="27"/>
      <c r="Q1483" s="27"/>
      <c r="R1483" s="27"/>
      <c r="S1483" s="27"/>
      <c r="T1483" s="27"/>
      <c r="U1483" s="27"/>
      <c r="V1483" s="27"/>
      <c r="W1483" s="27"/>
      <c r="X1483" s="27"/>
      <c r="Y1483" s="27"/>
      <c r="Z1483" s="27"/>
      <c r="AA1483" s="27"/>
      <c r="AB1483" s="27"/>
      <c r="AC1483" s="27"/>
      <c r="AD1483" s="78"/>
      <c r="AE1483" s="78"/>
      <c r="AF1483" s="78"/>
      <c r="AG1483" s="1"/>
      <c r="AH1483" s="27"/>
      <c r="AI1483" s="30"/>
      <c r="AJ1483" s="1"/>
    </row>
    <row r="1484" spans="1:36" ht="12.75" customHeight="1" x14ac:dyDescent="0.25">
      <c r="A1484" s="22"/>
      <c r="B1484" s="27"/>
      <c r="C1484" s="27"/>
      <c r="D1484" s="76"/>
      <c r="E1484" s="76"/>
      <c r="F1484" s="76"/>
      <c r="G1484" s="76"/>
      <c r="H1484" s="76"/>
      <c r="I1484" s="76"/>
      <c r="J1484" s="76"/>
      <c r="K1484" s="77"/>
      <c r="L1484" s="27"/>
      <c r="M1484" s="27"/>
      <c r="N1484" s="27"/>
      <c r="O1484" s="27"/>
      <c r="P1484" s="27"/>
      <c r="Q1484" s="27"/>
      <c r="R1484" s="27"/>
      <c r="S1484" s="27"/>
      <c r="T1484" s="27"/>
      <c r="U1484" s="27"/>
      <c r="V1484" s="27"/>
      <c r="W1484" s="27"/>
      <c r="X1484" s="27"/>
      <c r="Y1484" s="27"/>
      <c r="Z1484" s="27"/>
      <c r="AA1484" s="27"/>
      <c r="AB1484" s="27"/>
      <c r="AC1484" s="27"/>
      <c r="AD1484" s="78"/>
      <c r="AE1484" s="78"/>
      <c r="AF1484" s="78"/>
      <c r="AG1484" s="1"/>
      <c r="AH1484" s="27"/>
      <c r="AI1484" s="30"/>
      <c r="AJ1484" s="1"/>
    </row>
    <row r="1485" spans="1:36" ht="12.75" customHeight="1" x14ac:dyDescent="0.25">
      <c r="A1485" s="22"/>
      <c r="B1485" s="27"/>
      <c r="C1485" s="27"/>
      <c r="D1485" s="76"/>
      <c r="E1485" s="76"/>
      <c r="F1485" s="76"/>
      <c r="G1485" s="76"/>
      <c r="H1485" s="76"/>
      <c r="I1485" s="76"/>
      <c r="J1485" s="76"/>
      <c r="K1485" s="77"/>
      <c r="L1485" s="27"/>
      <c r="M1485" s="27"/>
      <c r="N1485" s="27"/>
      <c r="O1485" s="27"/>
      <c r="P1485" s="27"/>
      <c r="Q1485" s="27"/>
      <c r="R1485" s="27"/>
      <c r="S1485" s="27"/>
      <c r="T1485" s="27"/>
      <c r="U1485" s="27"/>
      <c r="V1485" s="27"/>
      <c r="W1485" s="27"/>
      <c r="X1485" s="27"/>
      <c r="Y1485" s="27"/>
      <c r="Z1485" s="27"/>
      <c r="AA1485" s="27"/>
      <c r="AB1485" s="27"/>
      <c r="AC1485" s="27"/>
      <c r="AD1485" s="78"/>
      <c r="AE1485" s="78"/>
      <c r="AF1485" s="78"/>
      <c r="AG1485" s="1"/>
      <c r="AH1485" s="27"/>
      <c r="AI1485" s="30"/>
      <c r="AJ1485" s="1"/>
    </row>
    <row r="1486" spans="1:36" ht="12.75" customHeight="1" x14ac:dyDescent="0.25">
      <c r="A1486" s="22"/>
      <c r="B1486" s="27"/>
      <c r="C1486" s="27"/>
      <c r="D1486" s="76"/>
      <c r="E1486" s="76"/>
      <c r="F1486" s="76"/>
      <c r="G1486" s="76"/>
      <c r="H1486" s="76"/>
      <c r="I1486" s="76"/>
      <c r="J1486" s="76"/>
      <c r="K1486" s="77"/>
      <c r="L1486" s="27"/>
      <c r="M1486" s="27"/>
      <c r="N1486" s="27"/>
      <c r="O1486" s="27"/>
      <c r="P1486" s="27"/>
      <c r="Q1486" s="27"/>
      <c r="R1486" s="27"/>
      <c r="S1486" s="27"/>
      <c r="T1486" s="27"/>
      <c r="U1486" s="27"/>
      <c r="V1486" s="27"/>
      <c r="W1486" s="27"/>
      <c r="X1486" s="27"/>
      <c r="Y1486" s="27"/>
      <c r="Z1486" s="27"/>
      <c r="AA1486" s="27"/>
      <c r="AB1486" s="27"/>
      <c r="AC1486" s="27"/>
      <c r="AD1486" s="78"/>
      <c r="AE1486" s="78"/>
      <c r="AF1486" s="78"/>
      <c r="AG1486" s="1"/>
      <c r="AH1486" s="27"/>
      <c r="AI1486" s="30"/>
      <c r="AJ1486" s="1"/>
    </row>
    <row r="1487" spans="1:36" ht="12.75" customHeight="1" x14ac:dyDescent="0.25">
      <c r="A1487" s="22"/>
      <c r="B1487" s="27"/>
      <c r="C1487" s="27"/>
      <c r="D1487" s="76"/>
      <c r="E1487" s="76"/>
      <c r="F1487" s="76"/>
      <c r="G1487" s="76"/>
      <c r="H1487" s="76"/>
      <c r="I1487" s="76"/>
      <c r="J1487" s="76"/>
      <c r="K1487" s="77"/>
      <c r="L1487" s="27"/>
      <c r="M1487" s="27"/>
      <c r="N1487" s="27"/>
      <c r="O1487" s="27"/>
      <c r="P1487" s="27"/>
      <c r="Q1487" s="27"/>
      <c r="R1487" s="27"/>
      <c r="S1487" s="27"/>
      <c r="T1487" s="27"/>
      <c r="U1487" s="27"/>
      <c r="V1487" s="27"/>
      <c r="W1487" s="27"/>
      <c r="X1487" s="27"/>
      <c r="Y1487" s="27"/>
      <c r="Z1487" s="27"/>
      <c r="AA1487" s="27"/>
      <c r="AB1487" s="27"/>
      <c r="AC1487" s="27"/>
      <c r="AD1487" s="78"/>
      <c r="AE1487" s="78"/>
      <c r="AF1487" s="78"/>
      <c r="AG1487" s="1"/>
      <c r="AH1487" s="27"/>
      <c r="AI1487" s="30"/>
      <c r="AJ1487" s="1"/>
    </row>
    <row r="1488" spans="1:36" ht="12.75" customHeight="1" x14ac:dyDescent="0.25">
      <c r="A1488" s="22"/>
      <c r="B1488" s="27"/>
      <c r="C1488" s="27"/>
      <c r="D1488" s="76"/>
      <c r="E1488" s="76"/>
      <c r="F1488" s="76"/>
      <c r="G1488" s="76"/>
      <c r="H1488" s="76"/>
      <c r="I1488" s="76"/>
      <c r="J1488" s="76"/>
      <c r="K1488" s="77"/>
      <c r="L1488" s="27"/>
      <c r="M1488" s="27"/>
      <c r="N1488" s="27"/>
      <c r="O1488" s="27"/>
      <c r="P1488" s="27"/>
      <c r="Q1488" s="27"/>
      <c r="R1488" s="27"/>
      <c r="S1488" s="27"/>
      <c r="T1488" s="27"/>
      <c r="U1488" s="27"/>
      <c r="V1488" s="27"/>
      <c r="W1488" s="27"/>
      <c r="X1488" s="27"/>
      <c r="Y1488" s="27"/>
      <c r="Z1488" s="27"/>
      <c r="AA1488" s="27"/>
      <c r="AB1488" s="27"/>
      <c r="AC1488" s="27"/>
      <c r="AD1488" s="78"/>
      <c r="AE1488" s="78"/>
      <c r="AF1488" s="78"/>
      <c r="AG1488" s="1"/>
      <c r="AH1488" s="27"/>
      <c r="AI1488" s="30"/>
      <c r="AJ1488" s="1"/>
    </row>
    <row r="1489" spans="1:36" ht="12.75" customHeight="1" x14ac:dyDescent="0.25">
      <c r="A1489" s="22"/>
      <c r="B1489" s="27"/>
      <c r="C1489" s="27"/>
      <c r="D1489" s="76"/>
      <c r="E1489" s="76"/>
      <c r="F1489" s="76"/>
      <c r="G1489" s="76"/>
      <c r="H1489" s="76"/>
      <c r="I1489" s="76"/>
      <c r="J1489" s="76"/>
      <c r="K1489" s="77"/>
      <c r="L1489" s="27"/>
      <c r="M1489" s="27"/>
      <c r="N1489" s="27"/>
      <c r="O1489" s="27"/>
      <c r="P1489" s="27"/>
      <c r="Q1489" s="27"/>
      <c r="R1489" s="27"/>
      <c r="S1489" s="27"/>
      <c r="T1489" s="27"/>
      <c r="U1489" s="27"/>
      <c r="V1489" s="27"/>
      <c r="W1489" s="27"/>
      <c r="X1489" s="27"/>
      <c r="Y1489" s="27"/>
      <c r="Z1489" s="27"/>
      <c r="AA1489" s="27"/>
      <c r="AB1489" s="27"/>
      <c r="AC1489" s="27"/>
      <c r="AD1489" s="78"/>
      <c r="AE1489" s="78"/>
      <c r="AF1489" s="78"/>
      <c r="AG1489" s="1"/>
      <c r="AH1489" s="27"/>
      <c r="AI1489" s="30"/>
      <c r="AJ1489" s="1"/>
    </row>
    <row r="1490" spans="1:36" ht="12.75" customHeight="1" x14ac:dyDescent="0.25">
      <c r="A1490" s="22"/>
      <c r="B1490" s="27"/>
      <c r="C1490" s="27"/>
      <c r="D1490" s="76"/>
      <c r="E1490" s="76"/>
      <c r="F1490" s="76"/>
      <c r="G1490" s="76"/>
      <c r="H1490" s="76"/>
      <c r="I1490" s="76"/>
      <c r="J1490" s="76"/>
      <c r="K1490" s="77"/>
      <c r="L1490" s="27"/>
      <c r="M1490" s="27"/>
      <c r="N1490" s="27"/>
      <c r="O1490" s="27"/>
      <c r="P1490" s="27"/>
      <c r="Q1490" s="27"/>
      <c r="R1490" s="27"/>
      <c r="S1490" s="27"/>
      <c r="T1490" s="27"/>
      <c r="U1490" s="27"/>
      <c r="V1490" s="27"/>
      <c r="W1490" s="27"/>
      <c r="X1490" s="27"/>
      <c r="Y1490" s="27"/>
      <c r="Z1490" s="27"/>
      <c r="AA1490" s="27"/>
      <c r="AB1490" s="27"/>
      <c r="AC1490" s="27"/>
      <c r="AD1490" s="78"/>
      <c r="AE1490" s="78"/>
      <c r="AF1490" s="78"/>
      <c r="AG1490" s="1"/>
      <c r="AH1490" s="27"/>
      <c r="AI1490" s="30"/>
      <c r="AJ1490" s="1"/>
    </row>
    <row r="1491" spans="1:36" ht="12.75" customHeight="1" x14ac:dyDescent="0.25">
      <c r="A1491" s="22"/>
      <c r="B1491" s="27"/>
      <c r="C1491" s="27"/>
      <c r="D1491" s="76"/>
      <c r="E1491" s="76"/>
      <c r="F1491" s="76"/>
      <c r="G1491" s="76"/>
      <c r="H1491" s="76"/>
      <c r="I1491" s="76"/>
      <c r="J1491" s="76"/>
      <c r="K1491" s="77"/>
      <c r="L1491" s="27"/>
      <c r="M1491" s="27"/>
      <c r="N1491" s="27"/>
      <c r="O1491" s="27"/>
      <c r="P1491" s="27"/>
      <c r="Q1491" s="27"/>
      <c r="R1491" s="27"/>
      <c r="S1491" s="27"/>
      <c r="T1491" s="27"/>
      <c r="U1491" s="27"/>
      <c r="V1491" s="27"/>
      <c r="W1491" s="27"/>
      <c r="X1491" s="27"/>
      <c r="Y1491" s="27"/>
      <c r="Z1491" s="27"/>
      <c r="AA1491" s="27"/>
      <c r="AB1491" s="27"/>
      <c r="AC1491" s="27"/>
      <c r="AD1491" s="78"/>
      <c r="AE1491" s="78"/>
      <c r="AF1491" s="78"/>
      <c r="AG1491" s="1"/>
      <c r="AH1491" s="27"/>
      <c r="AI1491" s="30"/>
      <c r="AJ1491" s="1"/>
    </row>
    <row r="1492" spans="1:36" ht="12.75" customHeight="1" x14ac:dyDescent="0.25">
      <c r="A1492" s="22"/>
      <c r="B1492" s="27"/>
      <c r="C1492" s="27"/>
      <c r="D1492" s="76"/>
      <c r="E1492" s="76"/>
      <c r="F1492" s="76"/>
      <c r="G1492" s="76"/>
      <c r="H1492" s="76"/>
      <c r="I1492" s="76"/>
      <c r="J1492" s="76"/>
      <c r="K1492" s="77"/>
      <c r="L1492" s="27"/>
      <c r="M1492" s="27"/>
      <c r="N1492" s="27"/>
      <c r="O1492" s="27"/>
      <c r="P1492" s="27"/>
      <c r="Q1492" s="27"/>
      <c r="R1492" s="27"/>
      <c r="S1492" s="27"/>
      <c r="T1492" s="27"/>
      <c r="U1492" s="27"/>
      <c r="V1492" s="27"/>
      <c r="W1492" s="27"/>
      <c r="X1492" s="27"/>
      <c r="Y1492" s="27"/>
      <c r="Z1492" s="27"/>
      <c r="AA1492" s="27"/>
      <c r="AB1492" s="27"/>
      <c r="AC1492" s="27"/>
      <c r="AD1492" s="78"/>
      <c r="AE1492" s="78"/>
      <c r="AF1492" s="78"/>
      <c r="AG1492" s="1"/>
      <c r="AH1492" s="27"/>
      <c r="AI1492" s="30"/>
      <c r="AJ1492" s="1"/>
    </row>
    <row r="1493" spans="1:36" ht="12.75" customHeight="1" x14ac:dyDescent="0.25">
      <c r="A1493" s="22"/>
      <c r="B1493" s="27"/>
      <c r="C1493" s="27"/>
      <c r="D1493" s="76"/>
      <c r="E1493" s="76"/>
      <c r="F1493" s="76"/>
      <c r="G1493" s="76"/>
      <c r="H1493" s="76"/>
      <c r="I1493" s="76"/>
      <c r="J1493" s="76"/>
      <c r="K1493" s="77"/>
      <c r="L1493" s="27"/>
      <c r="M1493" s="27"/>
      <c r="N1493" s="27"/>
      <c r="O1493" s="27"/>
      <c r="P1493" s="27"/>
      <c r="Q1493" s="27"/>
      <c r="R1493" s="27"/>
      <c r="S1493" s="27"/>
      <c r="T1493" s="27"/>
      <c r="U1493" s="27"/>
      <c r="V1493" s="27"/>
      <c r="W1493" s="27"/>
      <c r="X1493" s="27"/>
      <c r="Y1493" s="27"/>
      <c r="Z1493" s="27"/>
      <c r="AA1493" s="27"/>
      <c r="AB1493" s="27"/>
      <c r="AC1493" s="27"/>
      <c r="AD1493" s="78"/>
      <c r="AE1493" s="78"/>
      <c r="AF1493" s="78"/>
      <c r="AG1493" s="1"/>
      <c r="AH1493" s="27"/>
      <c r="AI1493" s="30"/>
      <c r="AJ1493" s="1"/>
    </row>
    <row r="1494" spans="1:36" ht="12.75" customHeight="1" x14ac:dyDescent="0.25">
      <c r="A1494" s="22"/>
      <c r="B1494" s="27"/>
      <c r="C1494" s="27"/>
      <c r="D1494" s="76"/>
      <c r="E1494" s="76"/>
      <c r="F1494" s="76"/>
      <c r="G1494" s="76"/>
      <c r="H1494" s="76"/>
      <c r="I1494" s="76"/>
      <c r="J1494" s="76"/>
      <c r="K1494" s="77"/>
      <c r="L1494" s="27"/>
      <c r="M1494" s="27"/>
      <c r="N1494" s="27"/>
      <c r="O1494" s="27"/>
      <c r="P1494" s="27"/>
      <c r="Q1494" s="27"/>
      <c r="R1494" s="27"/>
      <c r="S1494" s="27"/>
      <c r="T1494" s="27"/>
      <c r="U1494" s="27"/>
      <c r="V1494" s="27"/>
      <c r="W1494" s="27"/>
      <c r="X1494" s="27"/>
      <c r="Y1494" s="27"/>
      <c r="Z1494" s="27"/>
      <c r="AA1494" s="27"/>
      <c r="AB1494" s="27"/>
      <c r="AC1494" s="27"/>
      <c r="AD1494" s="78"/>
      <c r="AE1494" s="78"/>
      <c r="AF1494" s="78"/>
      <c r="AG1494" s="1"/>
      <c r="AH1494" s="27"/>
      <c r="AI1494" s="30"/>
      <c r="AJ1494" s="1"/>
    </row>
    <row r="1495" spans="1:36" ht="12.75" customHeight="1" x14ac:dyDescent="0.25">
      <c r="A1495" s="22"/>
      <c r="B1495" s="27"/>
      <c r="C1495" s="27"/>
      <c r="D1495" s="76"/>
      <c r="E1495" s="76"/>
      <c r="F1495" s="76"/>
      <c r="G1495" s="76"/>
      <c r="H1495" s="76"/>
      <c r="I1495" s="76"/>
      <c r="J1495" s="76"/>
      <c r="K1495" s="77"/>
      <c r="L1495" s="27"/>
      <c r="M1495" s="27"/>
      <c r="N1495" s="27"/>
      <c r="O1495" s="27"/>
      <c r="P1495" s="27"/>
      <c r="Q1495" s="27"/>
      <c r="R1495" s="27"/>
      <c r="S1495" s="27"/>
      <c r="T1495" s="27"/>
      <c r="U1495" s="27"/>
      <c r="V1495" s="27"/>
      <c r="W1495" s="27"/>
      <c r="X1495" s="27"/>
      <c r="Y1495" s="27"/>
      <c r="Z1495" s="27"/>
      <c r="AA1495" s="27"/>
      <c r="AB1495" s="27"/>
      <c r="AC1495" s="27"/>
      <c r="AD1495" s="78"/>
      <c r="AE1495" s="78"/>
      <c r="AF1495" s="78"/>
      <c r="AG1495" s="1"/>
      <c r="AH1495" s="27"/>
      <c r="AI1495" s="30"/>
      <c r="AJ1495" s="1"/>
    </row>
    <row r="1496" spans="1:36" ht="12.75" customHeight="1" x14ac:dyDescent="0.25">
      <c r="A1496" s="22"/>
      <c r="B1496" s="27"/>
      <c r="C1496" s="27"/>
      <c r="D1496" s="76"/>
      <c r="E1496" s="76"/>
      <c r="F1496" s="76"/>
      <c r="G1496" s="76"/>
      <c r="H1496" s="76"/>
      <c r="I1496" s="76"/>
      <c r="J1496" s="76"/>
      <c r="K1496" s="77"/>
      <c r="L1496" s="27"/>
      <c r="M1496" s="27"/>
      <c r="N1496" s="27"/>
      <c r="O1496" s="27"/>
      <c r="P1496" s="27"/>
      <c r="Q1496" s="27"/>
      <c r="R1496" s="27"/>
      <c r="S1496" s="27"/>
      <c r="T1496" s="27"/>
      <c r="U1496" s="27"/>
      <c r="V1496" s="27"/>
      <c r="W1496" s="27"/>
      <c r="X1496" s="27"/>
      <c r="Y1496" s="27"/>
      <c r="Z1496" s="27"/>
      <c r="AA1496" s="27"/>
      <c r="AB1496" s="27"/>
      <c r="AC1496" s="27"/>
      <c r="AD1496" s="78"/>
      <c r="AE1496" s="78"/>
      <c r="AF1496" s="78"/>
      <c r="AG1496" s="1"/>
      <c r="AH1496" s="27"/>
      <c r="AI1496" s="30"/>
      <c r="AJ1496" s="1"/>
    </row>
    <row r="1497" spans="1:36" ht="12.75" customHeight="1" x14ac:dyDescent="0.25">
      <c r="A1497" s="22"/>
      <c r="B1497" s="27"/>
      <c r="C1497" s="27"/>
      <c r="D1497" s="76"/>
      <c r="E1497" s="76"/>
      <c r="F1497" s="76"/>
      <c r="G1497" s="76"/>
      <c r="H1497" s="76"/>
      <c r="I1497" s="76"/>
      <c r="J1497" s="76"/>
      <c r="K1497" s="77"/>
      <c r="L1497" s="27"/>
      <c r="M1497" s="27"/>
      <c r="N1497" s="27"/>
      <c r="O1497" s="27"/>
      <c r="P1497" s="27"/>
      <c r="Q1497" s="27"/>
      <c r="R1497" s="27"/>
      <c r="S1497" s="27"/>
      <c r="T1497" s="27"/>
      <c r="U1497" s="27"/>
      <c r="V1497" s="27"/>
      <c r="W1497" s="27"/>
      <c r="X1497" s="27"/>
      <c r="Y1497" s="27"/>
      <c r="Z1497" s="27"/>
      <c r="AA1497" s="27"/>
      <c r="AB1497" s="27"/>
      <c r="AC1497" s="27"/>
      <c r="AD1497" s="78"/>
      <c r="AE1497" s="78"/>
      <c r="AF1497" s="78"/>
      <c r="AG1497" s="1"/>
      <c r="AH1497" s="27"/>
      <c r="AI1497" s="30"/>
      <c r="AJ1497" s="1"/>
    </row>
    <row r="1498" spans="1:36" ht="12.75" customHeight="1" x14ac:dyDescent="0.25">
      <c r="A1498" s="22"/>
      <c r="B1498" s="27"/>
      <c r="C1498" s="27"/>
      <c r="D1498" s="76"/>
      <c r="E1498" s="76"/>
      <c r="F1498" s="76"/>
      <c r="G1498" s="76"/>
      <c r="H1498" s="76"/>
      <c r="I1498" s="76"/>
      <c r="J1498" s="76"/>
      <c r="K1498" s="77"/>
      <c r="L1498" s="27"/>
      <c r="M1498" s="27"/>
      <c r="N1498" s="27"/>
      <c r="O1498" s="27"/>
      <c r="P1498" s="27"/>
      <c r="Q1498" s="27"/>
      <c r="R1498" s="27"/>
      <c r="S1498" s="27"/>
      <c r="T1498" s="27"/>
      <c r="U1498" s="27"/>
      <c r="V1498" s="27"/>
      <c r="W1498" s="27"/>
      <c r="X1498" s="27"/>
      <c r="Y1498" s="27"/>
      <c r="Z1498" s="27"/>
      <c r="AA1498" s="27"/>
      <c r="AB1498" s="27"/>
      <c r="AC1498" s="27"/>
      <c r="AD1498" s="78"/>
      <c r="AE1498" s="78"/>
      <c r="AF1498" s="78"/>
      <c r="AG1498" s="1"/>
      <c r="AH1498" s="27"/>
      <c r="AI1498" s="30"/>
      <c r="AJ1498" s="1"/>
    </row>
    <row r="1499" spans="1:36" ht="12.75" customHeight="1" x14ac:dyDescent="0.25">
      <c r="A1499" s="22"/>
      <c r="B1499" s="27"/>
      <c r="C1499" s="27"/>
      <c r="D1499" s="76"/>
      <c r="E1499" s="76"/>
      <c r="F1499" s="76"/>
      <c r="G1499" s="76"/>
      <c r="H1499" s="76"/>
      <c r="I1499" s="76"/>
      <c r="J1499" s="76"/>
      <c r="K1499" s="77"/>
      <c r="L1499" s="27"/>
      <c r="M1499" s="27"/>
      <c r="N1499" s="27"/>
      <c r="O1499" s="27"/>
      <c r="P1499" s="27"/>
      <c r="Q1499" s="27"/>
      <c r="R1499" s="27"/>
      <c r="S1499" s="27"/>
      <c r="T1499" s="27"/>
      <c r="U1499" s="27"/>
      <c r="V1499" s="27"/>
      <c r="W1499" s="27"/>
      <c r="X1499" s="27"/>
      <c r="Y1499" s="27"/>
      <c r="Z1499" s="27"/>
      <c r="AA1499" s="27"/>
      <c r="AB1499" s="27"/>
      <c r="AC1499" s="27"/>
      <c r="AD1499" s="78"/>
      <c r="AE1499" s="78"/>
      <c r="AF1499" s="78"/>
      <c r="AG1499" s="1"/>
      <c r="AH1499" s="27"/>
      <c r="AI1499" s="30"/>
      <c r="AJ1499" s="1"/>
    </row>
    <row r="1500" spans="1:36" ht="12.75" customHeight="1" x14ac:dyDescent="0.25">
      <c r="A1500" s="22"/>
      <c r="B1500" s="27"/>
      <c r="C1500" s="27"/>
      <c r="D1500" s="76"/>
      <c r="E1500" s="76"/>
      <c r="F1500" s="76"/>
      <c r="G1500" s="76"/>
      <c r="H1500" s="76"/>
      <c r="I1500" s="76"/>
      <c r="J1500" s="76"/>
      <c r="K1500" s="77"/>
      <c r="L1500" s="27"/>
      <c r="M1500" s="27"/>
      <c r="N1500" s="27"/>
      <c r="O1500" s="27"/>
      <c r="P1500" s="27"/>
      <c r="Q1500" s="27"/>
      <c r="R1500" s="27"/>
      <c r="S1500" s="27"/>
      <c r="T1500" s="27"/>
      <c r="U1500" s="27"/>
      <c r="V1500" s="27"/>
      <c r="W1500" s="27"/>
      <c r="X1500" s="27"/>
      <c r="Y1500" s="27"/>
      <c r="Z1500" s="27"/>
      <c r="AA1500" s="27"/>
      <c r="AB1500" s="27"/>
      <c r="AC1500" s="27"/>
      <c r="AD1500" s="78"/>
      <c r="AE1500" s="78"/>
      <c r="AF1500" s="78"/>
      <c r="AG1500" s="1"/>
      <c r="AH1500" s="27"/>
      <c r="AI1500" s="30"/>
      <c r="AJ1500" s="1"/>
    </row>
    <row r="1501" spans="1:36" ht="12.75" customHeight="1" x14ac:dyDescent="0.25">
      <c r="A1501" s="22"/>
      <c r="B1501" s="27"/>
      <c r="C1501" s="27"/>
      <c r="D1501" s="76"/>
      <c r="E1501" s="76"/>
      <c r="F1501" s="76"/>
      <c r="G1501" s="76"/>
      <c r="H1501" s="76"/>
      <c r="I1501" s="76"/>
      <c r="J1501" s="76"/>
      <c r="K1501" s="77"/>
      <c r="L1501" s="27"/>
      <c r="M1501" s="27"/>
      <c r="N1501" s="27"/>
      <c r="O1501" s="27"/>
      <c r="P1501" s="27"/>
      <c r="Q1501" s="27"/>
      <c r="R1501" s="27"/>
      <c r="S1501" s="27"/>
      <c r="T1501" s="27"/>
      <c r="U1501" s="27"/>
      <c r="V1501" s="27"/>
      <c r="W1501" s="27"/>
      <c r="X1501" s="27"/>
      <c r="Y1501" s="27"/>
      <c r="Z1501" s="27"/>
      <c r="AA1501" s="27"/>
      <c r="AB1501" s="27"/>
      <c r="AC1501" s="27"/>
      <c r="AD1501" s="78"/>
      <c r="AE1501" s="78"/>
      <c r="AF1501" s="78"/>
      <c r="AG1501" s="1"/>
      <c r="AH1501" s="27"/>
      <c r="AI1501" s="30"/>
      <c r="AJ1501" s="1"/>
    </row>
    <row r="1502" spans="1:36" ht="12.75" customHeight="1" x14ac:dyDescent="0.25">
      <c r="A1502" s="22"/>
      <c r="B1502" s="27"/>
      <c r="C1502" s="27"/>
      <c r="D1502" s="76"/>
      <c r="E1502" s="76"/>
      <c r="F1502" s="76"/>
      <c r="G1502" s="76"/>
      <c r="H1502" s="76"/>
      <c r="I1502" s="76"/>
      <c r="J1502" s="76"/>
      <c r="K1502" s="77"/>
      <c r="L1502" s="27"/>
      <c r="M1502" s="27"/>
      <c r="N1502" s="27"/>
      <c r="O1502" s="27"/>
      <c r="P1502" s="27"/>
      <c r="Q1502" s="27"/>
      <c r="R1502" s="27"/>
      <c r="S1502" s="27"/>
      <c r="T1502" s="27"/>
      <c r="U1502" s="27"/>
      <c r="V1502" s="27"/>
      <c r="W1502" s="27"/>
      <c r="X1502" s="27"/>
      <c r="Y1502" s="27"/>
      <c r="Z1502" s="27"/>
      <c r="AA1502" s="27"/>
      <c r="AB1502" s="27"/>
      <c r="AC1502" s="27"/>
      <c r="AD1502" s="78"/>
      <c r="AE1502" s="78"/>
      <c r="AF1502" s="78"/>
      <c r="AG1502" s="1"/>
      <c r="AH1502" s="27"/>
      <c r="AI1502" s="30"/>
      <c r="AJ1502" s="1"/>
    </row>
    <row r="1503" spans="1:36" ht="12.75" customHeight="1" x14ac:dyDescent="0.25">
      <c r="A1503" s="22"/>
      <c r="B1503" s="27"/>
      <c r="C1503" s="27"/>
      <c r="D1503" s="76"/>
      <c r="E1503" s="76"/>
      <c r="F1503" s="76"/>
      <c r="G1503" s="76"/>
      <c r="H1503" s="76"/>
      <c r="I1503" s="76"/>
      <c r="J1503" s="76"/>
      <c r="K1503" s="77"/>
      <c r="L1503" s="27"/>
      <c r="M1503" s="27"/>
      <c r="N1503" s="27"/>
      <c r="O1503" s="27"/>
      <c r="P1503" s="27"/>
      <c r="Q1503" s="27"/>
      <c r="R1503" s="27"/>
      <c r="S1503" s="27"/>
      <c r="T1503" s="27"/>
      <c r="U1503" s="27"/>
      <c r="V1503" s="27"/>
      <c r="W1503" s="27"/>
      <c r="X1503" s="27"/>
      <c r="Y1503" s="27"/>
      <c r="Z1503" s="27"/>
      <c r="AA1503" s="27"/>
      <c r="AB1503" s="27"/>
      <c r="AC1503" s="27"/>
      <c r="AD1503" s="78"/>
      <c r="AE1503" s="78"/>
      <c r="AF1503" s="78"/>
      <c r="AG1503" s="1"/>
      <c r="AH1503" s="27"/>
      <c r="AI1503" s="30"/>
      <c r="AJ1503" s="1"/>
    </row>
    <row r="1504" spans="1:36" ht="12.75" customHeight="1" x14ac:dyDescent="0.25">
      <c r="A1504" s="22"/>
      <c r="B1504" s="27"/>
      <c r="C1504" s="27"/>
      <c r="D1504" s="76"/>
      <c r="E1504" s="76"/>
      <c r="F1504" s="76"/>
      <c r="G1504" s="76"/>
      <c r="H1504" s="76"/>
      <c r="I1504" s="76"/>
      <c r="J1504" s="76"/>
      <c r="K1504" s="77"/>
      <c r="L1504" s="27"/>
      <c r="M1504" s="27"/>
      <c r="N1504" s="27"/>
      <c r="O1504" s="27"/>
      <c r="P1504" s="27"/>
      <c r="Q1504" s="27"/>
      <c r="R1504" s="27"/>
      <c r="S1504" s="27"/>
      <c r="T1504" s="27"/>
      <c r="U1504" s="27"/>
      <c r="V1504" s="27"/>
      <c r="W1504" s="27"/>
      <c r="X1504" s="27"/>
      <c r="Y1504" s="27"/>
      <c r="Z1504" s="27"/>
      <c r="AA1504" s="27"/>
      <c r="AB1504" s="27"/>
      <c r="AC1504" s="27"/>
      <c r="AD1504" s="78"/>
      <c r="AE1504" s="78"/>
      <c r="AF1504" s="78"/>
      <c r="AG1504" s="1"/>
      <c r="AH1504" s="27"/>
      <c r="AI1504" s="30"/>
      <c r="AJ1504" s="1"/>
    </row>
    <row r="1505" spans="1:36" ht="12.75" customHeight="1" x14ac:dyDescent="0.25">
      <c r="A1505" s="22"/>
      <c r="B1505" s="27"/>
      <c r="C1505" s="27"/>
      <c r="D1505" s="76"/>
      <c r="E1505" s="76"/>
      <c r="F1505" s="76"/>
      <c r="G1505" s="76"/>
      <c r="H1505" s="76"/>
      <c r="I1505" s="76"/>
      <c r="J1505" s="76"/>
      <c r="K1505" s="77"/>
      <c r="L1505" s="27"/>
      <c r="M1505" s="27"/>
      <c r="N1505" s="27"/>
      <c r="O1505" s="27"/>
      <c r="P1505" s="27"/>
      <c r="Q1505" s="27"/>
      <c r="R1505" s="27"/>
      <c r="S1505" s="27"/>
      <c r="T1505" s="27"/>
      <c r="U1505" s="27"/>
      <c r="V1505" s="27"/>
      <c r="W1505" s="27"/>
      <c r="X1505" s="27"/>
      <c r="Y1505" s="27"/>
      <c r="Z1505" s="27"/>
      <c r="AA1505" s="27"/>
      <c r="AB1505" s="27"/>
      <c r="AC1505" s="27"/>
      <c r="AD1505" s="78"/>
      <c r="AE1505" s="78"/>
      <c r="AF1505" s="78"/>
      <c r="AG1505" s="1"/>
      <c r="AH1505" s="27"/>
      <c r="AI1505" s="30"/>
      <c r="AJ1505" s="1"/>
    </row>
    <row r="1506" spans="1:36" ht="12.75" customHeight="1" x14ac:dyDescent="0.25">
      <c r="A1506" s="22"/>
      <c r="B1506" s="27"/>
      <c r="C1506" s="27"/>
      <c r="D1506" s="76"/>
      <c r="E1506" s="76"/>
      <c r="F1506" s="76"/>
      <c r="G1506" s="76"/>
      <c r="H1506" s="76"/>
      <c r="I1506" s="76"/>
      <c r="J1506" s="76"/>
      <c r="K1506" s="77"/>
      <c r="L1506" s="27"/>
      <c r="M1506" s="27"/>
      <c r="N1506" s="27"/>
      <c r="O1506" s="27"/>
      <c r="P1506" s="27"/>
      <c r="Q1506" s="27"/>
      <c r="R1506" s="27"/>
      <c r="S1506" s="27"/>
      <c r="T1506" s="27"/>
      <c r="U1506" s="27"/>
      <c r="V1506" s="27"/>
      <c r="W1506" s="27"/>
      <c r="X1506" s="27"/>
      <c r="Y1506" s="27"/>
      <c r="Z1506" s="27"/>
      <c r="AA1506" s="27"/>
      <c r="AB1506" s="27"/>
      <c r="AC1506" s="27"/>
      <c r="AD1506" s="78"/>
      <c r="AE1506" s="78"/>
      <c r="AF1506" s="78"/>
      <c r="AG1506" s="1"/>
      <c r="AH1506" s="27"/>
      <c r="AI1506" s="30"/>
      <c r="AJ1506" s="1"/>
    </row>
    <row r="1507" spans="1:36" ht="12.75" customHeight="1" x14ac:dyDescent="0.25">
      <c r="A1507" s="22"/>
      <c r="B1507" s="27"/>
      <c r="C1507" s="27"/>
      <c r="D1507" s="76"/>
      <c r="E1507" s="76"/>
      <c r="F1507" s="76"/>
      <c r="G1507" s="76"/>
      <c r="H1507" s="76"/>
      <c r="I1507" s="76"/>
      <c r="J1507" s="76"/>
      <c r="K1507" s="77"/>
      <c r="L1507" s="27"/>
      <c r="M1507" s="27"/>
      <c r="N1507" s="27"/>
      <c r="O1507" s="27"/>
      <c r="P1507" s="27"/>
      <c r="Q1507" s="27"/>
      <c r="R1507" s="27"/>
      <c r="S1507" s="27"/>
      <c r="T1507" s="27"/>
      <c r="U1507" s="27"/>
      <c r="V1507" s="27"/>
      <c r="W1507" s="27"/>
      <c r="X1507" s="27"/>
      <c r="Y1507" s="27"/>
      <c r="Z1507" s="27"/>
      <c r="AA1507" s="27"/>
      <c r="AB1507" s="27"/>
      <c r="AC1507" s="27"/>
      <c r="AD1507" s="78"/>
      <c r="AE1507" s="78"/>
      <c r="AF1507" s="78"/>
      <c r="AG1507" s="1"/>
      <c r="AH1507" s="27"/>
      <c r="AI1507" s="30"/>
      <c r="AJ1507" s="1"/>
    </row>
    <row r="1508" spans="1:36" ht="12.75" customHeight="1" x14ac:dyDescent="0.25">
      <c r="A1508" s="22"/>
      <c r="B1508" s="27"/>
      <c r="C1508" s="27"/>
      <c r="D1508" s="76"/>
      <c r="E1508" s="76"/>
      <c r="F1508" s="76"/>
      <c r="G1508" s="76"/>
      <c r="H1508" s="76"/>
      <c r="I1508" s="76"/>
      <c r="J1508" s="76"/>
      <c r="K1508" s="77"/>
      <c r="L1508" s="27"/>
      <c r="M1508" s="27"/>
      <c r="N1508" s="27"/>
      <c r="O1508" s="27"/>
      <c r="P1508" s="27"/>
      <c r="Q1508" s="27"/>
      <c r="R1508" s="27"/>
      <c r="S1508" s="27"/>
      <c r="T1508" s="27"/>
      <c r="U1508" s="27"/>
      <c r="V1508" s="27"/>
      <c r="W1508" s="27"/>
      <c r="X1508" s="27"/>
      <c r="Y1508" s="27"/>
      <c r="Z1508" s="27"/>
      <c r="AA1508" s="27"/>
      <c r="AB1508" s="27"/>
      <c r="AC1508" s="27"/>
      <c r="AD1508" s="78"/>
      <c r="AE1508" s="78"/>
      <c r="AF1508" s="78"/>
      <c r="AG1508" s="1"/>
      <c r="AH1508" s="27"/>
      <c r="AI1508" s="30"/>
      <c r="AJ1508" s="1"/>
    </row>
    <row r="1509" spans="1:36" ht="12.75" customHeight="1" x14ac:dyDescent="0.25">
      <c r="A1509" s="22"/>
      <c r="B1509" s="27"/>
      <c r="C1509" s="27"/>
      <c r="D1509" s="76"/>
      <c r="E1509" s="76"/>
      <c r="F1509" s="76"/>
      <c r="G1509" s="76"/>
      <c r="H1509" s="76"/>
      <c r="I1509" s="76"/>
      <c r="J1509" s="76"/>
      <c r="K1509" s="77"/>
      <c r="L1509" s="27"/>
      <c r="M1509" s="27"/>
      <c r="N1509" s="27"/>
      <c r="O1509" s="27"/>
      <c r="P1509" s="27"/>
      <c r="Q1509" s="27"/>
      <c r="R1509" s="27"/>
      <c r="S1509" s="27"/>
      <c r="T1509" s="27"/>
      <c r="U1509" s="27"/>
      <c r="V1509" s="27"/>
      <c r="W1509" s="27"/>
      <c r="X1509" s="27"/>
      <c r="Y1509" s="27"/>
      <c r="Z1509" s="27"/>
      <c r="AA1509" s="27"/>
      <c r="AB1509" s="27"/>
      <c r="AC1509" s="27"/>
      <c r="AD1509" s="78"/>
      <c r="AE1509" s="78"/>
      <c r="AF1509" s="78"/>
      <c r="AG1509" s="1"/>
      <c r="AH1509" s="27"/>
      <c r="AI1509" s="30"/>
      <c r="AJ1509" s="1"/>
    </row>
    <row r="1510" spans="1:36" ht="12.75" customHeight="1" x14ac:dyDescent="0.25">
      <c r="A1510" s="22"/>
      <c r="B1510" s="27"/>
      <c r="C1510" s="27"/>
      <c r="D1510" s="76"/>
      <c r="E1510" s="76"/>
      <c r="F1510" s="76"/>
      <c r="G1510" s="76"/>
      <c r="H1510" s="76"/>
      <c r="I1510" s="76"/>
      <c r="J1510" s="76"/>
      <c r="K1510" s="77"/>
      <c r="L1510" s="27"/>
      <c r="M1510" s="27"/>
      <c r="N1510" s="27"/>
      <c r="O1510" s="27"/>
      <c r="P1510" s="27"/>
      <c r="Q1510" s="27"/>
      <c r="R1510" s="27"/>
      <c r="S1510" s="27"/>
      <c r="T1510" s="27"/>
      <c r="U1510" s="27"/>
      <c r="V1510" s="27"/>
      <c r="W1510" s="27"/>
      <c r="X1510" s="27"/>
      <c r="Y1510" s="27"/>
      <c r="Z1510" s="27"/>
      <c r="AA1510" s="27"/>
      <c r="AB1510" s="27"/>
      <c r="AC1510" s="27"/>
      <c r="AD1510" s="78"/>
      <c r="AE1510" s="78"/>
      <c r="AF1510" s="78"/>
      <c r="AG1510" s="1"/>
      <c r="AH1510" s="27"/>
      <c r="AI1510" s="30"/>
      <c r="AJ1510" s="1"/>
    </row>
    <row r="1511" spans="1:36" ht="12.75" customHeight="1" x14ac:dyDescent="0.25">
      <c r="A1511" s="22"/>
      <c r="B1511" s="27"/>
      <c r="C1511" s="27"/>
      <c r="D1511" s="76"/>
      <c r="E1511" s="76"/>
      <c r="F1511" s="76"/>
      <c r="G1511" s="76"/>
      <c r="H1511" s="76"/>
      <c r="I1511" s="76"/>
      <c r="J1511" s="76"/>
      <c r="K1511" s="77"/>
      <c r="L1511" s="27"/>
      <c r="M1511" s="27"/>
      <c r="N1511" s="27"/>
      <c r="O1511" s="27"/>
      <c r="P1511" s="27"/>
      <c r="Q1511" s="27"/>
      <c r="R1511" s="27"/>
      <c r="S1511" s="27"/>
      <c r="T1511" s="27"/>
      <c r="U1511" s="27"/>
      <c r="V1511" s="27"/>
      <c r="W1511" s="27"/>
      <c r="X1511" s="27"/>
      <c r="Y1511" s="27"/>
      <c r="Z1511" s="27"/>
      <c r="AA1511" s="27"/>
      <c r="AB1511" s="27"/>
      <c r="AC1511" s="27"/>
      <c r="AD1511" s="78"/>
      <c r="AE1511" s="78"/>
      <c r="AF1511" s="78"/>
      <c r="AG1511" s="1"/>
      <c r="AH1511" s="27"/>
      <c r="AI1511" s="30"/>
      <c r="AJ1511" s="1"/>
    </row>
    <row r="1512" spans="1:36" ht="12.75" customHeight="1" x14ac:dyDescent="0.25">
      <c r="A1512" s="22"/>
      <c r="B1512" s="27"/>
      <c r="C1512" s="27"/>
      <c r="D1512" s="76"/>
      <c r="E1512" s="76"/>
      <c r="F1512" s="76"/>
      <c r="G1512" s="76"/>
      <c r="H1512" s="76"/>
      <c r="I1512" s="76"/>
      <c r="J1512" s="76"/>
      <c r="K1512" s="77"/>
      <c r="L1512" s="27"/>
      <c r="M1512" s="27"/>
      <c r="N1512" s="27"/>
      <c r="O1512" s="27"/>
      <c r="P1512" s="27"/>
      <c r="Q1512" s="27"/>
      <c r="R1512" s="27"/>
      <c r="S1512" s="27"/>
      <c r="T1512" s="27"/>
      <c r="U1512" s="27"/>
      <c r="V1512" s="27"/>
      <c r="W1512" s="27"/>
      <c r="X1512" s="27"/>
      <c r="Y1512" s="27"/>
      <c r="Z1512" s="27"/>
      <c r="AA1512" s="27"/>
      <c r="AB1512" s="27"/>
      <c r="AC1512" s="27"/>
      <c r="AD1512" s="78"/>
      <c r="AE1512" s="78"/>
      <c r="AF1512" s="78"/>
      <c r="AG1512" s="1"/>
      <c r="AH1512" s="27"/>
      <c r="AI1512" s="30"/>
      <c r="AJ1512" s="1"/>
    </row>
    <row r="1513" spans="1:36" ht="12.75" customHeight="1" x14ac:dyDescent="0.25">
      <c r="A1513" s="22"/>
      <c r="B1513" s="27"/>
      <c r="C1513" s="27"/>
      <c r="D1513" s="76"/>
      <c r="E1513" s="76"/>
      <c r="F1513" s="76"/>
      <c r="G1513" s="76"/>
      <c r="H1513" s="76"/>
      <c r="I1513" s="76"/>
      <c r="J1513" s="76"/>
      <c r="K1513" s="77"/>
      <c r="L1513" s="27"/>
      <c r="M1513" s="27"/>
      <c r="N1513" s="27"/>
      <c r="O1513" s="27"/>
      <c r="P1513" s="27"/>
      <c r="Q1513" s="27"/>
      <c r="R1513" s="27"/>
      <c r="S1513" s="27"/>
      <c r="T1513" s="27"/>
      <c r="U1513" s="27"/>
      <c r="V1513" s="27"/>
      <c r="W1513" s="27"/>
      <c r="X1513" s="27"/>
      <c r="Y1513" s="27"/>
      <c r="Z1513" s="27"/>
      <c r="AA1513" s="27"/>
      <c r="AB1513" s="27"/>
      <c r="AC1513" s="27"/>
      <c r="AD1513" s="78"/>
      <c r="AE1513" s="78"/>
      <c r="AF1513" s="78"/>
      <c r="AG1513" s="1"/>
      <c r="AH1513" s="27"/>
      <c r="AI1513" s="30"/>
      <c r="AJ1513" s="1"/>
    </row>
    <row r="1514" spans="1:36" ht="12.75" customHeight="1" x14ac:dyDescent="0.25">
      <c r="A1514" s="22"/>
      <c r="B1514" s="27"/>
      <c r="C1514" s="27"/>
      <c r="D1514" s="76"/>
      <c r="E1514" s="76"/>
      <c r="F1514" s="76"/>
      <c r="G1514" s="76"/>
      <c r="H1514" s="76"/>
      <c r="I1514" s="76"/>
      <c r="J1514" s="76"/>
      <c r="K1514" s="77"/>
      <c r="L1514" s="27"/>
      <c r="M1514" s="27"/>
      <c r="N1514" s="27"/>
      <c r="O1514" s="27"/>
      <c r="P1514" s="27"/>
      <c r="Q1514" s="27"/>
      <c r="R1514" s="27"/>
      <c r="S1514" s="27"/>
      <c r="T1514" s="27"/>
      <c r="U1514" s="27"/>
      <c r="V1514" s="27"/>
      <c r="W1514" s="27"/>
      <c r="X1514" s="27"/>
      <c r="Y1514" s="27"/>
      <c r="Z1514" s="27"/>
      <c r="AA1514" s="27"/>
      <c r="AB1514" s="27"/>
      <c r="AC1514" s="27"/>
      <c r="AD1514" s="78"/>
      <c r="AE1514" s="78"/>
      <c r="AF1514" s="78"/>
      <c r="AG1514" s="1"/>
      <c r="AH1514" s="27"/>
      <c r="AI1514" s="30"/>
      <c r="AJ1514" s="1"/>
    </row>
    <row r="1515" spans="1:36" ht="12.75" customHeight="1" x14ac:dyDescent="0.25">
      <c r="A1515" s="22"/>
      <c r="B1515" s="27"/>
      <c r="C1515" s="27"/>
      <c r="D1515" s="76"/>
      <c r="E1515" s="76"/>
      <c r="F1515" s="76"/>
      <c r="G1515" s="76"/>
      <c r="H1515" s="76"/>
      <c r="I1515" s="76"/>
      <c r="J1515" s="76"/>
      <c r="K1515" s="77"/>
      <c r="L1515" s="27"/>
      <c r="M1515" s="27"/>
      <c r="N1515" s="27"/>
      <c r="O1515" s="27"/>
      <c r="P1515" s="27"/>
      <c r="Q1515" s="27"/>
      <c r="R1515" s="27"/>
      <c r="S1515" s="27"/>
      <c r="T1515" s="27"/>
      <c r="U1515" s="27"/>
      <c r="V1515" s="27"/>
      <c r="W1515" s="27"/>
      <c r="X1515" s="27"/>
      <c r="Y1515" s="27"/>
      <c r="Z1515" s="27"/>
      <c r="AA1515" s="27"/>
      <c r="AB1515" s="27"/>
      <c r="AC1515" s="27"/>
      <c r="AD1515" s="78"/>
      <c r="AE1515" s="78"/>
      <c r="AF1515" s="78"/>
      <c r="AG1515" s="1"/>
      <c r="AH1515" s="27"/>
      <c r="AI1515" s="30"/>
      <c r="AJ1515" s="1"/>
    </row>
    <row r="1516" spans="1:36" ht="12.75" customHeight="1" x14ac:dyDescent="0.25">
      <c r="A1516" s="22"/>
      <c r="B1516" s="27"/>
      <c r="C1516" s="27"/>
      <c r="D1516" s="76"/>
      <c r="E1516" s="76"/>
      <c r="F1516" s="76"/>
      <c r="G1516" s="76"/>
      <c r="H1516" s="76"/>
      <c r="I1516" s="76"/>
      <c r="J1516" s="76"/>
      <c r="K1516" s="77"/>
      <c r="L1516" s="27"/>
      <c r="M1516" s="27"/>
      <c r="N1516" s="27"/>
      <c r="O1516" s="27"/>
      <c r="P1516" s="27"/>
      <c r="Q1516" s="27"/>
      <c r="R1516" s="27"/>
      <c r="S1516" s="27"/>
      <c r="T1516" s="27"/>
      <c r="U1516" s="27"/>
      <c r="V1516" s="27"/>
      <c r="W1516" s="27"/>
      <c r="X1516" s="27"/>
      <c r="Y1516" s="27"/>
      <c r="Z1516" s="27"/>
      <c r="AA1516" s="27"/>
      <c r="AB1516" s="27"/>
      <c r="AC1516" s="27"/>
      <c r="AD1516" s="78"/>
      <c r="AE1516" s="78"/>
      <c r="AF1516" s="78"/>
      <c r="AG1516" s="1"/>
      <c r="AH1516" s="27"/>
      <c r="AI1516" s="30"/>
      <c r="AJ1516" s="1"/>
    </row>
    <row r="1517" spans="1:36" ht="12.75" customHeight="1" x14ac:dyDescent="0.25">
      <c r="A1517" s="22"/>
      <c r="B1517" s="27"/>
      <c r="C1517" s="27"/>
      <c r="D1517" s="76"/>
      <c r="E1517" s="76"/>
      <c r="F1517" s="76"/>
      <c r="G1517" s="76"/>
      <c r="H1517" s="76"/>
      <c r="I1517" s="76"/>
      <c r="J1517" s="76"/>
      <c r="K1517" s="77"/>
      <c r="L1517" s="27"/>
      <c r="M1517" s="27"/>
      <c r="N1517" s="27"/>
      <c r="O1517" s="27"/>
      <c r="P1517" s="27"/>
      <c r="Q1517" s="27"/>
      <c r="R1517" s="27"/>
      <c r="S1517" s="27"/>
      <c r="T1517" s="27"/>
      <c r="U1517" s="27"/>
      <c r="V1517" s="27"/>
      <c r="W1517" s="27"/>
      <c r="X1517" s="27"/>
      <c r="Y1517" s="27"/>
      <c r="Z1517" s="27"/>
      <c r="AA1517" s="27"/>
      <c r="AB1517" s="27"/>
      <c r="AC1517" s="27"/>
      <c r="AD1517" s="78"/>
      <c r="AE1517" s="78"/>
      <c r="AF1517" s="78"/>
      <c r="AG1517" s="1"/>
      <c r="AH1517" s="27"/>
      <c r="AI1517" s="30"/>
      <c r="AJ1517" s="1"/>
    </row>
    <row r="1518" spans="1:36" ht="12.75" customHeight="1" x14ac:dyDescent="0.25">
      <c r="A1518" s="22"/>
      <c r="B1518" s="27"/>
      <c r="C1518" s="27"/>
      <c r="D1518" s="76"/>
      <c r="E1518" s="76"/>
      <c r="F1518" s="76"/>
      <c r="G1518" s="76"/>
      <c r="H1518" s="76"/>
      <c r="I1518" s="76"/>
      <c r="J1518" s="76"/>
      <c r="K1518" s="77"/>
      <c r="L1518" s="27"/>
      <c r="M1518" s="27"/>
      <c r="N1518" s="27"/>
      <c r="O1518" s="27"/>
      <c r="P1518" s="27"/>
      <c r="Q1518" s="27"/>
      <c r="R1518" s="27"/>
      <c r="S1518" s="27"/>
      <c r="T1518" s="27"/>
      <c r="U1518" s="27"/>
      <c r="V1518" s="27"/>
      <c r="W1518" s="27"/>
      <c r="X1518" s="27"/>
      <c r="Y1518" s="27"/>
      <c r="Z1518" s="27"/>
      <c r="AA1518" s="27"/>
      <c r="AB1518" s="27"/>
      <c r="AC1518" s="27"/>
      <c r="AD1518" s="78"/>
      <c r="AE1518" s="78"/>
      <c r="AF1518" s="78"/>
      <c r="AG1518" s="1"/>
      <c r="AH1518" s="27"/>
      <c r="AI1518" s="30"/>
      <c r="AJ1518" s="1"/>
    </row>
    <row r="1519" spans="1:36" ht="12.75" customHeight="1" x14ac:dyDescent="0.25">
      <c r="A1519" s="22"/>
      <c r="B1519" s="27"/>
      <c r="C1519" s="27"/>
      <c r="D1519" s="76"/>
      <c r="E1519" s="76"/>
      <c r="F1519" s="76"/>
      <c r="G1519" s="76"/>
      <c r="H1519" s="76"/>
      <c r="I1519" s="76"/>
      <c r="J1519" s="76"/>
      <c r="K1519" s="77"/>
      <c r="L1519" s="27"/>
      <c r="M1519" s="27"/>
      <c r="N1519" s="27"/>
      <c r="O1519" s="27"/>
      <c r="P1519" s="27"/>
      <c r="Q1519" s="27"/>
      <c r="R1519" s="27"/>
      <c r="S1519" s="27"/>
      <c r="T1519" s="27"/>
      <c r="U1519" s="27"/>
      <c r="V1519" s="27"/>
      <c r="W1519" s="27"/>
      <c r="X1519" s="27"/>
      <c r="Y1519" s="27"/>
      <c r="Z1519" s="27"/>
      <c r="AA1519" s="27"/>
      <c r="AB1519" s="27"/>
      <c r="AC1519" s="27"/>
      <c r="AD1519" s="78"/>
      <c r="AE1519" s="78"/>
      <c r="AF1519" s="78"/>
      <c r="AG1519" s="1"/>
      <c r="AH1519" s="27"/>
      <c r="AI1519" s="30"/>
      <c r="AJ1519" s="1"/>
    </row>
    <row r="1520" spans="1:36" ht="12.75" customHeight="1" x14ac:dyDescent="0.25">
      <c r="A1520" s="22"/>
      <c r="B1520" s="27"/>
      <c r="C1520" s="27"/>
      <c r="D1520" s="76"/>
      <c r="E1520" s="76"/>
      <c r="F1520" s="76"/>
      <c r="G1520" s="76"/>
      <c r="H1520" s="76"/>
      <c r="I1520" s="76"/>
      <c r="J1520" s="76"/>
      <c r="K1520" s="77"/>
      <c r="L1520" s="27"/>
      <c r="M1520" s="27"/>
      <c r="N1520" s="27"/>
      <c r="O1520" s="27"/>
      <c r="P1520" s="27"/>
      <c r="Q1520" s="27"/>
      <c r="R1520" s="27"/>
      <c r="S1520" s="27"/>
      <c r="T1520" s="27"/>
      <c r="U1520" s="27"/>
      <c r="V1520" s="27"/>
      <c r="W1520" s="27"/>
      <c r="X1520" s="27"/>
      <c r="Y1520" s="27"/>
      <c r="Z1520" s="27"/>
      <c r="AA1520" s="27"/>
      <c r="AB1520" s="27"/>
      <c r="AC1520" s="27"/>
      <c r="AD1520" s="78"/>
      <c r="AE1520" s="78"/>
      <c r="AF1520" s="78"/>
      <c r="AG1520" s="1"/>
      <c r="AH1520" s="27"/>
      <c r="AI1520" s="30"/>
      <c r="AJ1520" s="1"/>
    </row>
    <row r="1521" spans="1:36" ht="12.75" customHeight="1" x14ac:dyDescent="0.25">
      <c r="A1521" s="22"/>
      <c r="B1521" s="27"/>
      <c r="C1521" s="27"/>
      <c r="D1521" s="76"/>
      <c r="E1521" s="76"/>
      <c r="F1521" s="76"/>
      <c r="G1521" s="76"/>
      <c r="H1521" s="76"/>
      <c r="I1521" s="76"/>
      <c r="J1521" s="76"/>
      <c r="K1521" s="77"/>
      <c r="L1521" s="27"/>
      <c r="M1521" s="27"/>
      <c r="N1521" s="27"/>
      <c r="O1521" s="27"/>
      <c r="P1521" s="27"/>
      <c r="Q1521" s="27"/>
      <c r="R1521" s="27"/>
      <c r="S1521" s="27"/>
      <c r="T1521" s="27"/>
      <c r="U1521" s="27"/>
      <c r="V1521" s="27"/>
      <c r="W1521" s="27"/>
      <c r="X1521" s="27"/>
      <c r="Y1521" s="27"/>
      <c r="Z1521" s="27"/>
      <c r="AA1521" s="27"/>
      <c r="AB1521" s="27"/>
      <c r="AC1521" s="27"/>
      <c r="AD1521" s="78"/>
      <c r="AE1521" s="78"/>
      <c r="AF1521" s="78"/>
      <c r="AG1521" s="1"/>
      <c r="AH1521" s="27"/>
      <c r="AI1521" s="30"/>
      <c r="AJ1521" s="1"/>
    </row>
    <row r="1522" spans="1:36" ht="12.75" customHeight="1" x14ac:dyDescent="0.25">
      <c r="A1522" s="22"/>
      <c r="B1522" s="27"/>
      <c r="C1522" s="27"/>
      <c r="D1522" s="76"/>
      <c r="E1522" s="76"/>
      <c r="F1522" s="76"/>
      <c r="G1522" s="76"/>
      <c r="H1522" s="76"/>
      <c r="I1522" s="76"/>
      <c r="J1522" s="76"/>
      <c r="K1522" s="77"/>
      <c r="L1522" s="27"/>
      <c r="M1522" s="27"/>
      <c r="N1522" s="27"/>
      <c r="O1522" s="27"/>
      <c r="P1522" s="27"/>
      <c r="Q1522" s="27"/>
      <c r="R1522" s="27"/>
      <c r="S1522" s="27"/>
      <c r="T1522" s="27"/>
      <c r="U1522" s="27"/>
      <c r="V1522" s="27"/>
      <c r="W1522" s="27"/>
      <c r="X1522" s="27"/>
      <c r="Y1522" s="27"/>
      <c r="Z1522" s="27"/>
      <c r="AA1522" s="27"/>
      <c r="AB1522" s="27"/>
      <c r="AC1522" s="27"/>
      <c r="AD1522" s="78"/>
      <c r="AE1522" s="78"/>
      <c r="AF1522" s="78"/>
      <c r="AG1522" s="1"/>
      <c r="AH1522" s="27"/>
      <c r="AI1522" s="30"/>
      <c r="AJ1522" s="1"/>
    </row>
    <row r="1523" spans="1:36" ht="12.75" customHeight="1" x14ac:dyDescent="0.25">
      <c r="A1523" s="22"/>
      <c r="B1523" s="27"/>
      <c r="C1523" s="27"/>
      <c r="D1523" s="76"/>
      <c r="E1523" s="76"/>
      <c r="F1523" s="76"/>
      <c r="G1523" s="76"/>
      <c r="H1523" s="76"/>
      <c r="I1523" s="76"/>
      <c r="J1523" s="76"/>
      <c r="K1523" s="77"/>
      <c r="L1523" s="27"/>
      <c r="M1523" s="27"/>
      <c r="N1523" s="27"/>
      <c r="O1523" s="27"/>
      <c r="P1523" s="27"/>
      <c r="Q1523" s="27"/>
      <c r="R1523" s="27"/>
      <c r="S1523" s="27"/>
      <c r="T1523" s="27"/>
      <c r="U1523" s="27"/>
      <c r="V1523" s="27"/>
      <c r="W1523" s="27"/>
      <c r="X1523" s="27"/>
      <c r="Y1523" s="27"/>
      <c r="Z1523" s="27"/>
      <c r="AA1523" s="27"/>
      <c r="AB1523" s="27"/>
      <c r="AC1523" s="27"/>
      <c r="AD1523" s="78"/>
      <c r="AE1523" s="78"/>
      <c r="AF1523" s="78"/>
      <c r="AG1523" s="1"/>
      <c r="AH1523" s="27"/>
      <c r="AI1523" s="30"/>
      <c r="AJ1523" s="1"/>
    </row>
    <row r="1524" spans="1:36" ht="12.75" customHeight="1" x14ac:dyDescent="0.25">
      <c r="A1524" s="22"/>
      <c r="B1524" s="27"/>
      <c r="C1524" s="27"/>
      <c r="D1524" s="76"/>
      <c r="E1524" s="76"/>
      <c r="F1524" s="76"/>
      <c r="G1524" s="76"/>
      <c r="H1524" s="76"/>
      <c r="I1524" s="76"/>
      <c r="J1524" s="76"/>
      <c r="K1524" s="77"/>
      <c r="L1524" s="27"/>
      <c r="M1524" s="27"/>
      <c r="N1524" s="27"/>
      <c r="O1524" s="27"/>
      <c r="P1524" s="27"/>
      <c r="Q1524" s="27"/>
      <c r="R1524" s="27"/>
      <c r="S1524" s="27"/>
      <c r="T1524" s="27"/>
      <c r="U1524" s="27"/>
      <c r="V1524" s="27"/>
      <c r="W1524" s="27"/>
      <c r="X1524" s="27"/>
      <c r="Y1524" s="27"/>
      <c r="Z1524" s="27"/>
      <c r="AA1524" s="27"/>
      <c r="AB1524" s="27"/>
      <c r="AC1524" s="27"/>
      <c r="AD1524" s="78"/>
      <c r="AE1524" s="78"/>
      <c r="AF1524" s="78"/>
      <c r="AG1524" s="1"/>
      <c r="AH1524" s="27"/>
      <c r="AI1524" s="30"/>
      <c r="AJ1524" s="1"/>
    </row>
    <row r="1525" spans="1:36" ht="12.75" customHeight="1" x14ac:dyDescent="0.25">
      <c r="A1525" s="22"/>
      <c r="B1525" s="27"/>
      <c r="C1525" s="27"/>
      <c r="D1525" s="76"/>
      <c r="E1525" s="76"/>
      <c r="F1525" s="76"/>
      <c r="G1525" s="76"/>
      <c r="H1525" s="76"/>
      <c r="I1525" s="76"/>
      <c r="J1525" s="76"/>
      <c r="K1525" s="77"/>
      <c r="L1525" s="27"/>
      <c r="M1525" s="27"/>
      <c r="N1525" s="27"/>
      <c r="O1525" s="27"/>
      <c r="P1525" s="27"/>
      <c r="Q1525" s="27"/>
      <c r="R1525" s="27"/>
      <c r="S1525" s="27"/>
      <c r="T1525" s="27"/>
      <c r="U1525" s="27"/>
      <c r="V1525" s="27"/>
      <c r="W1525" s="27"/>
      <c r="X1525" s="27"/>
      <c r="Y1525" s="27"/>
      <c r="Z1525" s="27"/>
      <c r="AA1525" s="27"/>
      <c r="AB1525" s="27"/>
      <c r="AC1525" s="27"/>
      <c r="AD1525" s="78"/>
      <c r="AE1525" s="78"/>
      <c r="AF1525" s="78"/>
      <c r="AG1525" s="1"/>
      <c r="AH1525" s="27"/>
      <c r="AI1525" s="30"/>
      <c r="AJ1525" s="1"/>
    </row>
    <row r="1526" spans="1:36" ht="12.75" customHeight="1" x14ac:dyDescent="0.25">
      <c r="A1526" s="22"/>
      <c r="B1526" s="27"/>
      <c r="C1526" s="27"/>
      <c r="D1526" s="76"/>
      <c r="E1526" s="76"/>
      <c r="F1526" s="76"/>
      <c r="G1526" s="76"/>
      <c r="H1526" s="76"/>
      <c r="I1526" s="76"/>
      <c r="J1526" s="76"/>
      <c r="K1526" s="77"/>
      <c r="L1526" s="27"/>
      <c r="M1526" s="27"/>
      <c r="N1526" s="27"/>
      <c r="O1526" s="27"/>
      <c r="P1526" s="27"/>
      <c r="Q1526" s="27"/>
      <c r="R1526" s="27"/>
      <c r="S1526" s="27"/>
      <c r="T1526" s="27"/>
      <c r="U1526" s="27"/>
      <c r="V1526" s="27"/>
      <c r="W1526" s="27"/>
      <c r="X1526" s="27"/>
      <c r="Y1526" s="27"/>
      <c r="Z1526" s="27"/>
      <c r="AA1526" s="27"/>
      <c r="AB1526" s="27"/>
      <c r="AC1526" s="27"/>
      <c r="AD1526" s="78"/>
      <c r="AE1526" s="78"/>
      <c r="AF1526" s="78"/>
      <c r="AG1526" s="1"/>
      <c r="AH1526" s="27"/>
      <c r="AI1526" s="30"/>
      <c r="AJ1526" s="1"/>
    </row>
    <row r="1527" spans="1:36" ht="12.75" customHeight="1" x14ac:dyDescent="0.25">
      <c r="A1527" s="22"/>
      <c r="B1527" s="27"/>
      <c r="C1527" s="27"/>
      <c r="D1527" s="76"/>
      <c r="E1527" s="76"/>
      <c r="F1527" s="76"/>
      <c r="G1527" s="76"/>
      <c r="H1527" s="76"/>
      <c r="I1527" s="76"/>
      <c r="J1527" s="76"/>
      <c r="K1527" s="77"/>
      <c r="L1527" s="27"/>
      <c r="M1527" s="27"/>
      <c r="N1527" s="27"/>
      <c r="O1527" s="27"/>
      <c r="P1527" s="27"/>
      <c r="Q1527" s="27"/>
      <c r="R1527" s="27"/>
      <c r="S1527" s="27"/>
      <c r="T1527" s="27"/>
      <c r="U1527" s="27"/>
      <c r="V1527" s="27"/>
      <c r="W1527" s="27"/>
      <c r="X1527" s="27"/>
      <c r="Y1527" s="27"/>
      <c r="Z1527" s="27"/>
      <c r="AA1527" s="27"/>
      <c r="AB1527" s="27"/>
      <c r="AC1527" s="27"/>
      <c r="AD1527" s="78"/>
      <c r="AE1527" s="78"/>
      <c r="AF1527" s="78"/>
      <c r="AG1527" s="1"/>
      <c r="AH1527" s="27"/>
      <c r="AI1527" s="30"/>
      <c r="AJ1527" s="1"/>
    </row>
    <row r="1528" spans="1:36" ht="12.75" customHeight="1" x14ac:dyDescent="0.25">
      <c r="A1528" s="22"/>
      <c r="B1528" s="27"/>
      <c r="C1528" s="27"/>
      <c r="D1528" s="76"/>
      <c r="E1528" s="76"/>
      <c r="F1528" s="76"/>
      <c r="G1528" s="76"/>
      <c r="H1528" s="76"/>
      <c r="I1528" s="76"/>
      <c r="J1528" s="76"/>
      <c r="K1528" s="77"/>
      <c r="L1528" s="27"/>
      <c r="M1528" s="27"/>
      <c r="N1528" s="27"/>
      <c r="O1528" s="27"/>
      <c r="P1528" s="27"/>
      <c r="Q1528" s="27"/>
      <c r="R1528" s="27"/>
      <c r="S1528" s="27"/>
      <c r="T1528" s="27"/>
      <c r="U1528" s="27"/>
      <c r="V1528" s="27"/>
      <c r="W1528" s="27"/>
      <c r="X1528" s="27"/>
      <c r="Y1528" s="27"/>
      <c r="Z1528" s="27"/>
      <c r="AA1528" s="27"/>
      <c r="AB1528" s="27"/>
      <c r="AC1528" s="27"/>
      <c r="AD1528" s="78"/>
      <c r="AE1528" s="78"/>
      <c r="AF1528" s="78"/>
      <c r="AG1528" s="1"/>
      <c r="AH1528" s="27"/>
      <c r="AI1528" s="30"/>
      <c r="AJ1528" s="1"/>
    </row>
    <row r="1529" spans="1:36" ht="12.75" customHeight="1" x14ac:dyDescent="0.25">
      <c r="A1529" s="22"/>
      <c r="B1529" s="27"/>
      <c r="C1529" s="27"/>
      <c r="D1529" s="76"/>
      <c r="E1529" s="76"/>
      <c r="F1529" s="76"/>
      <c r="G1529" s="76"/>
      <c r="H1529" s="76"/>
      <c r="I1529" s="76"/>
      <c r="J1529" s="76"/>
      <c r="K1529" s="77"/>
      <c r="L1529" s="27"/>
      <c r="M1529" s="27"/>
      <c r="N1529" s="27"/>
      <c r="O1529" s="27"/>
      <c r="P1529" s="27"/>
      <c r="Q1529" s="27"/>
      <c r="R1529" s="27"/>
      <c r="S1529" s="27"/>
      <c r="T1529" s="27"/>
      <c r="U1529" s="27"/>
      <c r="V1529" s="27"/>
      <c r="W1529" s="27"/>
      <c r="X1529" s="27"/>
      <c r="Y1529" s="27"/>
      <c r="Z1529" s="27"/>
      <c r="AA1529" s="27"/>
      <c r="AB1529" s="27"/>
      <c r="AC1529" s="27"/>
      <c r="AD1529" s="78"/>
      <c r="AE1529" s="78"/>
      <c r="AF1529" s="78"/>
      <c r="AG1529" s="1"/>
      <c r="AH1529" s="27"/>
      <c r="AI1529" s="30"/>
      <c r="AJ1529" s="1"/>
    </row>
    <row r="1530" spans="1:36" ht="12.75" customHeight="1" x14ac:dyDescent="0.25">
      <c r="A1530" s="22"/>
      <c r="B1530" s="27"/>
      <c r="C1530" s="27"/>
      <c r="D1530" s="76"/>
      <c r="E1530" s="76"/>
      <c r="F1530" s="76"/>
      <c r="G1530" s="76"/>
      <c r="H1530" s="76"/>
      <c r="I1530" s="76"/>
      <c r="J1530" s="76"/>
      <c r="K1530" s="77"/>
      <c r="L1530" s="27"/>
      <c r="M1530" s="27"/>
      <c r="N1530" s="27"/>
      <c r="O1530" s="27"/>
      <c r="P1530" s="27"/>
      <c r="Q1530" s="27"/>
      <c r="R1530" s="27"/>
      <c r="S1530" s="27"/>
      <c r="T1530" s="27"/>
      <c r="U1530" s="27"/>
      <c r="V1530" s="27"/>
      <c r="W1530" s="27"/>
      <c r="X1530" s="27"/>
      <c r="Y1530" s="27"/>
      <c r="Z1530" s="27"/>
      <c r="AA1530" s="27"/>
      <c r="AB1530" s="27"/>
      <c r="AC1530" s="27"/>
      <c r="AD1530" s="78"/>
      <c r="AE1530" s="78"/>
      <c r="AF1530" s="78"/>
      <c r="AG1530" s="1"/>
      <c r="AH1530" s="27"/>
      <c r="AI1530" s="30"/>
      <c r="AJ1530" s="1"/>
    </row>
    <row r="1531" spans="1:36" ht="12.75" customHeight="1" x14ac:dyDescent="0.25">
      <c r="A1531" s="22"/>
      <c r="B1531" s="27"/>
      <c r="C1531" s="27"/>
      <c r="D1531" s="76"/>
      <c r="E1531" s="76"/>
      <c r="F1531" s="76"/>
      <c r="G1531" s="76"/>
      <c r="H1531" s="76"/>
      <c r="I1531" s="76"/>
      <c r="J1531" s="76"/>
      <c r="K1531" s="77"/>
      <c r="L1531" s="27"/>
      <c r="M1531" s="27"/>
      <c r="N1531" s="27"/>
      <c r="O1531" s="27"/>
      <c r="P1531" s="27"/>
      <c r="Q1531" s="27"/>
      <c r="R1531" s="27"/>
      <c r="S1531" s="27"/>
      <c r="T1531" s="27"/>
      <c r="U1531" s="27"/>
      <c r="V1531" s="27"/>
      <c r="W1531" s="27"/>
      <c r="X1531" s="27"/>
      <c r="Y1531" s="27"/>
      <c r="Z1531" s="27"/>
      <c r="AA1531" s="27"/>
      <c r="AB1531" s="27"/>
      <c r="AC1531" s="27"/>
      <c r="AD1531" s="78"/>
      <c r="AE1531" s="78"/>
      <c r="AF1531" s="78"/>
      <c r="AG1531" s="1"/>
      <c r="AH1531" s="27"/>
      <c r="AI1531" s="30"/>
      <c r="AJ1531" s="1"/>
    </row>
    <row r="1532" spans="1:36" ht="12.75" customHeight="1" x14ac:dyDescent="0.25">
      <c r="A1532" s="22"/>
      <c r="B1532" s="27"/>
      <c r="C1532" s="27"/>
      <c r="D1532" s="76"/>
      <c r="E1532" s="76"/>
      <c r="F1532" s="76"/>
      <c r="G1532" s="76"/>
      <c r="H1532" s="76"/>
      <c r="I1532" s="76"/>
      <c r="J1532" s="76"/>
      <c r="K1532" s="77"/>
      <c r="L1532" s="27"/>
      <c r="M1532" s="27"/>
      <c r="N1532" s="27"/>
      <c r="O1532" s="27"/>
      <c r="P1532" s="27"/>
      <c r="Q1532" s="27"/>
      <c r="R1532" s="27"/>
      <c r="S1532" s="27"/>
      <c r="T1532" s="27"/>
      <c r="U1532" s="27"/>
      <c r="V1532" s="27"/>
      <c r="W1532" s="27"/>
      <c r="X1532" s="27"/>
      <c r="Y1532" s="27"/>
      <c r="Z1532" s="27"/>
      <c r="AA1532" s="27"/>
      <c r="AB1532" s="27"/>
      <c r="AC1532" s="27"/>
      <c r="AD1532" s="78"/>
      <c r="AE1532" s="78"/>
      <c r="AF1532" s="78"/>
      <c r="AG1532" s="1"/>
      <c r="AH1532" s="27"/>
      <c r="AI1532" s="30"/>
      <c r="AJ1532" s="1"/>
    </row>
    <row r="1533" spans="1:36" ht="12.75" customHeight="1" x14ac:dyDescent="0.25">
      <c r="A1533" s="22"/>
      <c r="B1533" s="27"/>
      <c r="C1533" s="27"/>
      <c r="D1533" s="76"/>
      <c r="E1533" s="76"/>
      <c r="F1533" s="76"/>
      <c r="G1533" s="76"/>
      <c r="H1533" s="76"/>
      <c r="I1533" s="76"/>
      <c r="J1533" s="76"/>
      <c r="K1533" s="77"/>
      <c r="L1533" s="27"/>
      <c r="M1533" s="27"/>
      <c r="N1533" s="27"/>
      <c r="O1533" s="27"/>
      <c r="P1533" s="27"/>
      <c r="Q1533" s="27"/>
      <c r="R1533" s="27"/>
      <c r="S1533" s="27"/>
      <c r="T1533" s="27"/>
      <c r="U1533" s="27"/>
      <c r="V1533" s="27"/>
      <c r="W1533" s="27"/>
      <c r="X1533" s="27"/>
      <c r="Y1533" s="27"/>
      <c r="Z1533" s="27"/>
      <c r="AA1533" s="27"/>
      <c r="AB1533" s="27"/>
      <c r="AC1533" s="27"/>
      <c r="AD1533" s="78"/>
      <c r="AE1533" s="78"/>
      <c r="AF1533" s="78"/>
      <c r="AG1533" s="1"/>
      <c r="AH1533" s="27"/>
      <c r="AI1533" s="30"/>
      <c r="AJ1533" s="1"/>
    </row>
    <row r="1534" spans="1:36" ht="12.75" customHeight="1" x14ac:dyDescent="0.25">
      <c r="A1534" s="22"/>
      <c r="B1534" s="27"/>
      <c r="C1534" s="27"/>
      <c r="D1534" s="76"/>
      <c r="E1534" s="76"/>
      <c r="F1534" s="76"/>
      <c r="G1534" s="76"/>
      <c r="H1534" s="76"/>
      <c r="I1534" s="76"/>
      <c r="J1534" s="76"/>
      <c r="K1534" s="77"/>
      <c r="L1534" s="27"/>
      <c r="M1534" s="27"/>
      <c r="N1534" s="27"/>
      <c r="O1534" s="27"/>
      <c r="P1534" s="27"/>
      <c r="Q1534" s="27"/>
      <c r="R1534" s="27"/>
      <c r="S1534" s="27"/>
      <c r="T1534" s="27"/>
      <c r="U1534" s="27"/>
      <c r="V1534" s="27"/>
      <c r="W1534" s="27"/>
      <c r="X1534" s="27"/>
      <c r="Y1534" s="27"/>
      <c r="Z1534" s="27"/>
      <c r="AA1534" s="27"/>
      <c r="AB1534" s="27"/>
      <c r="AC1534" s="27"/>
      <c r="AD1534" s="78"/>
      <c r="AE1534" s="78"/>
      <c r="AF1534" s="78"/>
      <c r="AG1534" s="1"/>
      <c r="AH1534" s="27"/>
      <c r="AI1534" s="30"/>
      <c r="AJ1534" s="1"/>
    </row>
    <row r="1535" spans="1:36" ht="12.75" customHeight="1" x14ac:dyDescent="0.25">
      <c r="A1535" s="22"/>
      <c r="B1535" s="27"/>
      <c r="C1535" s="27"/>
      <c r="D1535" s="76"/>
      <c r="E1535" s="76"/>
      <c r="F1535" s="76"/>
      <c r="G1535" s="76"/>
      <c r="H1535" s="76"/>
      <c r="I1535" s="76"/>
      <c r="J1535" s="76"/>
      <c r="K1535" s="77"/>
      <c r="L1535" s="27"/>
      <c r="M1535" s="27"/>
      <c r="N1535" s="27"/>
      <c r="O1535" s="27"/>
      <c r="P1535" s="27"/>
      <c r="Q1535" s="27"/>
      <c r="R1535" s="27"/>
      <c r="S1535" s="27"/>
      <c r="T1535" s="27"/>
      <c r="U1535" s="27"/>
      <c r="V1535" s="27"/>
      <c r="W1535" s="27"/>
      <c r="X1535" s="27"/>
      <c r="Y1535" s="27"/>
      <c r="Z1535" s="27"/>
      <c r="AA1535" s="27"/>
      <c r="AB1535" s="27"/>
      <c r="AC1535" s="27"/>
      <c r="AD1535" s="78"/>
      <c r="AE1535" s="78"/>
      <c r="AF1535" s="78"/>
      <c r="AG1535" s="1"/>
      <c r="AH1535" s="27"/>
      <c r="AI1535" s="30"/>
      <c r="AJ1535" s="1"/>
    </row>
    <row r="1536" spans="1:36" ht="12.75" customHeight="1" x14ac:dyDescent="0.25">
      <c r="A1536" s="22"/>
      <c r="B1536" s="27"/>
      <c r="C1536" s="27"/>
      <c r="D1536" s="76"/>
      <c r="E1536" s="76"/>
      <c r="F1536" s="76"/>
      <c r="G1536" s="76"/>
      <c r="H1536" s="76"/>
      <c r="I1536" s="76"/>
      <c r="J1536" s="76"/>
      <c r="K1536" s="77"/>
      <c r="L1536" s="27"/>
      <c r="M1536" s="27"/>
      <c r="N1536" s="27"/>
      <c r="O1536" s="27"/>
      <c r="P1536" s="27"/>
      <c r="Q1536" s="27"/>
      <c r="R1536" s="27"/>
      <c r="S1536" s="27"/>
      <c r="T1536" s="27"/>
      <c r="U1536" s="27"/>
      <c r="V1536" s="27"/>
      <c r="W1536" s="27"/>
      <c r="X1536" s="27"/>
      <c r="Y1536" s="27"/>
      <c r="Z1536" s="27"/>
      <c r="AA1536" s="27"/>
      <c r="AB1536" s="27"/>
      <c r="AC1536" s="27"/>
      <c r="AD1536" s="78"/>
      <c r="AE1536" s="78"/>
      <c r="AF1536" s="78"/>
      <c r="AG1536" s="1"/>
      <c r="AH1536" s="27"/>
      <c r="AI1536" s="30"/>
      <c r="AJ1536" s="1"/>
    </row>
    <row r="1537" spans="1:36" ht="12.75" customHeight="1" x14ac:dyDescent="0.25">
      <c r="A1537" s="22"/>
      <c r="B1537" s="27"/>
      <c r="C1537" s="27"/>
      <c r="D1537" s="76"/>
      <c r="E1537" s="76"/>
      <c r="F1537" s="76"/>
      <c r="G1537" s="76"/>
      <c r="H1537" s="76"/>
      <c r="I1537" s="76"/>
      <c r="J1537" s="76"/>
      <c r="K1537" s="77"/>
      <c r="L1537" s="27"/>
      <c r="M1537" s="27"/>
      <c r="N1537" s="27"/>
      <c r="O1537" s="27"/>
      <c r="P1537" s="27"/>
      <c r="Q1537" s="27"/>
      <c r="R1537" s="27"/>
      <c r="S1537" s="27"/>
      <c r="T1537" s="27"/>
      <c r="U1537" s="27"/>
      <c r="V1537" s="27"/>
      <c r="W1537" s="27"/>
      <c r="X1537" s="27"/>
      <c r="Y1537" s="27"/>
      <c r="Z1537" s="27"/>
      <c r="AA1537" s="27"/>
      <c r="AB1537" s="27"/>
      <c r="AC1537" s="27"/>
      <c r="AD1537" s="78"/>
      <c r="AE1537" s="78"/>
      <c r="AF1537" s="78"/>
      <c r="AG1537" s="1"/>
      <c r="AH1537" s="27"/>
      <c r="AI1537" s="30"/>
      <c r="AJ1537" s="1"/>
    </row>
    <row r="1538" spans="1:36" ht="12.75" customHeight="1" x14ac:dyDescent="0.25">
      <c r="A1538" s="22"/>
      <c r="B1538" s="27"/>
      <c r="C1538" s="27"/>
      <c r="D1538" s="76"/>
      <c r="E1538" s="76"/>
      <c r="F1538" s="76"/>
      <c r="G1538" s="76"/>
      <c r="H1538" s="76"/>
      <c r="I1538" s="76"/>
      <c r="J1538" s="76"/>
      <c r="K1538" s="77"/>
      <c r="L1538" s="27"/>
      <c r="M1538" s="27"/>
      <c r="N1538" s="27"/>
      <c r="O1538" s="27"/>
      <c r="P1538" s="27"/>
      <c r="Q1538" s="27"/>
      <c r="R1538" s="27"/>
      <c r="S1538" s="27"/>
      <c r="T1538" s="27"/>
      <c r="U1538" s="27"/>
      <c r="V1538" s="27"/>
      <c r="W1538" s="27"/>
      <c r="X1538" s="27"/>
      <c r="Y1538" s="27"/>
      <c r="Z1538" s="27"/>
      <c r="AA1538" s="27"/>
      <c r="AB1538" s="27"/>
      <c r="AC1538" s="27"/>
      <c r="AD1538" s="78"/>
      <c r="AE1538" s="78"/>
      <c r="AF1538" s="78"/>
      <c r="AG1538" s="1"/>
      <c r="AH1538" s="27"/>
      <c r="AI1538" s="30"/>
      <c r="AJ1538" s="1"/>
    </row>
    <row r="1539" spans="1:36" ht="12.75" customHeight="1" x14ac:dyDescent="0.25">
      <c r="A1539" s="22"/>
      <c r="B1539" s="27"/>
      <c r="C1539" s="27"/>
      <c r="D1539" s="76"/>
      <c r="E1539" s="76"/>
      <c r="F1539" s="76"/>
      <c r="G1539" s="76"/>
      <c r="H1539" s="76"/>
      <c r="I1539" s="76"/>
      <c r="J1539" s="76"/>
      <c r="K1539" s="77"/>
      <c r="L1539" s="27"/>
      <c r="M1539" s="27"/>
      <c r="N1539" s="27"/>
      <c r="O1539" s="27"/>
      <c r="P1539" s="27"/>
      <c r="Q1539" s="27"/>
      <c r="R1539" s="27"/>
      <c r="S1539" s="27"/>
      <c r="T1539" s="27"/>
      <c r="U1539" s="27"/>
      <c r="V1539" s="27"/>
      <c r="W1539" s="27"/>
      <c r="X1539" s="27"/>
      <c r="Y1539" s="27"/>
      <c r="Z1539" s="27"/>
      <c r="AA1539" s="27"/>
      <c r="AB1539" s="27"/>
      <c r="AC1539" s="27"/>
      <c r="AD1539" s="78"/>
      <c r="AE1539" s="78"/>
      <c r="AF1539" s="78"/>
      <c r="AG1539" s="1"/>
      <c r="AH1539" s="27"/>
      <c r="AI1539" s="30"/>
      <c r="AJ1539" s="1"/>
    </row>
    <row r="1540" spans="1:36" ht="12.75" customHeight="1" x14ac:dyDescent="0.25">
      <c r="A1540" s="22"/>
      <c r="B1540" s="27"/>
      <c r="C1540" s="27"/>
      <c r="D1540" s="76"/>
      <c r="E1540" s="76"/>
      <c r="F1540" s="76"/>
      <c r="G1540" s="76"/>
      <c r="H1540" s="76"/>
      <c r="I1540" s="76"/>
      <c r="J1540" s="76"/>
      <c r="K1540" s="77"/>
      <c r="L1540" s="27"/>
      <c r="M1540" s="27"/>
      <c r="N1540" s="27"/>
      <c r="O1540" s="27"/>
      <c r="P1540" s="27"/>
      <c r="Q1540" s="27"/>
      <c r="R1540" s="27"/>
      <c r="S1540" s="27"/>
      <c r="T1540" s="27"/>
      <c r="U1540" s="27"/>
      <c r="V1540" s="27"/>
      <c r="W1540" s="27"/>
      <c r="X1540" s="27"/>
      <c r="Y1540" s="27"/>
      <c r="Z1540" s="27"/>
      <c r="AA1540" s="27"/>
      <c r="AB1540" s="27"/>
      <c r="AC1540" s="27"/>
      <c r="AD1540" s="78"/>
      <c r="AE1540" s="78"/>
      <c r="AF1540" s="78"/>
      <c r="AG1540" s="1"/>
      <c r="AH1540" s="27"/>
      <c r="AI1540" s="30"/>
      <c r="AJ1540" s="1"/>
    </row>
    <row r="1541" spans="1:36" ht="12.75" customHeight="1" x14ac:dyDescent="0.25">
      <c r="A1541" s="22"/>
      <c r="B1541" s="27"/>
      <c r="C1541" s="27"/>
      <c r="D1541" s="76"/>
      <c r="E1541" s="76"/>
      <c r="F1541" s="76"/>
      <c r="G1541" s="76"/>
      <c r="H1541" s="76"/>
      <c r="I1541" s="76"/>
      <c r="J1541" s="76"/>
      <c r="K1541" s="77"/>
      <c r="L1541" s="27"/>
      <c r="M1541" s="27"/>
      <c r="N1541" s="27"/>
      <c r="O1541" s="27"/>
      <c r="P1541" s="27"/>
      <c r="Q1541" s="27"/>
      <c r="R1541" s="27"/>
      <c r="S1541" s="27"/>
      <c r="T1541" s="27"/>
      <c r="U1541" s="27"/>
      <c r="V1541" s="27"/>
      <c r="W1541" s="27"/>
      <c r="X1541" s="27"/>
      <c r="Y1541" s="27"/>
      <c r="Z1541" s="27"/>
      <c r="AA1541" s="27"/>
      <c r="AB1541" s="27"/>
      <c r="AC1541" s="27"/>
      <c r="AD1541" s="78"/>
      <c r="AE1541" s="78"/>
      <c r="AF1541" s="78"/>
      <c r="AG1541" s="1"/>
      <c r="AH1541" s="27"/>
      <c r="AI1541" s="30"/>
      <c r="AJ1541" s="1"/>
    </row>
    <row r="1542" spans="1:36" ht="12.75" customHeight="1" x14ac:dyDescent="0.25">
      <c r="A1542" s="22"/>
      <c r="B1542" s="27"/>
      <c r="C1542" s="27"/>
      <c r="D1542" s="76"/>
      <c r="E1542" s="76"/>
      <c r="F1542" s="76"/>
      <c r="G1542" s="76"/>
      <c r="H1542" s="76"/>
      <c r="I1542" s="76"/>
      <c r="J1542" s="76"/>
      <c r="K1542" s="77"/>
      <c r="L1542" s="27"/>
      <c r="M1542" s="27"/>
      <c r="N1542" s="27"/>
      <c r="O1542" s="27"/>
      <c r="P1542" s="27"/>
      <c r="Q1542" s="27"/>
      <c r="R1542" s="27"/>
      <c r="S1542" s="27"/>
      <c r="T1542" s="27"/>
      <c r="U1542" s="27"/>
      <c r="V1542" s="27"/>
      <c r="W1542" s="27"/>
      <c r="X1542" s="27"/>
      <c r="Y1542" s="27"/>
      <c r="Z1542" s="27"/>
      <c r="AA1542" s="27"/>
      <c r="AB1542" s="27"/>
      <c r="AC1542" s="27"/>
      <c r="AD1542" s="78"/>
      <c r="AE1542" s="78"/>
      <c r="AF1542" s="78"/>
      <c r="AG1542" s="1"/>
      <c r="AH1542" s="27"/>
      <c r="AI1542" s="30"/>
      <c r="AJ1542" s="1"/>
    </row>
    <row r="1543" spans="1:36" ht="12.75" customHeight="1" x14ac:dyDescent="0.25">
      <c r="A1543" s="22"/>
      <c r="B1543" s="27"/>
      <c r="C1543" s="27"/>
      <c r="D1543" s="76"/>
      <c r="E1543" s="76"/>
      <c r="F1543" s="76"/>
      <c r="G1543" s="76"/>
      <c r="H1543" s="76"/>
      <c r="I1543" s="76"/>
      <c r="J1543" s="76"/>
      <c r="K1543" s="77"/>
      <c r="L1543" s="27"/>
      <c r="M1543" s="27"/>
      <c r="N1543" s="27"/>
      <c r="O1543" s="27"/>
      <c r="P1543" s="27"/>
      <c r="Q1543" s="27"/>
      <c r="R1543" s="27"/>
      <c r="S1543" s="27"/>
      <c r="T1543" s="27"/>
      <c r="U1543" s="27"/>
      <c r="V1543" s="27"/>
      <c r="W1543" s="27"/>
      <c r="X1543" s="27"/>
      <c r="Y1543" s="27"/>
      <c r="Z1543" s="27"/>
      <c r="AA1543" s="27"/>
      <c r="AB1543" s="27"/>
      <c r="AC1543" s="27"/>
      <c r="AD1543" s="78"/>
      <c r="AE1543" s="78"/>
      <c r="AF1543" s="78"/>
      <c r="AG1543" s="1"/>
      <c r="AH1543" s="27"/>
      <c r="AI1543" s="30"/>
      <c r="AJ1543" s="1"/>
    </row>
    <row r="1544" spans="1:36" ht="12.75" customHeight="1" x14ac:dyDescent="0.25">
      <c r="A1544" s="22"/>
      <c r="B1544" s="27"/>
      <c r="C1544" s="27"/>
      <c r="D1544" s="76"/>
      <c r="E1544" s="76"/>
      <c r="F1544" s="76"/>
      <c r="G1544" s="76"/>
      <c r="H1544" s="76"/>
      <c r="I1544" s="76"/>
      <c r="J1544" s="76"/>
      <c r="K1544" s="77"/>
      <c r="L1544" s="27"/>
      <c r="M1544" s="27"/>
      <c r="N1544" s="27"/>
      <c r="O1544" s="27"/>
      <c r="P1544" s="27"/>
      <c r="Q1544" s="27"/>
      <c r="R1544" s="27"/>
      <c r="S1544" s="27"/>
      <c r="T1544" s="27"/>
      <c r="U1544" s="27"/>
      <c r="V1544" s="27"/>
      <c r="W1544" s="27"/>
      <c r="X1544" s="27"/>
      <c r="Y1544" s="27"/>
      <c r="Z1544" s="27"/>
      <c r="AA1544" s="27"/>
      <c r="AB1544" s="27"/>
      <c r="AC1544" s="27"/>
      <c r="AD1544" s="78"/>
      <c r="AE1544" s="78"/>
      <c r="AF1544" s="78"/>
      <c r="AG1544" s="1"/>
      <c r="AH1544" s="27"/>
      <c r="AI1544" s="30"/>
      <c r="AJ1544" s="1"/>
    </row>
    <row r="1545" spans="1:36" ht="12.75" customHeight="1" x14ac:dyDescent="0.25">
      <c r="A1545" s="22"/>
      <c r="B1545" s="27"/>
      <c r="C1545" s="27"/>
      <c r="D1545" s="76"/>
      <c r="E1545" s="76"/>
      <c r="F1545" s="76"/>
      <c r="G1545" s="76"/>
      <c r="H1545" s="76"/>
      <c r="I1545" s="76"/>
      <c r="J1545" s="76"/>
      <c r="K1545" s="77"/>
      <c r="L1545" s="27"/>
      <c r="M1545" s="27"/>
      <c r="N1545" s="27"/>
      <c r="O1545" s="27"/>
      <c r="P1545" s="27"/>
      <c r="Q1545" s="27"/>
      <c r="R1545" s="27"/>
      <c r="S1545" s="27"/>
      <c r="T1545" s="27"/>
      <c r="U1545" s="27"/>
      <c r="V1545" s="27"/>
      <c r="W1545" s="27"/>
      <c r="X1545" s="27"/>
      <c r="Y1545" s="27"/>
      <c r="Z1545" s="27"/>
      <c r="AA1545" s="27"/>
      <c r="AB1545" s="27"/>
      <c r="AC1545" s="27"/>
      <c r="AD1545" s="78"/>
      <c r="AE1545" s="78"/>
      <c r="AF1545" s="78"/>
      <c r="AG1545" s="1"/>
      <c r="AH1545" s="27"/>
      <c r="AI1545" s="30"/>
      <c r="AJ1545" s="1"/>
    </row>
    <row r="1546" spans="1:36" ht="12.75" customHeight="1" x14ac:dyDescent="0.25">
      <c r="A1546" s="22"/>
      <c r="B1546" s="27"/>
      <c r="C1546" s="27"/>
      <c r="D1546" s="76"/>
      <c r="E1546" s="76"/>
      <c r="F1546" s="76"/>
      <c r="G1546" s="76"/>
      <c r="H1546" s="76"/>
      <c r="I1546" s="76"/>
      <c r="J1546" s="76"/>
      <c r="K1546" s="77"/>
      <c r="L1546" s="27"/>
      <c r="M1546" s="27"/>
      <c r="N1546" s="27"/>
      <c r="O1546" s="27"/>
      <c r="P1546" s="27"/>
      <c r="Q1546" s="27"/>
      <c r="R1546" s="27"/>
      <c r="S1546" s="27"/>
      <c r="T1546" s="27"/>
      <c r="U1546" s="27"/>
      <c r="V1546" s="27"/>
      <c r="W1546" s="27"/>
      <c r="X1546" s="27"/>
      <c r="Y1546" s="27"/>
      <c r="Z1546" s="27"/>
      <c r="AA1546" s="27"/>
      <c r="AB1546" s="27"/>
      <c r="AC1546" s="27"/>
      <c r="AD1546" s="78"/>
      <c r="AE1546" s="78"/>
      <c r="AF1546" s="78"/>
      <c r="AG1546" s="1"/>
      <c r="AH1546" s="27"/>
      <c r="AI1546" s="30"/>
      <c r="AJ1546" s="1"/>
    </row>
    <row r="1547" spans="1:36" ht="12.75" customHeight="1" x14ac:dyDescent="0.25">
      <c r="A1547" s="22"/>
      <c r="B1547" s="27"/>
      <c r="C1547" s="27"/>
      <c r="D1547" s="76"/>
      <c r="E1547" s="76"/>
      <c r="F1547" s="76"/>
      <c r="G1547" s="76"/>
      <c r="H1547" s="76"/>
      <c r="I1547" s="76"/>
      <c r="J1547" s="76"/>
      <c r="K1547" s="77"/>
      <c r="L1547" s="27"/>
      <c r="M1547" s="27"/>
      <c r="N1547" s="27"/>
      <c r="O1547" s="27"/>
      <c r="P1547" s="27"/>
      <c r="Q1547" s="27"/>
      <c r="R1547" s="27"/>
      <c r="S1547" s="27"/>
      <c r="T1547" s="27"/>
      <c r="U1547" s="27"/>
      <c r="V1547" s="27"/>
      <c r="W1547" s="27"/>
      <c r="X1547" s="27"/>
      <c r="Y1547" s="27"/>
      <c r="Z1547" s="27"/>
      <c r="AA1547" s="27"/>
      <c r="AB1547" s="27"/>
      <c r="AC1547" s="27"/>
      <c r="AD1547" s="78"/>
      <c r="AE1547" s="78"/>
      <c r="AF1547" s="78"/>
      <c r="AG1547" s="1"/>
      <c r="AH1547" s="27"/>
      <c r="AI1547" s="30"/>
      <c r="AJ1547" s="1"/>
    </row>
    <row r="1548" spans="1:36" ht="12.75" customHeight="1" x14ac:dyDescent="0.25">
      <c r="A1548" s="22"/>
      <c r="B1548" s="27"/>
      <c r="C1548" s="27"/>
      <c r="D1548" s="76"/>
      <c r="E1548" s="76"/>
      <c r="F1548" s="76"/>
      <c r="G1548" s="76"/>
      <c r="H1548" s="76"/>
      <c r="I1548" s="76"/>
      <c r="J1548" s="76"/>
      <c r="K1548" s="77"/>
      <c r="L1548" s="27"/>
      <c r="M1548" s="27"/>
      <c r="N1548" s="27"/>
      <c r="O1548" s="27"/>
      <c r="P1548" s="27"/>
      <c r="Q1548" s="27"/>
      <c r="R1548" s="27"/>
      <c r="S1548" s="27"/>
      <c r="T1548" s="27"/>
      <c r="U1548" s="27"/>
      <c r="V1548" s="27"/>
      <c r="W1548" s="27"/>
      <c r="X1548" s="27"/>
      <c r="Y1548" s="27"/>
      <c r="Z1548" s="27"/>
      <c r="AA1548" s="27"/>
      <c r="AB1548" s="27"/>
      <c r="AC1548" s="27"/>
      <c r="AD1548" s="78"/>
      <c r="AE1548" s="78"/>
      <c r="AF1548" s="78"/>
      <c r="AG1548" s="1"/>
      <c r="AH1548" s="27"/>
      <c r="AI1548" s="30"/>
      <c r="AJ1548" s="1"/>
    </row>
    <row r="1549" spans="1:36" ht="12.75" customHeight="1" x14ac:dyDescent="0.25">
      <c r="A1549" s="22"/>
      <c r="B1549" s="27"/>
      <c r="C1549" s="27"/>
      <c r="D1549" s="76"/>
      <c r="E1549" s="76"/>
      <c r="F1549" s="76"/>
      <c r="G1549" s="76"/>
      <c r="H1549" s="76"/>
      <c r="I1549" s="76"/>
      <c r="J1549" s="76"/>
      <c r="K1549" s="77"/>
      <c r="L1549" s="27"/>
      <c r="M1549" s="27"/>
      <c r="N1549" s="27"/>
      <c r="O1549" s="27"/>
      <c r="P1549" s="27"/>
      <c r="Q1549" s="27"/>
      <c r="R1549" s="27"/>
      <c r="S1549" s="27"/>
      <c r="T1549" s="27"/>
      <c r="U1549" s="27"/>
      <c r="V1549" s="27"/>
      <c r="W1549" s="27"/>
      <c r="X1549" s="27"/>
      <c r="Y1549" s="27"/>
      <c r="Z1549" s="27"/>
      <c r="AA1549" s="27"/>
      <c r="AB1549" s="27"/>
      <c r="AC1549" s="27"/>
      <c r="AD1549" s="78"/>
      <c r="AE1549" s="78"/>
      <c r="AF1549" s="78"/>
      <c r="AG1549" s="1"/>
      <c r="AH1549" s="27"/>
      <c r="AI1549" s="30"/>
      <c r="AJ1549" s="1"/>
    </row>
    <row r="1550" spans="1:36" ht="12.75" customHeight="1" x14ac:dyDescent="0.25">
      <c r="A1550" s="22"/>
      <c r="B1550" s="27"/>
      <c r="C1550" s="27"/>
      <c r="D1550" s="76"/>
      <c r="E1550" s="76"/>
      <c r="F1550" s="76"/>
      <c r="G1550" s="76"/>
      <c r="H1550" s="76"/>
      <c r="I1550" s="76"/>
      <c r="J1550" s="76"/>
      <c r="K1550" s="77"/>
      <c r="L1550" s="27"/>
      <c r="M1550" s="27"/>
      <c r="N1550" s="27"/>
      <c r="O1550" s="27"/>
      <c r="P1550" s="27"/>
      <c r="Q1550" s="27"/>
      <c r="R1550" s="27"/>
      <c r="S1550" s="27"/>
      <c r="T1550" s="27"/>
      <c r="U1550" s="27"/>
      <c r="V1550" s="27"/>
      <c r="W1550" s="27"/>
      <c r="X1550" s="27"/>
      <c r="Y1550" s="27"/>
      <c r="Z1550" s="27"/>
      <c r="AA1550" s="27"/>
      <c r="AB1550" s="27"/>
      <c r="AC1550" s="27"/>
      <c r="AD1550" s="78"/>
      <c r="AE1550" s="78"/>
      <c r="AF1550" s="78"/>
      <c r="AG1550" s="1"/>
      <c r="AH1550" s="27"/>
      <c r="AI1550" s="30"/>
      <c r="AJ1550" s="1"/>
    </row>
    <row r="1551" spans="1:36" ht="12.75" customHeight="1" x14ac:dyDescent="0.25">
      <c r="A1551" s="22"/>
      <c r="B1551" s="27"/>
      <c r="C1551" s="27"/>
      <c r="D1551" s="76"/>
      <c r="E1551" s="76"/>
      <c r="F1551" s="76"/>
      <c r="G1551" s="76"/>
      <c r="H1551" s="76"/>
      <c r="I1551" s="76"/>
      <c r="J1551" s="76"/>
      <c r="K1551" s="77"/>
      <c r="L1551" s="27"/>
      <c r="M1551" s="27"/>
      <c r="N1551" s="27"/>
      <c r="O1551" s="27"/>
      <c r="P1551" s="27"/>
      <c r="Q1551" s="27"/>
      <c r="R1551" s="27"/>
      <c r="S1551" s="27"/>
      <c r="T1551" s="27"/>
      <c r="U1551" s="27"/>
      <c r="V1551" s="27"/>
      <c r="W1551" s="27"/>
      <c r="X1551" s="27"/>
      <c r="Y1551" s="27"/>
      <c r="Z1551" s="27"/>
      <c r="AA1551" s="27"/>
      <c r="AB1551" s="27"/>
      <c r="AC1551" s="27"/>
      <c r="AD1551" s="78"/>
      <c r="AE1551" s="78"/>
      <c r="AF1551" s="78"/>
      <c r="AG1551" s="1"/>
      <c r="AH1551" s="27"/>
      <c r="AI1551" s="30"/>
      <c r="AJ1551" s="1"/>
    </row>
    <row r="1552" spans="1:36" ht="12.75" customHeight="1" x14ac:dyDescent="0.25">
      <c r="A1552" s="22"/>
      <c r="B1552" s="27"/>
      <c r="C1552" s="27"/>
      <c r="D1552" s="76"/>
      <c r="E1552" s="76"/>
      <c r="F1552" s="76"/>
      <c r="G1552" s="76"/>
      <c r="H1552" s="76"/>
      <c r="I1552" s="76"/>
      <c r="J1552" s="76"/>
      <c r="K1552" s="77"/>
      <c r="L1552" s="27"/>
      <c r="M1552" s="27"/>
      <c r="N1552" s="27"/>
      <c r="O1552" s="27"/>
      <c r="P1552" s="27"/>
      <c r="Q1552" s="27"/>
      <c r="R1552" s="27"/>
      <c r="S1552" s="27"/>
      <c r="T1552" s="27"/>
      <c r="U1552" s="27"/>
      <c r="V1552" s="27"/>
      <c r="W1552" s="27"/>
      <c r="X1552" s="27"/>
      <c r="Y1552" s="27"/>
      <c r="Z1552" s="27"/>
      <c r="AA1552" s="27"/>
      <c r="AB1552" s="27"/>
      <c r="AC1552" s="27"/>
      <c r="AD1552" s="78"/>
      <c r="AE1552" s="78"/>
      <c r="AF1552" s="78"/>
      <c r="AG1552" s="1"/>
      <c r="AH1552" s="27"/>
      <c r="AI1552" s="30"/>
      <c r="AJ1552" s="1"/>
    </row>
    <row r="1553" spans="1:36" ht="12.75" customHeight="1" x14ac:dyDescent="0.25">
      <c r="A1553" s="22"/>
      <c r="B1553" s="27"/>
      <c r="C1553" s="27"/>
      <c r="D1553" s="76"/>
      <c r="E1553" s="76"/>
      <c r="F1553" s="76"/>
      <c r="G1553" s="76"/>
      <c r="H1553" s="76"/>
      <c r="I1553" s="76"/>
      <c r="J1553" s="76"/>
      <c r="K1553" s="77"/>
      <c r="L1553" s="27"/>
      <c r="M1553" s="27"/>
      <c r="N1553" s="27"/>
      <c r="O1553" s="27"/>
      <c r="P1553" s="27"/>
      <c r="Q1553" s="27"/>
      <c r="R1553" s="27"/>
      <c r="S1553" s="27"/>
      <c r="T1553" s="27"/>
      <c r="U1553" s="27"/>
      <c r="V1553" s="27"/>
      <c r="W1553" s="27"/>
      <c r="X1553" s="27"/>
      <c r="Y1553" s="27"/>
      <c r="Z1553" s="27"/>
      <c r="AA1553" s="27"/>
      <c r="AB1553" s="27"/>
      <c r="AC1553" s="27"/>
      <c r="AD1553" s="78"/>
      <c r="AE1553" s="78"/>
      <c r="AF1553" s="78"/>
      <c r="AG1553" s="1"/>
      <c r="AH1553" s="27"/>
      <c r="AI1553" s="30"/>
      <c r="AJ1553" s="1"/>
    </row>
    <row r="1554" spans="1:36" ht="12.75" customHeight="1" x14ac:dyDescent="0.25">
      <c r="A1554" s="22"/>
      <c r="B1554" s="27"/>
      <c r="C1554" s="27"/>
      <c r="D1554" s="76"/>
      <c r="E1554" s="76"/>
      <c r="F1554" s="76"/>
      <c r="G1554" s="76"/>
      <c r="H1554" s="76"/>
      <c r="I1554" s="76"/>
      <c r="J1554" s="76"/>
      <c r="K1554" s="77"/>
      <c r="L1554" s="27"/>
      <c r="M1554" s="27"/>
      <c r="N1554" s="27"/>
      <c r="O1554" s="27"/>
      <c r="P1554" s="27"/>
      <c r="Q1554" s="27"/>
      <c r="R1554" s="27"/>
      <c r="S1554" s="27"/>
      <c r="T1554" s="27"/>
      <c r="U1554" s="27"/>
      <c r="V1554" s="27"/>
      <c r="W1554" s="27"/>
      <c r="X1554" s="27"/>
      <c r="Y1554" s="27"/>
      <c r="Z1554" s="27"/>
      <c r="AA1554" s="27"/>
      <c r="AB1554" s="27"/>
      <c r="AC1554" s="27"/>
      <c r="AD1554" s="78"/>
      <c r="AE1554" s="78"/>
      <c r="AF1554" s="78"/>
      <c r="AG1554" s="1"/>
      <c r="AH1554" s="27"/>
      <c r="AI1554" s="30"/>
      <c r="AJ1554" s="1"/>
    </row>
    <row r="1555" spans="1:36" ht="12.75" customHeight="1" x14ac:dyDescent="0.25">
      <c r="A1555" s="22"/>
      <c r="B1555" s="27"/>
      <c r="C1555" s="27"/>
      <c r="D1555" s="76"/>
      <c r="E1555" s="76"/>
      <c r="F1555" s="76"/>
      <c r="G1555" s="76"/>
      <c r="H1555" s="76"/>
      <c r="I1555" s="76"/>
      <c r="J1555" s="76"/>
      <c r="K1555" s="77"/>
      <c r="L1555" s="27"/>
      <c r="M1555" s="27"/>
      <c r="N1555" s="27"/>
      <c r="O1555" s="27"/>
      <c r="P1555" s="27"/>
      <c r="Q1555" s="27"/>
      <c r="R1555" s="27"/>
      <c r="S1555" s="27"/>
      <c r="T1555" s="27"/>
      <c r="U1555" s="27"/>
      <c r="V1555" s="27"/>
      <c r="W1555" s="27"/>
      <c r="X1555" s="27"/>
      <c r="Y1555" s="27"/>
      <c r="Z1555" s="27"/>
      <c r="AA1555" s="27"/>
      <c r="AB1555" s="27"/>
      <c r="AC1555" s="27"/>
      <c r="AD1555" s="78"/>
      <c r="AE1555" s="78"/>
      <c r="AF1555" s="78"/>
      <c r="AG1555" s="1"/>
      <c r="AH1555" s="27"/>
      <c r="AI1555" s="30"/>
      <c r="AJ1555" s="1"/>
    </row>
    <row r="1556" spans="1:36" ht="12.75" customHeight="1" x14ac:dyDescent="0.25">
      <c r="A1556" s="22"/>
      <c r="B1556" s="27"/>
      <c r="C1556" s="27"/>
      <c r="D1556" s="76"/>
      <c r="E1556" s="76"/>
      <c r="F1556" s="76"/>
      <c r="G1556" s="76"/>
      <c r="H1556" s="76"/>
      <c r="I1556" s="76"/>
      <c r="J1556" s="76"/>
      <c r="K1556" s="77"/>
      <c r="L1556" s="27"/>
      <c r="M1556" s="27"/>
      <c r="N1556" s="27"/>
      <c r="O1556" s="27"/>
      <c r="P1556" s="27"/>
      <c r="Q1556" s="27"/>
      <c r="R1556" s="27"/>
      <c r="S1556" s="27"/>
      <c r="T1556" s="27"/>
      <c r="U1556" s="27"/>
      <c r="V1556" s="27"/>
      <c r="W1556" s="27"/>
      <c r="X1556" s="27"/>
      <c r="Y1556" s="27"/>
      <c r="Z1556" s="27"/>
      <c r="AA1556" s="27"/>
      <c r="AB1556" s="27"/>
      <c r="AC1556" s="27"/>
      <c r="AD1556" s="78"/>
      <c r="AE1556" s="78"/>
      <c r="AF1556" s="78"/>
      <c r="AG1556" s="1"/>
      <c r="AH1556" s="27"/>
      <c r="AI1556" s="30"/>
      <c r="AJ1556" s="1"/>
    </row>
    <row r="1557" spans="1:36" ht="12.75" customHeight="1" x14ac:dyDescent="0.25">
      <c r="A1557" s="22"/>
      <c r="B1557" s="27"/>
      <c r="C1557" s="27"/>
      <c r="D1557" s="76"/>
      <c r="E1557" s="76"/>
      <c r="F1557" s="76"/>
      <c r="G1557" s="76"/>
      <c r="H1557" s="76"/>
      <c r="I1557" s="76"/>
      <c r="J1557" s="76"/>
      <c r="K1557" s="77"/>
      <c r="L1557" s="27"/>
      <c r="M1557" s="27"/>
      <c r="N1557" s="27"/>
      <c r="O1557" s="27"/>
      <c r="P1557" s="27"/>
      <c r="Q1557" s="27"/>
      <c r="R1557" s="27"/>
      <c r="S1557" s="27"/>
      <c r="T1557" s="27"/>
      <c r="U1557" s="27"/>
      <c r="V1557" s="27"/>
      <c r="W1557" s="27"/>
      <c r="X1557" s="27"/>
      <c r="Y1557" s="27"/>
      <c r="Z1557" s="27"/>
      <c r="AA1557" s="27"/>
      <c r="AB1557" s="27"/>
      <c r="AC1557" s="27"/>
      <c r="AD1557" s="78"/>
      <c r="AE1557" s="78"/>
      <c r="AF1557" s="78"/>
      <c r="AG1557" s="1"/>
      <c r="AH1557" s="27"/>
      <c r="AI1557" s="30"/>
      <c r="AJ1557" s="1"/>
    </row>
    <row r="1558" spans="1:36" ht="12.75" customHeight="1" x14ac:dyDescent="0.25">
      <c r="A1558" s="22"/>
      <c r="B1558" s="27"/>
      <c r="C1558" s="27"/>
      <c r="D1558" s="76"/>
      <c r="E1558" s="76"/>
      <c r="F1558" s="76"/>
      <c r="G1558" s="76"/>
      <c r="H1558" s="76"/>
      <c r="I1558" s="76"/>
      <c r="J1558" s="76"/>
      <c r="K1558" s="77"/>
      <c r="L1558" s="27"/>
      <c r="M1558" s="27"/>
      <c r="N1558" s="27"/>
      <c r="O1558" s="27"/>
      <c r="P1558" s="27"/>
      <c r="Q1558" s="27"/>
      <c r="R1558" s="27"/>
      <c r="S1558" s="27"/>
      <c r="T1558" s="27"/>
      <c r="U1558" s="27"/>
      <c r="V1558" s="27"/>
      <c r="W1558" s="27"/>
      <c r="X1558" s="27"/>
      <c r="Y1558" s="27"/>
      <c r="Z1558" s="27"/>
      <c r="AA1558" s="27"/>
      <c r="AB1558" s="27"/>
      <c r="AC1558" s="27"/>
      <c r="AD1558" s="78"/>
      <c r="AE1558" s="78"/>
      <c r="AF1558" s="78"/>
      <c r="AG1558" s="1"/>
      <c r="AH1558" s="27"/>
      <c r="AI1558" s="30"/>
      <c r="AJ1558" s="1"/>
    </row>
    <row r="1559" spans="1:36" ht="12.75" customHeight="1" x14ac:dyDescent="0.25">
      <c r="A1559" s="22"/>
      <c r="B1559" s="27"/>
      <c r="C1559" s="27"/>
      <c r="D1559" s="76"/>
      <c r="E1559" s="76"/>
      <c r="F1559" s="76"/>
      <c r="G1559" s="76"/>
      <c r="H1559" s="76"/>
      <c r="I1559" s="76"/>
      <c r="J1559" s="76"/>
      <c r="K1559" s="77"/>
      <c r="L1559" s="27"/>
      <c r="M1559" s="27"/>
      <c r="N1559" s="27"/>
      <c r="O1559" s="27"/>
      <c r="P1559" s="27"/>
      <c r="Q1559" s="27"/>
      <c r="R1559" s="27"/>
      <c r="S1559" s="27"/>
      <c r="T1559" s="27"/>
      <c r="U1559" s="27"/>
      <c r="V1559" s="27"/>
      <c r="W1559" s="27"/>
      <c r="X1559" s="27"/>
      <c r="Y1559" s="27"/>
      <c r="Z1559" s="27"/>
      <c r="AA1559" s="27"/>
      <c r="AB1559" s="27"/>
      <c r="AC1559" s="27"/>
      <c r="AD1559" s="78"/>
      <c r="AE1559" s="78"/>
      <c r="AF1559" s="78"/>
      <c r="AG1559" s="1"/>
      <c r="AH1559" s="27"/>
      <c r="AI1559" s="30"/>
      <c r="AJ1559" s="1"/>
    </row>
    <row r="1560" spans="1:36" ht="12.75" customHeight="1" x14ac:dyDescent="0.25">
      <c r="A1560" s="22"/>
      <c r="B1560" s="27"/>
      <c r="C1560" s="27"/>
      <c r="D1560" s="76"/>
      <c r="E1560" s="76"/>
      <c r="F1560" s="76"/>
      <c r="G1560" s="76"/>
      <c r="H1560" s="76"/>
      <c r="I1560" s="76"/>
      <c r="J1560" s="76"/>
      <c r="K1560" s="77"/>
      <c r="L1560" s="27"/>
      <c r="M1560" s="27"/>
      <c r="N1560" s="27"/>
      <c r="O1560" s="27"/>
      <c r="P1560" s="27"/>
      <c r="Q1560" s="27"/>
      <c r="R1560" s="27"/>
      <c r="S1560" s="27"/>
      <c r="T1560" s="27"/>
      <c r="U1560" s="27"/>
      <c r="V1560" s="27"/>
      <c r="W1560" s="27"/>
      <c r="X1560" s="27"/>
      <c r="Y1560" s="27"/>
      <c r="Z1560" s="27"/>
      <c r="AA1560" s="27"/>
      <c r="AB1560" s="27"/>
      <c r="AC1560" s="27"/>
      <c r="AD1560" s="78"/>
      <c r="AE1560" s="78"/>
      <c r="AF1560" s="78"/>
      <c r="AG1560" s="1"/>
      <c r="AH1560" s="27"/>
      <c r="AI1560" s="30"/>
      <c r="AJ1560" s="1"/>
    </row>
    <row r="1561" spans="1:36" ht="12.75" customHeight="1" x14ac:dyDescent="0.25">
      <c r="A1561" s="22"/>
      <c r="B1561" s="27"/>
      <c r="C1561" s="27"/>
      <c r="D1561" s="76"/>
      <c r="E1561" s="76"/>
      <c r="F1561" s="76"/>
      <c r="G1561" s="76"/>
      <c r="H1561" s="76"/>
      <c r="I1561" s="76"/>
      <c r="J1561" s="76"/>
      <c r="K1561" s="77"/>
      <c r="L1561" s="27"/>
      <c r="M1561" s="27"/>
      <c r="N1561" s="27"/>
      <c r="O1561" s="27"/>
      <c r="P1561" s="27"/>
      <c r="Q1561" s="27"/>
      <c r="R1561" s="27"/>
      <c r="S1561" s="27"/>
      <c r="T1561" s="27"/>
      <c r="U1561" s="27"/>
      <c r="V1561" s="27"/>
      <c r="W1561" s="27"/>
      <c r="X1561" s="27"/>
      <c r="Y1561" s="27"/>
      <c r="Z1561" s="27"/>
      <c r="AA1561" s="27"/>
      <c r="AB1561" s="27"/>
      <c r="AC1561" s="27"/>
      <c r="AD1561" s="78"/>
      <c r="AE1561" s="78"/>
      <c r="AF1561" s="78"/>
      <c r="AG1561" s="1"/>
      <c r="AH1561" s="27"/>
      <c r="AI1561" s="30"/>
      <c r="AJ1561" s="1"/>
    </row>
    <row r="1562" spans="1:36" ht="12.75" customHeight="1" x14ac:dyDescent="0.25">
      <c r="A1562" s="22"/>
      <c r="B1562" s="27"/>
      <c r="C1562" s="27"/>
      <c r="D1562" s="76"/>
      <c r="E1562" s="76"/>
      <c r="F1562" s="76"/>
      <c r="G1562" s="76"/>
      <c r="H1562" s="76"/>
      <c r="I1562" s="76"/>
      <c r="J1562" s="76"/>
      <c r="K1562" s="77"/>
      <c r="L1562" s="27"/>
      <c r="M1562" s="27"/>
      <c r="N1562" s="27"/>
      <c r="O1562" s="27"/>
      <c r="P1562" s="27"/>
      <c r="Q1562" s="27"/>
      <c r="R1562" s="27"/>
      <c r="S1562" s="27"/>
      <c r="T1562" s="27"/>
      <c r="U1562" s="27"/>
      <c r="V1562" s="27"/>
      <c r="W1562" s="27"/>
      <c r="X1562" s="27"/>
      <c r="Y1562" s="27"/>
      <c r="Z1562" s="27"/>
      <c r="AA1562" s="27"/>
      <c r="AB1562" s="27"/>
      <c r="AC1562" s="27"/>
      <c r="AD1562" s="78"/>
      <c r="AE1562" s="78"/>
      <c r="AF1562" s="78"/>
      <c r="AG1562" s="1"/>
      <c r="AH1562" s="27"/>
      <c r="AI1562" s="30"/>
      <c r="AJ1562" s="1"/>
    </row>
    <row r="1563" spans="1:36" ht="12.75" customHeight="1" x14ac:dyDescent="0.25">
      <c r="A1563" s="22"/>
      <c r="B1563" s="27"/>
      <c r="C1563" s="27"/>
      <c r="D1563" s="76"/>
      <c r="E1563" s="76"/>
      <c r="F1563" s="76"/>
      <c r="G1563" s="76"/>
      <c r="H1563" s="76"/>
      <c r="I1563" s="76"/>
      <c r="J1563" s="76"/>
      <c r="K1563" s="77"/>
      <c r="L1563" s="27"/>
      <c r="M1563" s="27"/>
      <c r="N1563" s="27"/>
      <c r="O1563" s="27"/>
      <c r="P1563" s="27"/>
      <c r="Q1563" s="27"/>
      <c r="R1563" s="27"/>
      <c r="S1563" s="27"/>
      <c r="T1563" s="27"/>
      <c r="U1563" s="27"/>
      <c r="V1563" s="27"/>
      <c r="W1563" s="27"/>
      <c r="X1563" s="27"/>
      <c r="Y1563" s="27"/>
      <c r="Z1563" s="27"/>
      <c r="AA1563" s="27"/>
      <c r="AB1563" s="27"/>
      <c r="AC1563" s="27"/>
      <c r="AD1563" s="78"/>
      <c r="AE1563" s="78"/>
      <c r="AF1563" s="78"/>
      <c r="AG1563" s="1"/>
      <c r="AH1563" s="27"/>
      <c r="AI1563" s="30"/>
      <c r="AJ1563" s="1"/>
    </row>
    <row r="1564" spans="1:36" ht="12.75" customHeight="1" x14ac:dyDescent="0.25">
      <c r="A1564" s="22"/>
      <c r="B1564" s="27"/>
      <c r="C1564" s="27"/>
      <c r="D1564" s="76"/>
      <c r="E1564" s="76"/>
      <c r="F1564" s="76"/>
      <c r="G1564" s="76"/>
      <c r="H1564" s="76"/>
      <c r="I1564" s="76"/>
      <c r="J1564" s="76"/>
      <c r="K1564" s="77"/>
      <c r="L1564" s="27"/>
      <c r="M1564" s="27"/>
      <c r="N1564" s="27"/>
      <c r="O1564" s="27"/>
      <c r="P1564" s="27"/>
      <c r="Q1564" s="27"/>
      <c r="R1564" s="27"/>
      <c r="S1564" s="27"/>
      <c r="T1564" s="27"/>
      <c r="U1564" s="27"/>
      <c r="V1564" s="27"/>
      <c r="W1564" s="27"/>
      <c r="X1564" s="27"/>
      <c r="Y1564" s="27"/>
      <c r="Z1564" s="27"/>
      <c r="AA1564" s="27"/>
      <c r="AB1564" s="27"/>
      <c r="AC1564" s="27"/>
      <c r="AD1564" s="78"/>
      <c r="AE1564" s="78"/>
      <c r="AF1564" s="78"/>
      <c r="AG1564" s="1"/>
      <c r="AH1564" s="27"/>
      <c r="AI1564" s="30"/>
      <c r="AJ1564" s="1"/>
    </row>
    <row r="1565" spans="1:36" ht="12.75" customHeight="1" x14ac:dyDescent="0.25">
      <c r="A1565" s="22"/>
      <c r="B1565" s="27"/>
      <c r="C1565" s="27"/>
      <c r="D1565" s="76"/>
      <c r="E1565" s="76"/>
      <c r="F1565" s="76"/>
      <c r="G1565" s="76"/>
      <c r="H1565" s="76"/>
      <c r="I1565" s="76"/>
      <c r="J1565" s="76"/>
      <c r="K1565" s="77"/>
      <c r="L1565" s="27"/>
      <c r="M1565" s="27"/>
      <c r="N1565" s="27"/>
      <c r="O1565" s="27"/>
      <c r="P1565" s="27"/>
      <c r="Q1565" s="27"/>
      <c r="R1565" s="27"/>
      <c r="S1565" s="27"/>
      <c r="T1565" s="27"/>
      <c r="U1565" s="27"/>
      <c r="V1565" s="27"/>
      <c r="W1565" s="27"/>
      <c r="X1565" s="27"/>
      <c r="Y1565" s="27"/>
      <c r="Z1565" s="27"/>
      <c r="AA1565" s="27"/>
      <c r="AB1565" s="27"/>
      <c r="AC1565" s="27"/>
      <c r="AD1565" s="78"/>
      <c r="AE1565" s="78"/>
      <c r="AF1565" s="78"/>
      <c r="AG1565" s="1"/>
      <c r="AH1565" s="27"/>
      <c r="AI1565" s="30"/>
      <c r="AJ1565" s="1"/>
    </row>
    <row r="1566" spans="1:36" ht="12.75" customHeight="1" x14ac:dyDescent="0.25">
      <c r="A1566" s="22"/>
      <c r="B1566" s="27"/>
      <c r="C1566" s="27"/>
      <c r="D1566" s="76"/>
      <c r="E1566" s="76"/>
      <c r="F1566" s="76"/>
      <c r="G1566" s="76"/>
      <c r="H1566" s="76"/>
      <c r="I1566" s="76"/>
      <c r="J1566" s="76"/>
      <c r="K1566" s="77"/>
      <c r="L1566" s="27"/>
      <c r="M1566" s="27"/>
      <c r="N1566" s="27"/>
      <c r="O1566" s="27"/>
      <c r="P1566" s="27"/>
      <c r="Q1566" s="27"/>
      <c r="R1566" s="27"/>
      <c r="S1566" s="27"/>
      <c r="T1566" s="27"/>
      <c r="U1566" s="27"/>
      <c r="V1566" s="27"/>
      <c r="W1566" s="27"/>
      <c r="X1566" s="27"/>
      <c r="Y1566" s="27"/>
      <c r="Z1566" s="27"/>
      <c r="AA1566" s="27"/>
      <c r="AB1566" s="27"/>
      <c r="AC1566" s="27"/>
      <c r="AD1566" s="78"/>
      <c r="AE1566" s="78"/>
      <c r="AF1566" s="78"/>
      <c r="AG1566" s="1"/>
      <c r="AH1566" s="27"/>
      <c r="AI1566" s="30"/>
      <c r="AJ1566" s="1"/>
    </row>
    <row r="1567" spans="1:36" ht="12.75" customHeight="1" x14ac:dyDescent="0.25">
      <c r="A1567" s="22"/>
      <c r="B1567" s="27"/>
      <c r="C1567" s="27"/>
      <c r="D1567" s="76"/>
      <c r="E1567" s="76"/>
      <c r="F1567" s="76"/>
      <c r="G1567" s="76"/>
      <c r="H1567" s="76"/>
      <c r="I1567" s="76"/>
      <c r="J1567" s="76"/>
      <c r="K1567" s="77"/>
      <c r="L1567" s="27"/>
      <c r="M1567" s="27"/>
      <c r="N1567" s="27"/>
      <c r="O1567" s="27"/>
      <c r="P1567" s="27"/>
      <c r="Q1567" s="27"/>
      <c r="R1567" s="27"/>
      <c r="S1567" s="27"/>
      <c r="T1567" s="27"/>
      <c r="U1567" s="27"/>
      <c r="V1567" s="27"/>
      <c r="W1567" s="27"/>
      <c r="X1567" s="27"/>
      <c r="Y1567" s="27"/>
      <c r="Z1567" s="27"/>
      <c r="AA1567" s="27"/>
      <c r="AB1567" s="27"/>
      <c r="AC1567" s="27"/>
      <c r="AD1567" s="78"/>
      <c r="AE1567" s="78"/>
      <c r="AF1567" s="78"/>
      <c r="AG1567" s="1"/>
      <c r="AH1567" s="27"/>
      <c r="AI1567" s="30"/>
      <c r="AJ1567" s="1"/>
    </row>
    <row r="1568" spans="1:36" ht="12.75" customHeight="1" x14ac:dyDescent="0.25">
      <c r="A1568" s="22"/>
      <c r="B1568" s="27"/>
      <c r="C1568" s="27"/>
      <c r="D1568" s="76"/>
      <c r="E1568" s="76"/>
      <c r="F1568" s="76"/>
      <c r="G1568" s="76"/>
      <c r="H1568" s="76"/>
      <c r="I1568" s="76"/>
      <c r="J1568" s="76"/>
      <c r="K1568" s="77"/>
      <c r="L1568" s="27"/>
      <c r="M1568" s="27"/>
      <c r="N1568" s="27"/>
      <c r="O1568" s="27"/>
      <c r="P1568" s="27"/>
      <c r="Q1568" s="27"/>
      <c r="R1568" s="27"/>
      <c r="S1568" s="27"/>
      <c r="T1568" s="27"/>
      <c r="U1568" s="27"/>
      <c r="V1568" s="27"/>
      <c r="W1568" s="27"/>
      <c r="X1568" s="27"/>
      <c r="Y1568" s="27"/>
      <c r="Z1568" s="27"/>
      <c r="AA1568" s="27"/>
      <c r="AB1568" s="27"/>
      <c r="AC1568" s="27"/>
      <c r="AD1568" s="78"/>
      <c r="AE1568" s="78"/>
      <c r="AF1568" s="78"/>
      <c r="AG1568" s="1"/>
      <c r="AH1568" s="27"/>
      <c r="AI1568" s="30"/>
      <c r="AJ1568" s="1"/>
    </row>
    <row r="1569" spans="1:36" ht="12.75" customHeight="1" x14ac:dyDescent="0.25">
      <c r="A1569" s="22"/>
      <c r="B1569" s="27"/>
      <c r="C1569" s="27"/>
      <c r="D1569" s="76"/>
      <c r="E1569" s="76"/>
      <c r="F1569" s="76"/>
      <c r="G1569" s="76"/>
      <c r="H1569" s="76"/>
      <c r="I1569" s="76"/>
      <c r="J1569" s="76"/>
      <c r="K1569" s="77"/>
      <c r="L1569" s="27"/>
      <c r="M1569" s="27"/>
      <c r="N1569" s="27"/>
      <c r="O1569" s="27"/>
      <c r="P1569" s="27"/>
      <c r="Q1569" s="27"/>
      <c r="R1569" s="27"/>
      <c r="S1569" s="27"/>
      <c r="T1569" s="27"/>
      <c r="U1569" s="27"/>
      <c r="V1569" s="27"/>
      <c r="W1569" s="27"/>
      <c r="X1569" s="27"/>
      <c r="Y1569" s="27"/>
      <c r="Z1569" s="27"/>
      <c r="AA1569" s="27"/>
      <c r="AB1569" s="27"/>
      <c r="AC1569" s="27"/>
      <c r="AD1569" s="78"/>
      <c r="AE1569" s="78"/>
      <c r="AF1569" s="78"/>
      <c r="AG1569" s="1"/>
      <c r="AH1569" s="27"/>
      <c r="AI1569" s="30"/>
      <c r="AJ1569" s="1"/>
    </row>
    <row r="1570" spans="1:36" ht="12.75" customHeight="1" x14ac:dyDescent="0.25">
      <c r="A1570" s="22"/>
      <c r="B1570" s="27"/>
      <c r="C1570" s="27"/>
      <c r="D1570" s="76"/>
      <c r="E1570" s="76"/>
      <c r="F1570" s="76"/>
      <c r="G1570" s="76"/>
      <c r="H1570" s="76"/>
      <c r="I1570" s="76"/>
      <c r="J1570" s="76"/>
      <c r="K1570" s="77"/>
      <c r="L1570" s="27"/>
      <c r="M1570" s="27"/>
      <c r="N1570" s="27"/>
      <c r="O1570" s="27"/>
      <c r="P1570" s="27"/>
      <c r="Q1570" s="27"/>
      <c r="R1570" s="27"/>
      <c r="S1570" s="27"/>
      <c r="T1570" s="27"/>
      <c r="U1570" s="27"/>
      <c r="V1570" s="27"/>
      <c r="W1570" s="27"/>
      <c r="X1570" s="27"/>
      <c r="Y1570" s="27"/>
      <c r="Z1570" s="27"/>
      <c r="AA1570" s="27"/>
      <c r="AB1570" s="27"/>
      <c r="AC1570" s="27"/>
      <c r="AD1570" s="78"/>
      <c r="AE1570" s="78"/>
      <c r="AF1570" s="78"/>
      <c r="AG1570" s="1"/>
      <c r="AH1570" s="27"/>
      <c r="AI1570" s="30"/>
      <c r="AJ1570" s="1"/>
    </row>
    <row r="1571" spans="1:36" ht="12.75" customHeight="1" x14ac:dyDescent="0.25">
      <c r="A1571" s="22"/>
      <c r="B1571" s="27"/>
      <c r="C1571" s="27"/>
      <c r="D1571" s="76"/>
      <c r="E1571" s="76"/>
      <c r="F1571" s="76"/>
      <c r="G1571" s="76"/>
      <c r="H1571" s="76"/>
      <c r="I1571" s="76"/>
      <c r="J1571" s="76"/>
      <c r="K1571" s="77"/>
      <c r="L1571" s="27"/>
      <c r="M1571" s="27"/>
      <c r="N1571" s="27"/>
      <c r="O1571" s="27"/>
      <c r="P1571" s="27"/>
      <c r="Q1571" s="27"/>
      <c r="R1571" s="27"/>
      <c r="S1571" s="27"/>
      <c r="T1571" s="27"/>
      <c r="U1571" s="27"/>
      <c r="V1571" s="27"/>
      <c r="W1571" s="27"/>
      <c r="X1571" s="27"/>
      <c r="Y1571" s="27"/>
      <c r="Z1571" s="27"/>
      <c r="AA1571" s="27"/>
      <c r="AB1571" s="27"/>
      <c r="AC1571" s="27"/>
      <c r="AD1571" s="78"/>
      <c r="AE1571" s="78"/>
      <c r="AF1571" s="78"/>
      <c r="AG1571" s="1"/>
      <c r="AH1571" s="27"/>
      <c r="AI1571" s="30"/>
      <c r="AJ1571" s="1"/>
    </row>
    <row r="1572" spans="1:36" ht="12.75" customHeight="1" x14ac:dyDescent="0.25">
      <c r="A1572" s="22"/>
      <c r="B1572" s="27"/>
      <c r="C1572" s="27"/>
      <c r="D1572" s="76"/>
      <c r="E1572" s="76"/>
      <c r="F1572" s="76"/>
      <c r="G1572" s="76"/>
      <c r="H1572" s="76"/>
      <c r="I1572" s="76"/>
      <c r="J1572" s="76"/>
      <c r="K1572" s="77"/>
      <c r="L1572" s="27"/>
      <c r="M1572" s="27"/>
      <c r="N1572" s="27"/>
      <c r="O1572" s="27"/>
      <c r="P1572" s="27"/>
      <c r="Q1572" s="27"/>
      <c r="R1572" s="27"/>
      <c r="S1572" s="27"/>
      <c r="T1572" s="27"/>
      <c r="U1572" s="27"/>
      <c r="V1572" s="27"/>
      <c r="W1572" s="27"/>
      <c r="X1572" s="27"/>
      <c r="Y1572" s="27"/>
      <c r="Z1572" s="27"/>
      <c r="AA1572" s="27"/>
      <c r="AB1572" s="27"/>
      <c r="AC1572" s="27"/>
      <c r="AD1572" s="78"/>
      <c r="AE1572" s="78"/>
      <c r="AF1572" s="78"/>
      <c r="AG1572" s="1"/>
      <c r="AH1572" s="27"/>
      <c r="AI1572" s="30"/>
      <c r="AJ1572" s="1"/>
    </row>
    <row r="1573" spans="1:36" ht="12.75" customHeight="1" x14ac:dyDescent="0.25">
      <c r="A1573" s="22"/>
      <c r="B1573" s="27"/>
      <c r="C1573" s="27"/>
      <c r="D1573" s="76"/>
      <c r="E1573" s="76"/>
      <c r="F1573" s="76"/>
      <c r="G1573" s="76"/>
      <c r="H1573" s="76"/>
      <c r="I1573" s="76"/>
      <c r="J1573" s="76"/>
      <c r="K1573" s="77"/>
      <c r="L1573" s="27"/>
      <c r="M1573" s="27"/>
      <c r="N1573" s="27"/>
      <c r="O1573" s="27"/>
      <c r="P1573" s="27"/>
      <c r="Q1573" s="27"/>
      <c r="R1573" s="27"/>
      <c r="S1573" s="27"/>
      <c r="T1573" s="27"/>
      <c r="U1573" s="27"/>
      <c r="V1573" s="27"/>
      <c r="W1573" s="27"/>
      <c r="X1573" s="27"/>
      <c r="Y1573" s="27"/>
      <c r="Z1573" s="27"/>
      <c r="AA1573" s="27"/>
      <c r="AB1573" s="27"/>
      <c r="AC1573" s="27"/>
      <c r="AD1573" s="78"/>
      <c r="AE1573" s="78"/>
      <c r="AF1573" s="78"/>
      <c r="AG1573" s="1"/>
      <c r="AH1573" s="27"/>
      <c r="AI1573" s="30"/>
      <c r="AJ1573" s="1"/>
    </row>
    <row r="1574" spans="1:36" ht="12.75" customHeight="1" x14ac:dyDescent="0.25">
      <c r="A1574" s="22"/>
      <c r="B1574" s="27"/>
      <c r="C1574" s="27"/>
      <c r="D1574" s="76"/>
      <c r="E1574" s="76"/>
      <c r="F1574" s="76"/>
      <c r="G1574" s="76"/>
      <c r="H1574" s="76"/>
      <c r="I1574" s="76"/>
      <c r="J1574" s="76"/>
      <c r="K1574" s="77"/>
      <c r="L1574" s="27"/>
      <c r="M1574" s="27"/>
      <c r="N1574" s="27"/>
      <c r="O1574" s="27"/>
      <c r="P1574" s="27"/>
      <c r="Q1574" s="27"/>
      <c r="R1574" s="27"/>
      <c r="S1574" s="27"/>
      <c r="T1574" s="27"/>
      <c r="U1574" s="27"/>
      <c r="V1574" s="27"/>
      <c r="W1574" s="27"/>
      <c r="X1574" s="27"/>
      <c r="Y1574" s="27"/>
      <c r="Z1574" s="27"/>
      <c r="AA1574" s="27"/>
      <c r="AB1574" s="27"/>
      <c r="AC1574" s="27"/>
      <c r="AD1574" s="78"/>
      <c r="AE1574" s="78"/>
      <c r="AF1574" s="78"/>
      <c r="AG1574" s="1"/>
      <c r="AH1574" s="27"/>
      <c r="AI1574" s="30"/>
      <c r="AJ1574" s="1"/>
    </row>
    <row r="1575" spans="1:36" ht="12.75" customHeight="1" x14ac:dyDescent="0.25">
      <c r="A1575" s="22"/>
      <c r="B1575" s="27"/>
      <c r="C1575" s="27"/>
      <c r="D1575" s="76"/>
      <c r="E1575" s="76"/>
      <c r="F1575" s="76"/>
      <c r="G1575" s="76"/>
      <c r="H1575" s="76"/>
      <c r="I1575" s="76"/>
      <c r="J1575" s="76"/>
      <c r="K1575" s="77"/>
      <c r="L1575" s="27"/>
      <c r="M1575" s="27"/>
      <c r="N1575" s="27"/>
      <c r="O1575" s="27"/>
      <c r="P1575" s="27"/>
      <c r="Q1575" s="27"/>
      <c r="R1575" s="27"/>
      <c r="S1575" s="27"/>
      <c r="T1575" s="27"/>
      <c r="U1575" s="27"/>
      <c r="V1575" s="27"/>
      <c r="W1575" s="27"/>
      <c r="X1575" s="27"/>
      <c r="Y1575" s="27"/>
      <c r="Z1575" s="27"/>
      <c r="AA1575" s="27"/>
      <c r="AB1575" s="27"/>
      <c r="AC1575" s="27"/>
      <c r="AD1575" s="78"/>
      <c r="AE1575" s="78"/>
      <c r="AF1575" s="78"/>
      <c r="AG1575" s="1"/>
      <c r="AH1575" s="27"/>
      <c r="AI1575" s="30"/>
      <c r="AJ1575" s="1"/>
    </row>
    <row r="1576" spans="1:36" ht="12.75" customHeight="1" x14ac:dyDescent="0.25">
      <c r="A1576" s="22"/>
      <c r="B1576" s="27"/>
      <c r="C1576" s="27"/>
      <c r="D1576" s="76"/>
      <c r="E1576" s="76"/>
      <c r="F1576" s="76"/>
      <c r="G1576" s="76"/>
      <c r="H1576" s="76"/>
      <c r="I1576" s="76"/>
      <c r="J1576" s="76"/>
      <c r="K1576" s="77"/>
      <c r="L1576" s="27"/>
      <c r="M1576" s="27"/>
      <c r="N1576" s="27"/>
      <c r="O1576" s="27"/>
      <c r="P1576" s="27"/>
      <c r="Q1576" s="27"/>
      <c r="R1576" s="27"/>
      <c r="S1576" s="27"/>
      <c r="T1576" s="27"/>
      <c r="U1576" s="27"/>
      <c r="V1576" s="27"/>
      <c r="W1576" s="27"/>
      <c r="X1576" s="27"/>
      <c r="Y1576" s="27"/>
      <c r="Z1576" s="27"/>
      <c r="AA1576" s="27"/>
      <c r="AB1576" s="27"/>
      <c r="AC1576" s="27"/>
      <c r="AD1576" s="78"/>
      <c r="AE1576" s="78"/>
      <c r="AF1576" s="78"/>
      <c r="AG1576" s="1"/>
      <c r="AH1576" s="27"/>
      <c r="AI1576" s="30"/>
      <c r="AJ1576" s="1"/>
    </row>
    <row r="1577" spans="1:36" ht="12.75" customHeight="1" x14ac:dyDescent="0.25">
      <c r="A1577" s="22"/>
      <c r="B1577" s="27"/>
      <c r="C1577" s="27"/>
      <c r="D1577" s="76"/>
      <c r="E1577" s="76"/>
      <c r="F1577" s="76"/>
      <c r="G1577" s="76"/>
      <c r="H1577" s="76"/>
      <c r="I1577" s="76"/>
      <c r="J1577" s="76"/>
      <c r="K1577" s="77"/>
      <c r="L1577" s="27"/>
      <c r="M1577" s="27"/>
      <c r="N1577" s="27"/>
      <c r="O1577" s="27"/>
      <c r="P1577" s="27"/>
      <c r="Q1577" s="27"/>
      <c r="R1577" s="27"/>
      <c r="S1577" s="27"/>
      <c r="T1577" s="27"/>
      <c r="U1577" s="27"/>
      <c r="V1577" s="27"/>
      <c r="W1577" s="27"/>
      <c r="X1577" s="27"/>
      <c r="Y1577" s="27"/>
      <c r="Z1577" s="27"/>
      <c r="AA1577" s="27"/>
      <c r="AB1577" s="27"/>
      <c r="AC1577" s="27"/>
      <c r="AD1577" s="78"/>
      <c r="AE1577" s="78"/>
      <c r="AF1577" s="78"/>
      <c r="AG1577" s="1"/>
      <c r="AH1577" s="27"/>
      <c r="AI1577" s="30"/>
      <c r="AJ1577" s="1"/>
    </row>
    <row r="1578" spans="1:36" ht="12.75" customHeight="1" x14ac:dyDescent="0.25">
      <c r="A1578" s="22"/>
      <c r="B1578" s="27"/>
      <c r="C1578" s="27"/>
      <c r="D1578" s="76"/>
      <c r="E1578" s="76"/>
      <c r="F1578" s="76"/>
      <c r="G1578" s="76"/>
      <c r="H1578" s="76"/>
      <c r="I1578" s="76"/>
      <c r="J1578" s="76"/>
      <c r="K1578" s="77"/>
      <c r="L1578" s="27"/>
      <c r="M1578" s="27"/>
      <c r="N1578" s="27"/>
      <c r="O1578" s="27"/>
      <c r="P1578" s="27"/>
      <c r="Q1578" s="27"/>
      <c r="R1578" s="27"/>
      <c r="S1578" s="27"/>
      <c r="T1578" s="27"/>
      <c r="U1578" s="27"/>
      <c r="V1578" s="27"/>
      <c r="W1578" s="27"/>
      <c r="X1578" s="27"/>
      <c r="Y1578" s="27"/>
      <c r="Z1578" s="27"/>
      <c r="AA1578" s="27"/>
      <c r="AB1578" s="27"/>
      <c r="AC1578" s="27"/>
      <c r="AD1578" s="78"/>
      <c r="AE1578" s="78"/>
      <c r="AF1578" s="78"/>
      <c r="AG1578" s="1"/>
      <c r="AH1578" s="27"/>
      <c r="AI1578" s="30"/>
      <c r="AJ1578" s="1"/>
    </row>
    <row r="1579" spans="1:36" ht="12.75" customHeight="1" x14ac:dyDescent="0.25">
      <c r="A1579" s="22"/>
      <c r="B1579" s="27"/>
      <c r="C1579" s="27"/>
      <c r="D1579" s="76"/>
      <c r="E1579" s="76"/>
      <c r="F1579" s="76"/>
      <c r="G1579" s="76"/>
      <c r="H1579" s="76"/>
      <c r="I1579" s="76"/>
      <c r="J1579" s="76"/>
      <c r="K1579" s="77"/>
      <c r="L1579" s="27"/>
      <c r="M1579" s="27"/>
      <c r="N1579" s="27"/>
      <c r="O1579" s="27"/>
      <c r="P1579" s="27"/>
      <c r="Q1579" s="27"/>
      <c r="R1579" s="27"/>
      <c r="S1579" s="27"/>
      <c r="T1579" s="27"/>
      <c r="U1579" s="27"/>
      <c r="V1579" s="27"/>
      <c r="W1579" s="27"/>
      <c r="X1579" s="27"/>
      <c r="Y1579" s="27"/>
      <c r="Z1579" s="27"/>
      <c r="AA1579" s="27"/>
      <c r="AB1579" s="27"/>
      <c r="AC1579" s="27"/>
      <c r="AD1579" s="78"/>
      <c r="AE1579" s="78"/>
      <c r="AF1579" s="78"/>
      <c r="AG1579" s="1"/>
      <c r="AH1579" s="27"/>
      <c r="AI1579" s="30"/>
      <c r="AJ1579" s="1"/>
    </row>
    <row r="1580" spans="1:36" ht="12.75" customHeight="1" x14ac:dyDescent="0.25">
      <c r="A1580" s="22"/>
      <c r="B1580" s="27"/>
      <c r="C1580" s="27"/>
      <c r="D1580" s="76"/>
      <c r="E1580" s="76"/>
      <c r="F1580" s="76"/>
      <c r="G1580" s="76"/>
      <c r="H1580" s="76"/>
      <c r="I1580" s="76"/>
      <c r="J1580" s="76"/>
      <c r="K1580" s="77"/>
      <c r="L1580" s="27"/>
      <c r="M1580" s="27"/>
      <c r="N1580" s="27"/>
      <c r="O1580" s="27"/>
      <c r="P1580" s="27"/>
      <c r="Q1580" s="27"/>
      <c r="R1580" s="27"/>
      <c r="S1580" s="27"/>
      <c r="T1580" s="27"/>
      <c r="U1580" s="27"/>
      <c r="V1580" s="27"/>
      <c r="W1580" s="27"/>
      <c r="X1580" s="27"/>
      <c r="Y1580" s="27"/>
      <c r="Z1580" s="27"/>
      <c r="AA1580" s="27"/>
      <c r="AB1580" s="27"/>
      <c r="AC1580" s="27"/>
      <c r="AD1580" s="78"/>
      <c r="AE1580" s="78"/>
      <c r="AF1580" s="78"/>
      <c r="AG1580" s="1"/>
      <c r="AH1580" s="27"/>
      <c r="AI1580" s="30"/>
      <c r="AJ1580" s="1"/>
    </row>
    <row r="1581" spans="1:36" ht="12.75" customHeight="1" x14ac:dyDescent="0.25">
      <c r="A1581" s="22"/>
      <c r="B1581" s="27"/>
      <c r="C1581" s="27"/>
      <c r="D1581" s="76"/>
      <c r="E1581" s="76"/>
      <c r="F1581" s="76"/>
      <c r="G1581" s="76"/>
      <c r="H1581" s="76"/>
      <c r="I1581" s="76"/>
      <c r="J1581" s="76"/>
      <c r="K1581" s="77"/>
      <c r="L1581" s="27"/>
      <c r="M1581" s="27"/>
      <c r="N1581" s="27"/>
      <c r="O1581" s="27"/>
      <c r="P1581" s="27"/>
      <c r="Q1581" s="27"/>
      <c r="R1581" s="27"/>
      <c r="S1581" s="27"/>
      <c r="T1581" s="27"/>
      <c r="U1581" s="27"/>
      <c r="V1581" s="27"/>
      <c r="W1581" s="27"/>
      <c r="X1581" s="27"/>
      <c r="Y1581" s="27"/>
      <c r="Z1581" s="27"/>
      <c r="AA1581" s="27"/>
      <c r="AB1581" s="27"/>
      <c r="AC1581" s="27"/>
      <c r="AD1581" s="78"/>
      <c r="AE1581" s="78"/>
      <c r="AF1581" s="78"/>
      <c r="AG1581" s="1"/>
      <c r="AH1581" s="27"/>
      <c r="AI1581" s="30"/>
      <c r="AJ1581" s="1"/>
    </row>
    <row r="1582" spans="1:36" ht="12.75" customHeight="1" x14ac:dyDescent="0.25">
      <c r="A1582" s="22"/>
      <c r="B1582" s="27"/>
      <c r="C1582" s="27"/>
      <c r="D1582" s="76"/>
      <c r="E1582" s="76"/>
      <c r="F1582" s="76"/>
      <c r="G1582" s="76"/>
      <c r="H1582" s="76"/>
      <c r="I1582" s="76"/>
      <c r="J1582" s="76"/>
      <c r="K1582" s="77"/>
      <c r="L1582" s="27"/>
      <c r="M1582" s="27"/>
      <c r="N1582" s="27"/>
      <c r="O1582" s="27"/>
      <c r="P1582" s="27"/>
      <c r="Q1582" s="27"/>
      <c r="R1582" s="27"/>
      <c r="S1582" s="27"/>
      <c r="T1582" s="27"/>
      <c r="U1582" s="27"/>
      <c r="V1582" s="27"/>
      <c r="W1582" s="27"/>
      <c r="X1582" s="27"/>
      <c r="Y1582" s="27"/>
      <c r="Z1582" s="27"/>
      <c r="AA1582" s="27"/>
      <c r="AB1582" s="27"/>
      <c r="AC1582" s="27"/>
      <c r="AD1582" s="78"/>
      <c r="AE1582" s="78"/>
      <c r="AF1582" s="78"/>
      <c r="AG1582" s="1"/>
      <c r="AH1582" s="27"/>
      <c r="AI1582" s="30"/>
      <c r="AJ1582" s="1"/>
    </row>
    <row r="1583" spans="1:36" ht="12.75" customHeight="1" x14ac:dyDescent="0.25">
      <c r="A1583" s="22"/>
      <c r="B1583" s="27"/>
      <c r="C1583" s="27"/>
      <c r="D1583" s="76"/>
      <c r="E1583" s="76"/>
      <c r="F1583" s="76"/>
      <c r="G1583" s="76"/>
      <c r="H1583" s="76"/>
      <c r="I1583" s="76"/>
      <c r="J1583" s="76"/>
      <c r="K1583" s="77"/>
      <c r="L1583" s="27"/>
      <c r="M1583" s="27"/>
      <c r="N1583" s="27"/>
      <c r="O1583" s="27"/>
      <c r="P1583" s="27"/>
      <c r="Q1583" s="27"/>
      <c r="R1583" s="27"/>
      <c r="S1583" s="27"/>
      <c r="T1583" s="27"/>
      <c r="U1583" s="27"/>
      <c r="V1583" s="27"/>
      <c r="W1583" s="27"/>
      <c r="X1583" s="27"/>
      <c r="Y1583" s="27"/>
      <c r="Z1583" s="27"/>
      <c r="AA1583" s="27"/>
      <c r="AB1583" s="27"/>
      <c r="AC1583" s="27"/>
      <c r="AD1583" s="78"/>
      <c r="AE1583" s="78"/>
      <c r="AF1583" s="78"/>
      <c r="AG1583" s="1"/>
      <c r="AH1583" s="27"/>
      <c r="AI1583" s="30"/>
      <c r="AJ1583" s="1"/>
    </row>
    <row r="1584" spans="1:36" ht="12.75" customHeight="1" x14ac:dyDescent="0.25">
      <c r="A1584" s="22"/>
      <c r="B1584" s="27"/>
      <c r="C1584" s="27"/>
      <c r="D1584" s="76"/>
      <c r="E1584" s="76"/>
      <c r="F1584" s="76"/>
      <c r="G1584" s="76"/>
      <c r="H1584" s="76"/>
      <c r="I1584" s="76"/>
      <c r="J1584" s="76"/>
      <c r="K1584" s="77"/>
      <c r="L1584" s="27"/>
      <c r="M1584" s="27"/>
      <c r="N1584" s="27"/>
      <c r="O1584" s="27"/>
      <c r="P1584" s="27"/>
      <c r="Q1584" s="27"/>
      <c r="R1584" s="27"/>
      <c r="S1584" s="27"/>
      <c r="T1584" s="27"/>
      <c r="U1584" s="27"/>
      <c r="V1584" s="27"/>
      <c r="W1584" s="27"/>
      <c r="X1584" s="27"/>
      <c r="Y1584" s="27"/>
      <c r="Z1584" s="27"/>
      <c r="AA1584" s="27"/>
      <c r="AB1584" s="27"/>
      <c r="AC1584" s="27"/>
      <c r="AD1584" s="78"/>
      <c r="AE1584" s="78"/>
      <c r="AF1584" s="78"/>
      <c r="AG1584" s="1"/>
      <c r="AH1584" s="27"/>
      <c r="AI1584" s="30"/>
      <c r="AJ1584" s="1"/>
    </row>
    <row r="1585" spans="1:36" ht="12.75" customHeight="1" x14ac:dyDescent="0.25">
      <c r="A1585" s="22"/>
      <c r="B1585" s="27"/>
      <c r="C1585" s="27"/>
      <c r="D1585" s="76"/>
      <c r="E1585" s="76"/>
      <c r="F1585" s="76"/>
      <c r="G1585" s="76"/>
      <c r="H1585" s="76"/>
      <c r="I1585" s="76"/>
      <c r="J1585" s="76"/>
      <c r="K1585" s="77"/>
      <c r="L1585" s="27"/>
      <c r="M1585" s="27"/>
      <c r="N1585" s="27"/>
      <c r="O1585" s="27"/>
      <c r="P1585" s="27"/>
      <c r="Q1585" s="27"/>
      <c r="R1585" s="27"/>
      <c r="S1585" s="27"/>
      <c r="T1585" s="27"/>
      <c r="U1585" s="27"/>
      <c r="V1585" s="27"/>
      <c r="W1585" s="27"/>
      <c r="X1585" s="27"/>
      <c r="Y1585" s="27"/>
      <c r="Z1585" s="27"/>
      <c r="AA1585" s="27"/>
      <c r="AB1585" s="27"/>
      <c r="AC1585" s="27"/>
      <c r="AD1585" s="78"/>
      <c r="AE1585" s="78"/>
      <c r="AF1585" s="78"/>
      <c r="AG1585" s="1"/>
      <c r="AH1585" s="27"/>
      <c r="AI1585" s="30"/>
      <c r="AJ1585" s="1"/>
    </row>
    <row r="1586" spans="1:36" ht="12.75" customHeight="1" x14ac:dyDescent="0.25">
      <c r="A1586" s="22"/>
      <c r="B1586" s="27"/>
      <c r="C1586" s="27"/>
      <c r="D1586" s="76"/>
      <c r="E1586" s="76"/>
      <c r="F1586" s="76"/>
      <c r="G1586" s="76"/>
      <c r="H1586" s="76"/>
      <c r="I1586" s="76"/>
      <c r="J1586" s="76"/>
      <c r="K1586" s="77"/>
      <c r="L1586" s="27"/>
      <c r="M1586" s="27"/>
      <c r="N1586" s="27"/>
      <c r="O1586" s="27"/>
      <c r="P1586" s="27"/>
      <c r="Q1586" s="27"/>
      <c r="R1586" s="27"/>
      <c r="S1586" s="27"/>
      <c r="T1586" s="27"/>
      <c r="U1586" s="27"/>
      <c r="V1586" s="27"/>
      <c r="W1586" s="27"/>
      <c r="X1586" s="27"/>
      <c r="Y1586" s="27"/>
      <c r="Z1586" s="27"/>
      <c r="AA1586" s="27"/>
      <c r="AB1586" s="27"/>
      <c r="AC1586" s="27"/>
      <c r="AD1586" s="78"/>
      <c r="AE1586" s="78"/>
      <c r="AF1586" s="78"/>
      <c r="AG1586" s="1"/>
      <c r="AH1586" s="27"/>
      <c r="AI1586" s="30"/>
      <c r="AJ1586" s="1"/>
    </row>
    <row r="1587" spans="1:36" ht="12.75" customHeight="1" x14ac:dyDescent="0.25">
      <c r="A1587" s="22"/>
      <c r="B1587" s="27"/>
      <c r="C1587" s="27"/>
      <c r="D1587" s="76"/>
      <c r="E1587" s="76"/>
      <c r="F1587" s="76"/>
      <c r="G1587" s="76"/>
      <c r="H1587" s="76"/>
      <c r="I1587" s="76"/>
      <c r="J1587" s="76"/>
      <c r="K1587" s="77"/>
      <c r="L1587" s="27"/>
      <c r="M1587" s="27"/>
      <c r="N1587" s="27"/>
      <c r="O1587" s="27"/>
      <c r="P1587" s="27"/>
      <c r="Q1587" s="27"/>
      <c r="R1587" s="27"/>
      <c r="S1587" s="27"/>
      <c r="T1587" s="27"/>
      <c r="U1587" s="27"/>
      <c r="V1587" s="27"/>
      <c r="W1587" s="27"/>
      <c r="X1587" s="27"/>
      <c r="Y1587" s="27"/>
      <c r="Z1587" s="27"/>
      <c r="AA1587" s="27"/>
      <c r="AB1587" s="27"/>
      <c r="AC1587" s="27"/>
      <c r="AD1587" s="78"/>
      <c r="AE1587" s="78"/>
      <c r="AF1587" s="78"/>
      <c r="AG1587" s="1"/>
      <c r="AH1587" s="27"/>
      <c r="AI1587" s="30"/>
      <c r="AJ1587" s="1"/>
    </row>
    <row r="1588" spans="1:36" ht="12.75" customHeight="1" x14ac:dyDescent="0.25">
      <c r="A1588" s="22"/>
      <c r="B1588" s="27"/>
      <c r="C1588" s="27"/>
      <c r="D1588" s="76"/>
      <c r="E1588" s="76"/>
      <c r="F1588" s="76"/>
      <c r="G1588" s="76"/>
      <c r="H1588" s="76"/>
      <c r="I1588" s="76"/>
      <c r="J1588" s="76"/>
      <c r="K1588" s="77"/>
      <c r="L1588" s="27"/>
      <c r="M1588" s="27"/>
      <c r="N1588" s="27"/>
      <c r="O1588" s="27"/>
      <c r="P1588" s="27"/>
      <c r="Q1588" s="27"/>
      <c r="R1588" s="27"/>
      <c r="S1588" s="27"/>
      <c r="T1588" s="27"/>
      <c r="U1588" s="27"/>
      <c r="V1588" s="27"/>
      <c r="W1588" s="27"/>
      <c r="X1588" s="27"/>
      <c r="Y1588" s="27"/>
      <c r="Z1588" s="27"/>
      <c r="AA1588" s="27"/>
      <c r="AB1588" s="27"/>
      <c r="AC1588" s="27"/>
      <c r="AD1588" s="78"/>
      <c r="AE1588" s="78"/>
      <c r="AF1588" s="78"/>
      <c r="AG1588" s="1"/>
      <c r="AH1588" s="27"/>
      <c r="AI1588" s="30"/>
      <c r="AJ1588" s="1"/>
    </row>
    <row r="1589" spans="1:36" ht="12.75" customHeight="1" x14ac:dyDescent="0.25">
      <c r="A1589" s="22"/>
      <c r="B1589" s="27"/>
      <c r="C1589" s="27"/>
      <c r="D1589" s="76"/>
      <c r="E1589" s="76"/>
      <c r="F1589" s="76"/>
      <c r="G1589" s="76"/>
      <c r="H1589" s="76"/>
      <c r="I1589" s="76"/>
      <c r="J1589" s="76"/>
      <c r="K1589" s="77"/>
      <c r="L1589" s="27"/>
      <c r="M1589" s="27"/>
      <c r="N1589" s="27"/>
      <c r="O1589" s="27"/>
      <c r="P1589" s="27"/>
      <c r="Q1589" s="27"/>
      <c r="R1589" s="27"/>
      <c r="S1589" s="27"/>
      <c r="T1589" s="27"/>
      <c r="U1589" s="27"/>
      <c r="V1589" s="27"/>
      <c r="W1589" s="27"/>
      <c r="X1589" s="27"/>
      <c r="Y1589" s="27"/>
      <c r="Z1589" s="27"/>
      <c r="AA1589" s="27"/>
      <c r="AB1589" s="27"/>
      <c r="AC1589" s="27"/>
      <c r="AD1589" s="78"/>
      <c r="AE1589" s="78"/>
      <c r="AF1589" s="78"/>
      <c r="AG1589" s="1"/>
      <c r="AH1589" s="27"/>
      <c r="AI1589" s="30"/>
      <c r="AJ1589" s="1"/>
    </row>
    <row r="1590" spans="1:36" ht="12.75" customHeight="1" x14ac:dyDescent="0.25">
      <c r="A1590" s="22"/>
      <c r="B1590" s="27"/>
      <c r="C1590" s="27"/>
      <c r="D1590" s="76"/>
      <c r="E1590" s="76"/>
      <c r="F1590" s="76"/>
      <c r="G1590" s="76"/>
      <c r="H1590" s="76"/>
      <c r="I1590" s="76"/>
      <c r="J1590" s="76"/>
      <c r="K1590" s="77"/>
      <c r="L1590" s="27"/>
      <c r="M1590" s="27"/>
      <c r="N1590" s="27"/>
      <c r="O1590" s="27"/>
      <c r="P1590" s="27"/>
      <c r="Q1590" s="27"/>
      <c r="R1590" s="27"/>
      <c r="S1590" s="27"/>
      <c r="T1590" s="27"/>
      <c r="U1590" s="27"/>
      <c r="V1590" s="27"/>
      <c r="W1590" s="27"/>
      <c r="X1590" s="27"/>
      <c r="Y1590" s="27"/>
      <c r="Z1590" s="27"/>
      <c r="AA1590" s="27"/>
      <c r="AB1590" s="27"/>
      <c r="AC1590" s="27"/>
      <c r="AD1590" s="78"/>
      <c r="AE1590" s="78"/>
      <c r="AF1590" s="78"/>
      <c r="AG1590" s="1"/>
      <c r="AH1590" s="27"/>
      <c r="AI1590" s="30"/>
      <c r="AJ1590" s="1"/>
    </row>
    <row r="1591" spans="1:36" ht="12.75" customHeight="1" x14ac:dyDescent="0.25">
      <c r="A1591" s="22"/>
      <c r="B1591" s="27"/>
      <c r="C1591" s="27"/>
      <c r="D1591" s="76"/>
      <c r="E1591" s="76"/>
      <c r="F1591" s="76"/>
      <c r="G1591" s="76"/>
      <c r="H1591" s="76"/>
      <c r="I1591" s="76"/>
      <c r="J1591" s="76"/>
      <c r="K1591" s="77"/>
      <c r="L1591" s="27"/>
      <c r="M1591" s="27"/>
      <c r="N1591" s="27"/>
      <c r="O1591" s="27"/>
      <c r="P1591" s="27"/>
      <c r="Q1591" s="27"/>
      <c r="R1591" s="27"/>
      <c r="S1591" s="27"/>
      <c r="T1591" s="27"/>
      <c r="U1591" s="27"/>
      <c r="V1591" s="27"/>
      <c r="W1591" s="27"/>
      <c r="X1591" s="27"/>
      <c r="Y1591" s="27"/>
      <c r="Z1591" s="27"/>
      <c r="AA1591" s="27"/>
      <c r="AB1591" s="27"/>
      <c r="AC1591" s="27"/>
      <c r="AD1591" s="78"/>
      <c r="AE1591" s="78"/>
      <c r="AF1591" s="78"/>
      <c r="AG1591" s="1"/>
      <c r="AH1591" s="27"/>
      <c r="AI1591" s="30"/>
      <c r="AJ1591" s="1"/>
    </row>
    <row r="1592" spans="1:36" ht="12.75" customHeight="1" x14ac:dyDescent="0.25">
      <c r="A1592" s="22"/>
      <c r="B1592" s="27"/>
      <c r="C1592" s="27"/>
      <c r="D1592" s="76"/>
      <c r="E1592" s="76"/>
      <c r="F1592" s="76"/>
      <c r="G1592" s="76"/>
      <c r="H1592" s="76"/>
      <c r="I1592" s="76"/>
      <c r="J1592" s="76"/>
      <c r="K1592" s="77"/>
      <c r="L1592" s="27"/>
      <c r="M1592" s="27"/>
      <c r="N1592" s="27"/>
      <c r="O1592" s="27"/>
      <c r="P1592" s="27"/>
      <c r="Q1592" s="27"/>
      <c r="R1592" s="27"/>
      <c r="S1592" s="27"/>
      <c r="T1592" s="27"/>
      <c r="U1592" s="27"/>
      <c r="V1592" s="27"/>
      <c r="W1592" s="27"/>
      <c r="X1592" s="27"/>
      <c r="Y1592" s="27"/>
      <c r="Z1592" s="27"/>
      <c r="AA1592" s="27"/>
      <c r="AB1592" s="27"/>
      <c r="AC1592" s="27"/>
      <c r="AD1592" s="78"/>
      <c r="AE1592" s="78"/>
      <c r="AF1592" s="78"/>
      <c r="AG1592" s="1"/>
      <c r="AH1592" s="27"/>
      <c r="AI1592" s="30"/>
      <c r="AJ1592" s="1"/>
    </row>
    <row r="1593" spans="1:36" ht="12.75" customHeight="1" x14ac:dyDescent="0.25">
      <c r="A1593" s="22"/>
      <c r="B1593" s="27"/>
      <c r="C1593" s="27"/>
      <c r="D1593" s="76"/>
      <c r="E1593" s="76"/>
      <c r="F1593" s="76"/>
      <c r="G1593" s="76"/>
      <c r="H1593" s="76"/>
      <c r="I1593" s="76"/>
      <c r="J1593" s="76"/>
      <c r="K1593" s="77"/>
      <c r="L1593" s="27"/>
      <c r="M1593" s="27"/>
      <c r="N1593" s="27"/>
      <c r="O1593" s="27"/>
      <c r="P1593" s="27"/>
      <c r="Q1593" s="27"/>
      <c r="R1593" s="27"/>
      <c r="S1593" s="27"/>
      <c r="T1593" s="27"/>
      <c r="U1593" s="27"/>
      <c r="V1593" s="27"/>
      <c r="W1593" s="27"/>
      <c r="X1593" s="27"/>
      <c r="Y1593" s="27"/>
      <c r="Z1593" s="27"/>
      <c r="AA1593" s="27"/>
      <c r="AB1593" s="27"/>
      <c r="AC1593" s="27"/>
      <c r="AD1593" s="78"/>
      <c r="AE1593" s="78"/>
      <c r="AF1593" s="78"/>
      <c r="AG1593" s="1"/>
      <c r="AH1593" s="27"/>
      <c r="AI1593" s="30"/>
      <c r="AJ1593" s="1"/>
    </row>
    <row r="1594" spans="1:36" ht="12.75" customHeight="1" x14ac:dyDescent="0.25">
      <c r="A1594" s="22"/>
      <c r="B1594" s="27"/>
      <c r="C1594" s="27"/>
      <c r="D1594" s="76"/>
      <c r="E1594" s="76"/>
      <c r="F1594" s="76"/>
      <c r="G1594" s="76"/>
      <c r="H1594" s="76"/>
      <c r="I1594" s="76"/>
      <c r="J1594" s="76"/>
      <c r="K1594" s="77"/>
      <c r="L1594" s="27"/>
      <c r="M1594" s="27"/>
      <c r="N1594" s="27"/>
      <c r="O1594" s="27"/>
      <c r="P1594" s="27"/>
      <c r="Q1594" s="27"/>
      <c r="R1594" s="27"/>
      <c r="S1594" s="27"/>
      <c r="T1594" s="27"/>
      <c r="U1594" s="27"/>
      <c r="V1594" s="27"/>
      <c r="W1594" s="27"/>
      <c r="X1594" s="27"/>
      <c r="Y1594" s="27"/>
      <c r="Z1594" s="27"/>
      <c r="AA1594" s="27"/>
      <c r="AB1594" s="27"/>
      <c r="AC1594" s="27"/>
      <c r="AD1594" s="78"/>
      <c r="AE1594" s="78"/>
      <c r="AF1594" s="78"/>
      <c r="AG1594" s="1"/>
      <c r="AH1594" s="27"/>
      <c r="AI1594" s="30"/>
      <c r="AJ1594" s="1"/>
    </row>
    <row r="1595" spans="1:36" ht="12.75" customHeight="1" x14ac:dyDescent="0.25">
      <c r="A1595" s="22"/>
      <c r="B1595" s="27"/>
      <c r="C1595" s="27"/>
      <c r="D1595" s="76"/>
      <c r="E1595" s="76"/>
      <c r="F1595" s="76"/>
      <c r="G1595" s="76"/>
      <c r="H1595" s="76"/>
      <c r="I1595" s="76"/>
      <c r="J1595" s="76"/>
      <c r="K1595" s="77"/>
      <c r="L1595" s="27"/>
      <c r="M1595" s="27"/>
      <c r="N1595" s="27"/>
      <c r="O1595" s="27"/>
      <c r="P1595" s="27"/>
      <c r="Q1595" s="27"/>
      <c r="R1595" s="27"/>
      <c r="S1595" s="27"/>
      <c r="T1595" s="27"/>
      <c r="U1595" s="27"/>
      <c r="V1595" s="27"/>
      <c r="W1595" s="27"/>
      <c r="X1595" s="27"/>
      <c r="Y1595" s="27"/>
      <c r="Z1595" s="27"/>
      <c r="AA1595" s="27"/>
      <c r="AB1595" s="27"/>
      <c r="AC1595" s="27"/>
      <c r="AD1595" s="78"/>
      <c r="AE1595" s="78"/>
      <c r="AF1595" s="78"/>
      <c r="AG1595" s="1"/>
      <c r="AH1595" s="27"/>
      <c r="AI1595" s="30"/>
      <c r="AJ1595" s="1"/>
    </row>
    <row r="1596" spans="1:36" ht="12.75" customHeight="1" x14ac:dyDescent="0.25">
      <c r="A1596" s="22"/>
      <c r="B1596" s="27"/>
      <c r="C1596" s="27"/>
      <c r="D1596" s="76"/>
      <c r="E1596" s="76"/>
      <c r="F1596" s="76"/>
      <c r="G1596" s="76"/>
      <c r="H1596" s="76"/>
      <c r="I1596" s="76"/>
      <c r="J1596" s="76"/>
      <c r="K1596" s="77"/>
      <c r="L1596" s="27"/>
      <c r="M1596" s="27"/>
      <c r="N1596" s="27"/>
      <c r="O1596" s="27"/>
      <c r="P1596" s="27"/>
      <c r="Q1596" s="27"/>
      <c r="R1596" s="27"/>
      <c r="S1596" s="27"/>
      <c r="T1596" s="27"/>
      <c r="U1596" s="27"/>
      <c r="V1596" s="27"/>
      <c r="W1596" s="27"/>
      <c r="X1596" s="27"/>
      <c r="Y1596" s="27"/>
      <c r="Z1596" s="27"/>
      <c r="AA1596" s="27"/>
      <c r="AB1596" s="27"/>
      <c r="AC1596" s="27"/>
      <c r="AD1596" s="78"/>
      <c r="AE1596" s="78"/>
      <c r="AF1596" s="78"/>
      <c r="AG1596" s="1"/>
      <c r="AH1596" s="27"/>
      <c r="AI1596" s="30"/>
      <c r="AJ1596" s="1"/>
    </row>
    <row r="1597" spans="1:36" ht="12.75" customHeight="1" x14ac:dyDescent="0.25">
      <c r="A1597" s="22"/>
      <c r="B1597" s="27"/>
      <c r="C1597" s="27"/>
      <c r="D1597" s="76"/>
      <c r="E1597" s="76"/>
      <c r="F1597" s="76"/>
      <c r="G1597" s="76"/>
      <c r="H1597" s="76"/>
      <c r="I1597" s="76"/>
      <c r="J1597" s="76"/>
      <c r="K1597" s="77"/>
      <c r="L1597" s="27"/>
      <c r="M1597" s="27"/>
      <c r="N1597" s="27"/>
      <c r="O1597" s="27"/>
      <c r="P1597" s="27"/>
      <c r="Q1597" s="27"/>
      <c r="R1597" s="27"/>
      <c r="S1597" s="27"/>
      <c r="T1597" s="27"/>
      <c r="U1597" s="27"/>
      <c r="V1597" s="27"/>
      <c r="W1597" s="27"/>
      <c r="X1597" s="27"/>
      <c r="Y1597" s="27"/>
      <c r="Z1597" s="27"/>
      <c r="AA1597" s="27"/>
      <c r="AB1597" s="27"/>
      <c r="AC1597" s="27"/>
      <c r="AD1597" s="78"/>
      <c r="AE1597" s="78"/>
      <c r="AF1597" s="78"/>
      <c r="AG1597" s="1"/>
      <c r="AH1597" s="27"/>
      <c r="AI1597" s="30"/>
      <c r="AJ1597" s="1"/>
    </row>
    <row r="1598" spans="1:36" ht="12.75" customHeight="1" x14ac:dyDescent="0.25">
      <c r="A1598" s="22"/>
      <c r="B1598" s="27"/>
      <c r="C1598" s="27"/>
      <c r="D1598" s="76"/>
      <c r="E1598" s="76"/>
      <c r="F1598" s="76"/>
      <c r="G1598" s="76"/>
      <c r="H1598" s="76"/>
      <c r="I1598" s="76"/>
      <c r="J1598" s="76"/>
      <c r="K1598" s="77"/>
      <c r="L1598" s="27"/>
      <c r="M1598" s="27"/>
      <c r="N1598" s="27"/>
      <c r="O1598" s="27"/>
      <c r="P1598" s="27"/>
      <c r="Q1598" s="27"/>
      <c r="R1598" s="27"/>
      <c r="S1598" s="27"/>
      <c r="T1598" s="27"/>
      <c r="U1598" s="27"/>
      <c r="V1598" s="27"/>
      <c r="W1598" s="27"/>
      <c r="X1598" s="27"/>
      <c r="Y1598" s="27"/>
      <c r="Z1598" s="27"/>
      <c r="AA1598" s="27"/>
      <c r="AB1598" s="27"/>
      <c r="AC1598" s="27"/>
      <c r="AD1598" s="78"/>
      <c r="AE1598" s="78"/>
      <c r="AF1598" s="78"/>
      <c r="AG1598" s="1"/>
      <c r="AH1598" s="27"/>
      <c r="AI1598" s="30"/>
      <c r="AJ1598" s="1"/>
    </row>
    <row r="1599" spans="1:36" ht="12.75" customHeight="1" x14ac:dyDescent="0.25">
      <c r="A1599" s="22"/>
      <c r="B1599" s="27"/>
      <c r="C1599" s="27"/>
      <c r="D1599" s="76"/>
      <c r="E1599" s="76"/>
      <c r="F1599" s="76"/>
      <c r="G1599" s="76"/>
      <c r="H1599" s="76"/>
      <c r="I1599" s="76"/>
      <c r="J1599" s="76"/>
      <c r="K1599" s="77"/>
      <c r="L1599" s="27"/>
      <c r="M1599" s="27"/>
      <c r="N1599" s="27"/>
      <c r="O1599" s="27"/>
      <c r="P1599" s="27"/>
      <c r="Q1599" s="27"/>
      <c r="R1599" s="27"/>
      <c r="S1599" s="27"/>
      <c r="T1599" s="27"/>
      <c r="U1599" s="27"/>
      <c r="V1599" s="27"/>
      <c r="W1599" s="27"/>
      <c r="X1599" s="27"/>
      <c r="Y1599" s="27"/>
      <c r="Z1599" s="27"/>
      <c r="AA1599" s="27"/>
      <c r="AB1599" s="27"/>
      <c r="AC1599" s="27"/>
      <c r="AD1599" s="78"/>
      <c r="AE1599" s="78"/>
      <c r="AF1599" s="78"/>
      <c r="AG1599" s="1"/>
      <c r="AH1599" s="27"/>
      <c r="AI1599" s="30"/>
      <c r="AJ1599" s="1"/>
    </row>
    <row r="1600" spans="1:36" ht="12.75" customHeight="1" x14ac:dyDescent="0.25">
      <c r="A1600" s="22"/>
      <c r="B1600" s="27"/>
      <c r="C1600" s="27"/>
      <c r="D1600" s="76"/>
      <c r="E1600" s="76"/>
      <c r="F1600" s="76"/>
      <c r="G1600" s="76"/>
      <c r="H1600" s="76"/>
      <c r="I1600" s="76"/>
      <c r="J1600" s="76"/>
      <c r="K1600" s="77"/>
      <c r="L1600" s="27"/>
      <c r="M1600" s="27"/>
      <c r="N1600" s="27"/>
      <c r="O1600" s="27"/>
      <c r="P1600" s="27"/>
      <c r="Q1600" s="27"/>
      <c r="R1600" s="27"/>
      <c r="S1600" s="27"/>
      <c r="T1600" s="27"/>
      <c r="U1600" s="27"/>
      <c r="V1600" s="27"/>
      <c r="W1600" s="27"/>
      <c r="X1600" s="27"/>
      <c r="Y1600" s="27"/>
      <c r="Z1600" s="27"/>
      <c r="AA1600" s="27"/>
      <c r="AB1600" s="27"/>
      <c r="AC1600" s="27"/>
      <c r="AD1600" s="78"/>
      <c r="AE1600" s="78"/>
      <c r="AF1600" s="78"/>
      <c r="AG1600" s="1"/>
      <c r="AH1600" s="27"/>
      <c r="AI1600" s="30"/>
      <c r="AJ1600" s="1"/>
    </row>
    <row r="1601" spans="1:36" ht="12.75" customHeight="1" x14ac:dyDescent="0.25">
      <c r="A1601" s="22"/>
      <c r="B1601" s="27"/>
      <c r="C1601" s="27"/>
      <c r="D1601" s="76"/>
      <c r="E1601" s="76"/>
      <c r="F1601" s="76"/>
      <c r="G1601" s="76"/>
      <c r="H1601" s="76"/>
      <c r="I1601" s="76"/>
      <c r="J1601" s="76"/>
      <c r="K1601" s="77"/>
      <c r="L1601" s="27"/>
      <c r="M1601" s="27"/>
      <c r="N1601" s="27"/>
      <c r="O1601" s="27"/>
      <c r="P1601" s="27"/>
      <c r="Q1601" s="27"/>
      <c r="R1601" s="27"/>
      <c r="S1601" s="27"/>
      <c r="T1601" s="27"/>
      <c r="U1601" s="27"/>
      <c r="V1601" s="27"/>
      <c r="W1601" s="27"/>
      <c r="X1601" s="27"/>
      <c r="Y1601" s="27"/>
      <c r="Z1601" s="27"/>
      <c r="AA1601" s="27"/>
      <c r="AB1601" s="27"/>
      <c r="AC1601" s="27"/>
      <c r="AD1601" s="78"/>
      <c r="AE1601" s="78"/>
      <c r="AF1601" s="78"/>
      <c r="AG1601" s="1"/>
      <c r="AH1601" s="27"/>
      <c r="AI1601" s="30"/>
      <c r="AJ1601" s="1"/>
    </row>
    <row r="1602" spans="1:36" ht="12.75" customHeight="1" x14ac:dyDescent="0.25">
      <c r="A1602" s="22"/>
      <c r="B1602" s="27"/>
      <c r="C1602" s="27"/>
      <c r="D1602" s="76"/>
      <c r="E1602" s="76"/>
      <c r="F1602" s="76"/>
      <c r="G1602" s="76"/>
      <c r="H1602" s="76"/>
      <c r="I1602" s="76"/>
      <c r="J1602" s="76"/>
      <c r="K1602" s="77"/>
      <c r="L1602" s="27"/>
      <c r="M1602" s="27"/>
      <c r="N1602" s="27"/>
      <c r="O1602" s="27"/>
      <c r="P1602" s="27"/>
      <c r="Q1602" s="27"/>
      <c r="R1602" s="27"/>
      <c r="S1602" s="27"/>
      <c r="T1602" s="27"/>
      <c r="U1602" s="27"/>
      <c r="V1602" s="27"/>
      <c r="W1602" s="27"/>
      <c r="X1602" s="27"/>
      <c r="Y1602" s="27"/>
      <c r="Z1602" s="27"/>
      <c r="AA1602" s="27"/>
      <c r="AB1602" s="27"/>
      <c r="AC1602" s="27"/>
      <c r="AD1602" s="78"/>
      <c r="AE1602" s="78"/>
      <c r="AF1602" s="78"/>
      <c r="AG1602" s="1"/>
      <c r="AH1602" s="27"/>
      <c r="AI1602" s="30"/>
      <c r="AJ1602" s="1"/>
    </row>
    <row r="1603" spans="1:36" ht="12.75" customHeight="1" x14ac:dyDescent="0.25">
      <c r="A1603" s="22"/>
      <c r="B1603" s="27"/>
      <c r="C1603" s="27"/>
      <c r="D1603" s="76"/>
      <c r="E1603" s="76"/>
      <c r="F1603" s="76"/>
      <c r="G1603" s="76"/>
      <c r="H1603" s="76"/>
      <c r="I1603" s="76"/>
      <c r="J1603" s="76"/>
      <c r="K1603" s="77"/>
      <c r="L1603" s="27"/>
      <c r="M1603" s="27"/>
      <c r="N1603" s="27"/>
      <c r="O1603" s="27"/>
      <c r="P1603" s="27"/>
      <c r="Q1603" s="27"/>
      <c r="R1603" s="27"/>
      <c r="S1603" s="27"/>
      <c r="T1603" s="27"/>
      <c r="U1603" s="27"/>
      <c r="V1603" s="27"/>
      <c r="W1603" s="27"/>
      <c r="X1603" s="27"/>
      <c r="Y1603" s="27"/>
      <c r="Z1603" s="27"/>
      <c r="AA1603" s="27"/>
      <c r="AB1603" s="27"/>
      <c r="AC1603" s="27"/>
      <c r="AD1603" s="78"/>
      <c r="AE1603" s="78"/>
      <c r="AF1603" s="78"/>
      <c r="AG1603" s="1"/>
      <c r="AH1603" s="27"/>
      <c r="AI1603" s="30"/>
      <c r="AJ1603" s="1"/>
    </row>
    <row r="1604" spans="1:36" ht="12.75" customHeight="1" x14ac:dyDescent="0.25">
      <c r="A1604" s="22"/>
      <c r="B1604" s="27"/>
      <c r="C1604" s="27"/>
      <c r="D1604" s="76"/>
      <c r="E1604" s="76"/>
      <c r="F1604" s="76"/>
      <c r="G1604" s="76"/>
      <c r="H1604" s="76"/>
      <c r="I1604" s="76"/>
      <c r="J1604" s="76"/>
      <c r="K1604" s="77"/>
      <c r="L1604" s="27"/>
      <c r="M1604" s="27"/>
      <c r="N1604" s="27"/>
      <c r="O1604" s="27"/>
      <c r="P1604" s="27"/>
      <c r="Q1604" s="27"/>
      <c r="R1604" s="27"/>
      <c r="S1604" s="27"/>
      <c r="T1604" s="27"/>
      <c r="U1604" s="27"/>
      <c r="V1604" s="27"/>
      <c r="W1604" s="27"/>
      <c r="X1604" s="27"/>
      <c r="Y1604" s="27"/>
      <c r="Z1604" s="27"/>
      <c r="AA1604" s="27"/>
      <c r="AB1604" s="27"/>
      <c r="AC1604" s="27"/>
      <c r="AD1604" s="78"/>
      <c r="AE1604" s="78"/>
      <c r="AF1604" s="78"/>
      <c r="AG1604" s="1"/>
      <c r="AH1604" s="27"/>
      <c r="AI1604" s="30"/>
      <c r="AJ1604" s="1"/>
    </row>
    <row r="1605" spans="1:36" ht="12.75" customHeight="1" x14ac:dyDescent="0.25">
      <c r="A1605" s="22"/>
      <c r="B1605" s="27"/>
      <c r="C1605" s="27"/>
      <c r="D1605" s="76"/>
      <c r="E1605" s="76"/>
      <c r="F1605" s="76"/>
      <c r="G1605" s="76"/>
      <c r="H1605" s="76"/>
      <c r="I1605" s="76"/>
      <c r="J1605" s="76"/>
      <c r="K1605" s="77"/>
      <c r="L1605" s="27"/>
      <c r="M1605" s="27"/>
      <c r="N1605" s="27"/>
      <c r="O1605" s="27"/>
      <c r="P1605" s="27"/>
      <c r="Q1605" s="27"/>
      <c r="R1605" s="27"/>
      <c r="S1605" s="27"/>
      <c r="T1605" s="27"/>
      <c r="U1605" s="27"/>
      <c r="V1605" s="27"/>
      <c r="W1605" s="27"/>
      <c r="X1605" s="27"/>
      <c r="Y1605" s="27"/>
      <c r="Z1605" s="27"/>
      <c r="AA1605" s="27"/>
      <c r="AB1605" s="27"/>
      <c r="AC1605" s="27"/>
      <c r="AD1605" s="78"/>
      <c r="AE1605" s="78"/>
      <c r="AF1605" s="78"/>
      <c r="AG1605" s="1"/>
      <c r="AH1605" s="27"/>
      <c r="AI1605" s="30"/>
      <c r="AJ1605" s="1"/>
    </row>
    <row r="1606" spans="1:36" ht="12.75" customHeight="1" x14ac:dyDescent="0.25">
      <c r="A1606" s="22"/>
      <c r="B1606" s="27"/>
      <c r="C1606" s="27"/>
      <c r="D1606" s="76"/>
      <c r="E1606" s="76"/>
      <c r="F1606" s="76"/>
      <c r="G1606" s="76"/>
      <c r="H1606" s="76"/>
      <c r="I1606" s="76"/>
      <c r="J1606" s="76"/>
      <c r="K1606" s="77"/>
      <c r="L1606" s="27"/>
      <c r="M1606" s="27"/>
      <c r="N1606" s="27"/>
      <c r="O1606" s="27"/>
      <c r="P1606" s="27"/>
      <c r="Q1606" s="27"/>
      <c r="R1606" s="27"/>
      <c r="S1606" s="27"/>
      <c r="T1606" s="27"/>
      <c r="U1606" s="27"/>
      <c r="V1606" s="27"/>
      <c r="W1606" s="27"/>
      <c r="X1606" s="27"/>
      <c r="Y1606" s="27"/>
      <c r="Z1606" s="27"/>
      <c r="AA1606" s="27"/>
      <c r="AB1606" s="27"/>
      <c r="AC1606" s="27"/>
      <c r="AD1606" s="78"/>
      <c r="AE1606" s="78"/>
      <c r="AF1606" s="78"/>
      <c r="AG1606" s="1"/>
      <c r="AH1606" s="27"/>
      <c r="AI1606" s="30"/>
      <c r="AJ1606" s="1"/>
    </row>
    <row r="1607" spans="1:36" ht="12.75" customHeight="1" x14ac:dyDescent="0.25">
      <c r="A1607" s="22"/>
      <c r="B1607" s="27"/>
      <c r="C1607" s="27"/>
      <c r="D1607" s="76"/>
      <c r="E1607" s="76"/>
      <c r="F1607" s="76"/>
      <c r="G1607" s="76"/>
      <c r="H1607" s="76"/>
      <c r="I1607" s="76"/>
      <c r="J1607" s="76"/>
      <c r="K1607" s="77"/>
      <c r="L1607" s="27"/>
      <c r="M1607" s="27"/>
      <c r="N1607" s="27"/>
      <c r="O1607" s="27"/>
      <c r="P1607" s="27"/>
      <c r="Q1607" s="27"/>
      <c r="R1607" s="27"/>
      <c r="S1607" s="27"/>
      <c r="T1607" s="27"/>
      <c r="U1607" s="27"/>
      <c r="V1607" s="27"/>
      <c r="W1607" s="27"/>
      <c r="X1607" s="27"/>
      <c r="Y1607" s="27"/>
      <c r="Z1607" s="27"/>
      <c r="AA1607" s="27"/>
      <c r="AB1607" s="27"/>
      <c r="AC1607" s="27"/>
      <c r="AD1607" s="78"/>
      <c r="AE1607" s="78"/>
      <c r="AF1607" s="78"/>
      <c r="AG1607" s="1"/>
      <c r="AH1607" s="27"/>
      <c r="AI1607" s="30"/>
      <c r="AJ1607" s="1"/>
    </row>
    <row r="1608" spans="1:36" ht="12.75" customHeight="1" x14ac:dyDescent="0.25">
      <c r="A1608" s="22"/>
      <c r="B1608" s="27"/>
      <c r="C1608" s="27"/>
      <c r="D1608" s="76"/>
      <c r="E1608" s="76"/>
      <c r="F1608" s="76"/>
      <c r="G1608" s="76"/>
      <c r="H1608" s="76"/>
      <c r="I1608" s="76"/>
      <c r="J1608" s="76"/>
      <c r="K1608" s="77"/>
      <c r="L1608" s="27"/>
      <c r="M1608" s="27"/>
      <c r="N1608" s="27"/>
      <c r="O1608" s="27"/>
      <c r="P1608" s="27"/>
      <c r="Q1608" s="27"/>
      <c r="R1608" s="27"/>
      <c r="S1608" s="27"/>
      <c r="T1608" s="27"/>
      <c r="U1608" s="27"/>
      <c r="V1608" s="27"/>
      <c r="W1608" s="27"/>
      <c r="X1608" s="27"/>
      <c r="Y1608" s="27"/>
      <c r="Z1608" s="27"/>
      <c r="AA1608" s="27"/>
      <c r="AB1608" s="27"/>
      <c r="AC1608" s="27"/>
      <c r="AD1608" s="78"/>
      <c r="AE1608" s="78"/>
      <c r="AF1608" s="78"/>
      <c r="AG1608" s="1"/>
      <c r="AH1608" s="27"/>
      <c r="AI1608" s="30"/>
      <c r="AJ1608" s="1"/>
    </row>
    <row r="1609" spans="1:36" ht="12.75" customHeight="1" x14ac:dyDescent="0.25">
      <c r="A1609" s="22"/>
      <c r="B1609" s="27"/>
      <c r="C1609" s="27"/>
      <c r="D1609" s="76"/>
      <c r="E1609" s="76"/>
      <c r="F1609" s="76"/>
      <c r="G1609" s="76"/>
      <c r="H1609" s="76"/>
      <c r="I1609" s="76"/>
      <c r="J1609" s="76"/>
      <c r="K1609" s="77"/>
      <c r="L1609" s="27"/>
      <c r="M1609" s="27"/>
      <c r="N1609" s="27"/>
      <c r="O1609" s="27"/>
      <c r="P1609" s="27"/>
      <c r="Q1609" s="27"/>
      <c r="R1609" s="27"/>
      <c r="S1609" s="27"/>
      <c r="T1609" s="27"/>
      <c r="U1609" s="27"/>
      <c r="V1609" s="27"/>
      <c r="W1609" s="27"/>
      <c r="X1609" s="27"/>
      <c r="Y1609" s="27"/>
      <c r="Z1609" s="27"/>
      <c r="AA1609" s="27"/>
      <c r="AB1609" s="27"/>
      <c r="AC1609" s="27"/>
      <c r="AD1609" s="78"/>
      <c r="AE1609" s="78"/>
      <c r="AF1609" s="78"/>
      <c r="AG1609" s="1"/>
      <c r="AH1609" s="27"/>
      <c r="AI1609" s="30"/>
      <c r="AJ1609" s="1"/>
    </row>
    <row r="1610" spans="1:36" ht="12.75" customHeight="1" x14ac:dyDescent="0.25">
      <c r="A1610" s="22"/>
      <c r="B1610" s="27"/>
      <c r="C1610" s="27"/>
      <c r="D1610" s="76"/>
      <c r="E1610" s="76"/>
      <c r="F1610" s="76"/>
      <c r="G1610" s="76"/>
      <c r="H1610" s="76"/>
      <c r="I1610" s="76"/>
      <c r="J1610" s="76"/>
      <c r="K1610" s="77"/>
      <c r="L1610" s="27"/>
      <c r="M1610" s="27"/>
      <c r="N1610" s="27"/>
      <c r="O1610" s="27"/>
      <c r="P1610" s="27"/>
      <c r="Q1610" s="27"/>
      <c r="R1610" s="27"/>
      <c r="S1610" s="27"/>
      <c r="T1610" s="27"/>
      <c r="U1610" s="27"/>
      <c r="V1610" s="27"/>
      <c r="W1610" s="27"/>
      <c r="X1610" s="27"/>
      <c r="Y1610" s="27"/>
      <c r="Z1610" s="27"/>
      <c r="AA1610" s="27"/>
      <c r="AB1610" s="27"/>
      <c r="AC1610" s="27"/>
      <c r="AD1610" s="78"/>
      <c r="AE1610" s="78"/>
      <c r="AF1610" s="78"/>
      <c r="AG1610" s="1"/>
      <c r="AH1610" s="27"/>
      <c r="AI1610" s="30"/>
      <c r="AJ1610" s="1"/>
    </row>
    <row r="1611" spans="1:36" ht="12.75" customHeight="1" x14ac:dyDescent="0.25">
      <c r="A1611" s="22"/>
      <c r="B1611" s="27"/>
      <c r="C1611" s="27"/>
      <c r="D1611" s="76"/>
      <c r="E1611" s="76"/>
      <c r="F1611" s="76"/>
      <c r="G1611" s="76"/>
      <c r="H1611" s="76"/>
      <c r="I1611" s="76"/>
      <c r="J1611" s="76"/>
      <c r="K1611" s="77"/>
      <c r="L1611" s="27"/>
      <c r="M1611" s="27"/>
      <c r="N1611" s="27"/>
      <c r="O1611" s="27"/>
      <c r="P1611" s="27"/>
      <c r="Q1611" s="27"/>
      <c r="R1611" s="27"/>
      <c r="S1611" s="27"/>
      <c r="T1611" s="27"/>
      <c r="U1611" s="27"/>
      <c r="V1611" s="27"/>
      <c r="W1611" s="27"/>
      <c r="X1611" s="27"/>
      <c r="Y1611" s="27"/>
      <c r="Z1611" s="27"/>
      <c r="AA1611" s="27"/>
      <c r="AB1611" s="27"/>
      <c r="AC1611" s="27"/>
      <c r="AD1611" s="78"/>
      <c r="AE1611" s="78"/>
      <c r="AF1611" s="78"/>
      <c r="AG1611" s="1"/>
      <c r="AH1611" s="27"/>
      <c r="AI1611" s="30"/>
      <c r="AJ1611" s="1"/>
    </row>
    <row r="1612" spans="1:36" ht="12.75" customHeight="1" x14ac:dyDescent="0.25">
      <c r="A1612" s="22"/>
      <c r="B1612" s="27"/>
      <c r="C1612" s="27"/>
      <c r="D1612" s="76"/>
      <c r="E1612" s="76"/>
      <c r="F1612" s="76"/>
      <c r="G1612" s="76"/>
      <c r="H1612" s="76"/>
      <c r="I1612" s="76"/>
      <c r="J1612" s="76"/>
      <c r="K1612" s="77"/>
      <c r="L1612" s="27"/>
      <c r="M1612" s="27"/>
      <c r="N1612" s="27"/>
      <c r="O1612" s="27"/>
      <c r="P1612" s="27"/>
      <c r="Q1612" s="27"/>
      <c r="R1612" s="27"/>
      <c r="S1612" s="27"/>
      <c r="T1612" s="27"/>
      <c r="U1612" s="27"/>
      <c r="V1612" s="27"/>
      <c r="W1612" s="27"/>
      <c r="X1612" s="27"/>
      <c r="Y1612" s="27"/>
      <c r="Z1612" s="27"/>
      <c r="AA1612" s="27"/>
      <c r="AB1612" s="27"/>
      <c r="AC1612" s="27"/>
      <c r="AD1612" s="78"/>
      <c r="AE1612" s="78"/>
      <c r="AF1612" s="78"/>
      <c r="AG1612" s="1"/>
      <c r="AH1612" s="27"/>
      <c r="AI1612" s="30"/>
      <c r="AJ1612" s="1"/>
    </row>
    <row r="1613" spans="1:36" ht="12.75" customHeight="1" x14ac:dyDescent="0.25">
      <c r="A1613" s="22"/>
      <c r="B1613" s="27"/>
      <c r="C1613" s="27"/>
      <c r="D1613" s="76"/>
      <c r="E1613" s="76"/>
      <c r="F1613" s="76"/>
      <c r="G1613" s="76"/>
      <c r="H1613" s="76"/>
      <c r="I1613" s="76"/>
      <c r="J1613" s="76"/>
      <c r="K1613" s="77"/>
      <c r="L1613" s="27"/>
      <c r="M1613" s="27"/>
      <c r="N1613" s="27"/>
      <c r="O1613" s="27"/>
      <c r="P1613" s="27"/>
      <c r="Q1613" s="27"/>
      <c r="R1613" s="27"/>
      <c r="S1613" s="27"/>
      <c r="T1613" s="27"/>
      <c r="U1613" s="27"/>
      <c r="V1613" s="27"/>
      <c r="W1613" s="27"/>
      <c r="X1613" s="27"/>
      <c r="Y1613" s="27"/>
      <c r="Z1613" s="27"/>
      <c r="AA1613" s="27"/>
      <c r="AB1613" s="27"/>
      <c r="AC1613" s="27"/>
      <c r="AD1613" s="78"/>
      <c r="AE1613" s="78"/>
      <c r="AF1613" s="78"/>
      <c r="AG1613" s="1"/>
      <c r="AH1613" s="27"/>
      <c r="AI1613" s="30"/>
      <c r="AJ1613" s="1"/>
    </row>
    <row r="1614" spans="1:36" ht="12.75" customHeight="1" x14ac:dyDescent="0.25">
      <c r="A1614" s="22"/>
      <c r="B1614" s="27"/>
      <c r="C1614" s="27"/>
      <c r="D1614" s="76"/>
      <c r="E1614" s="76"/>
      <c r="F1614" s="76"/>
      <c r="G1614" s="76"/>
      <c r="H1614" s="76"/>
      <c r="I1614" s="76"/>
      <c r="J1614" s="76"/>
      <c r="K1614" s="77"/>
      <c r="L1614" s="27"/>
      <c r="M1614" s="27"/>
      <c r="N1614" s="27"/>
      <c r="O1614" s="27"/>
      <c r="P1614" s="27"/>
      <c r="Q1614" s="27"/>
      <c r="R1614" s="27"/>
      <c r="S1614" s="27"/>
      <c r="T1614" s="27"/>
      <c r="U1614" s="27"/>
      <c r="V1614" s="27"/>
      <c r="W1614" s="27"/>
      <c r="X1614" s="27"/>
      <c r="Y1614" s="27"/>
      <c r="Z1614" s="27"/>
      <c r="AA1614" s="27"/>
      <c r="AB1614" s="27"/>
      <c r="AC1614" s="27"/>
      <c r="AD1614" s="78"/>
      <c r="AE1614" s="78"/>
      <c r="AF1614" s="78"/>
      <c r="AG1614" s="1"/>
      <c r="AH1614" s="27"/>
      <c r="AI1614" s="30"/>
      <c r="AJ1614" s="1"/>
    </row>
    <row r="1615" spans="1:36" ht="12.75" customHeight="1" x14ac:dyDescent="0.25">
      <c r="A1615" s="22"/>
      <c r="B1615" s="27"/>
      <c r="C1615" s="27"/>
      <c r="D1615" s="76"/>
      <c r="E1615" s="76"/>
      <c r="F1615" s="76"/>
      <c r="G1615" s="76"/>
      <c r="H1615" s="76"/>
      <c r="I1615" s="76"/>
      <c r="J1615" s="76"/>
      <c r="K1615" s="77"/>
      <c r="L1615" s="27"/>
      <c r="M1615" s="27"/>
      <c r="N1615" s="27"/>
      <c r="O1615" s="27"/>
      <c r="P1615" s="27"/>
      <c r="Q1615" s="27"/>
      <c r="R1615" s="27"/>
      <c r="S1615" s="27"/>
      <c r="T1615" s="27"/>
      <c r="U1615" s="27"/>
      <c r="V1615" s="27"/>
      <c r="W1615" s="27"/>
      <c r="X1615" s="27"/>
      <c r="Y1615" s="27"/>
      <c r="Z1615" s="27"/>
      <c r="AA1615" s="27"/>
      <c r="AB1615" s="27"/>
      <c r="AC1615" s="27"/>
      <c r="AD1615" s="78"/>
      <c r="AE1615" s="78"/>
      <c r="AF1615" s="78"/>
      <c r="AG1615" s="1"/>
      <c r="AH1615" s="27"/>
      <c r="AI1615" s="30"/>
      <c r="AJ1615" s="1"/>
    </row>
    <row r="1616" spans="1:36" ht="12.75" customHeight="1" x14ac:dyDescent="0.25">
      <c r="A1616" s="22"/>
      <c r="B1616" s="27"/>
      <c r="C1616" s="27"/>
      <c r="D1616" s="76"/>
      <c r="E1616" s="76"/>
      <c r="F1616" s="76"/>
      <c r="G1616" s="76"/>
      <c r="H1616" s="76"/>
      <c r="I1616" s="76"/>
      <c r="J1616" s="76"/>
      <c r="K1616" s="77"/>
      <c r="L1616" s="27"/>
      <c r="M1616" s="27"/>
      <c r="N1616" s="27"/>
      <c r="O1616" s="27"/>
      <c r="P1616" s="27"/>
      <c r="Q1616" s="27"/>
      <c r="R1616" s="27"/>
      <c r="S1616" s="27"/>
      <c r="T1616" s="27"/>
      <c r="U1616" s="27"/>
      <c r="V1616" s="27"/>
      <c r="W1616" s="27"/>
      <c r="X1616" s="27"/>
      <c r="Y1616" s="27"/>
      <c r="Z1616" s="27"/>
      <c r="AA1616" s="27"/>
      <c r="AB1616" s="27"/>
      <c r="AC1616" s="27"/>
      <c r="AD1616" s="78"/>
      <c r="AE1616" s="78"/>
      <c r="AF1616" s="78"/>
      <c r="AG1616" s="1"/>
      <c r="AH1616" s="27"/>
      <c r="AI1616" s="30"/>
      <c r="AJ1616" s="1"/>
    </row>
    <row r="1617" spans="1:36" ht="12.75" customHeight="1" x14ac:dyDescent="0.25">
      <c r="A1617" s="22"/>
      <c r="B1617" s="27"/>
      <c r="C1617" s="27"/>
      <c r="D1617" s="76"/>
      <c r="E1617" s="76"/>
      <c r="F1617" s="76"/>
      <c r="G1617" s="76"/>
      <c r="H1617" s="76"/>
      <c r="I1617" s="76"/>
      <c r="J1617" s="76"/>
      <c r="K1617" s="77"/>
      <c r="L1617" s="27"/>
      <c r="M1617" s="27"/>
      <c r="N1617" s="27"/>
      <c r="O1617" s="27"/>
      <c r="P1617" s="27"/>
      <c r="Q1617" s="27"/>
      <c r="R1617" s="27"/>
      <c r="S1617" s="27"/>
      <c r="T1617" s="27"/>
      <c r="U1617" s="27"/>
      <c r="V1617" s="27"/>
      <c r="W1617" s="27"/>
      <c r="X1617" s="27"/>
      <c r="Y1617" s="27"/>
      <c r="Z1617" s="27"/>
      <c r="AA1617" s="27"/>
      <c r="AB1617" s="27"/>
      <c r="AC1617" s="27"/>
      <c r="AD1617" s="78"/>
      <c r="AE1617" s="78"/>
      <c r="AF1617" s="78"/>
      <c r="AG1617" s="1"/>
      <c r="AH1617" s="27"/>
      <c r="AI1617" s="30"/>
      <c r="AJ1617" s="1"/>
    </row>
    <row r="1618" spans="1:36" ht="12.75" customHeight="1" x14ac:dyDescent="0.25">
      <c r="A1618" s="22"/>
      <c r="B1618" s="27"/>
      <c r="C1618" s="27"/>
      <c r="D1618" s="76"/>
      <c r="E1618" s="76"/>
      <c r="F1618" s="76"/>
      <c r="G1618" s="76"/>
      <c r="H1618" s="76"/>
      <c r="I1618" s="76"/>
      <c r="J1618" s="76"/>
      <c r="K1618" s="77"/>
      <c r="L1618" s="27"/>
      <c r="M1618" s="27"/>
      <c r="N1618" s="27"/>
      <c r="O1618" s="27"/>
      <c r="P1618" s="27"/>
      <c r="Q1618" s="27"/>
      <c r="R1618" s="27"/>
      <c r="S1618" s="27"/>
      <c r="T1618" s="27"/>
      <c r="U1618" s="27"/>
      <c r="V1618" s="27"/>
      <c r="W1618" s="27"/>
      <c r="X1618" s="27"/>
      <c r="Y1618" s="27"/>
      <c r="Z1618" s="27"/>
      <c r="AA1618" s="27"/>
      <c r="AB1618" s="27"/>
      <c r="AC1618" s="27"/>
      <c r="AD1618" s="78"/>
      <c r="AE1618" s="78"/>
      <c r="AF1618" s="78"/>
      <c r="AG1618" s="1"/>
      <c r="AH1618" s="27"/>
      <c r="AI1618" s="30"/>
      <c r="AJ1618" s="1"/>
    </row>
    <row r="1619" spans="1:36" ht="12.75" customHeight="1" x14ac:dyDescent="0.25">
      <c r="A1619" s="22"/>
      <c r="B1619" s="27"/>
      <c r="C1619" s="27"/>
      <c r="D1619" s="76"/>
      <c r="E1619" s="76"/>
      <c r="F1619" s="76"/>
      <c r="G1619" s="76"/>
      <c r="H1619" s="76"/>
      <c r="I1619" s="76"/>
      <c r="J1619" s="76"/>
      <c r="K1619" s="77"/>
      <c r="L1619" s="27"/>
      <c r="M1619" s="27"/>
      <c r="N1619" s="27"/>
      <c r="O1619" s="27"/>
      <c r="P1619" s="27"/>
      <c r="Q1619" s="27"/>
      <c r="R1619" s="27"/>
      <c r="S1619" s="27"/>
      <c r="T1619" s="27"/>
      <c r="U1619" s="27"/>
      <c r="V1619" s="27"/>
      <c r="W1619" s="27"/>
      <c r="X1619" s="27"/>
      <c r="Y1619" s="27"/>
      <c r="Z1619" s="27"/>
      <c r="AA1619" s="27"/>
      <c r="AB1619" s="27"/>
      <c r="AC1619" s="27"/>
      <c r="AD1619" s="78"/>
      <c r="AE1619" s="78"/>
      <c r="AF1619" s="78"/>
      <c r="AG1619" s="1"/>
      <c r="AH1619" s="27"/>
      <c r="AI1619" s="30"/>
      <c r="AJ1619" s="1"/>
    </row>
    <row r="1620" spans="1:36" ht="12.75" customHeight="1" x14ac:dyDescent="0.25">
      <c r="A1620" s="22"/>
      <c r="B1620" s="27"/>
      <c r="C1620" s="27"/>
      <c r="D1620" s="76"/>
      <c r="E1620" s="76"/>
      <c r="F1620" s="76"/>
      <c r="G1620" s="76"/>
      <c r="H1620" s="76"/>
      <c r="I1620" s="76"/>
      <c r="J1620" s="76"/>
      <c r="K1620" s="77"/>
      <c r="L1620" s="27"/>
      <c r="M1620" s="27"/>
      <c r="N1620" s="27"/>
      <c r="O1620" s="27"/>
      <c r="P1620" s="27"/>
      <c r="Q1620" s="27"/>
      <c r="R1620" s="27"/>
      <c r="S1620" s="27"/>
      <c r="T1620" s="27"/>
      <c r="U1620" s="27"/>
      <c r="V1620" s="27"/>
      <c r="W1620" s="27"/>
      <c r="X1620" s="27"/>
      <c r="Y1620" s="27"/>
      <c r="Z1620" s="27"/>
      <c r="AA1620" s="27"/>
      <c r="AB1620" s="27"/>
      <c r="AC1620" s="27"/>
      <c r="AD1620" s="78"/>
      <c r="AE1620" s="78"/>
      <c r="AF1620" s="78"/>
      <c r="AG1620" s="1"/>
      <c r="AH1620" s="27"/>
      <c r="AI1620" s="30"/>
      <c r="AJ1620" s="1"/>
    </row>
    <row r="1621" spans="1:36" ht="12.75" customHeight="1" x14ac:dyDescent="0.25">
      <c r="A1621" s="22"/>
      <c r="B1621" s="27"/>
      <c r="C1621" s="27"/>
      <c r="D1621" s="76"/>
      <c r="E1621" s="76"/>
      <c r="F1621" s="76"/>
      <c r="G1621" s="76"/>
      <c r="H1621" s="76"/>
      <c r="I1621" s="76"/>
      <c r="J1621" s="76"/>
      <c r="K1621" s="77"/>
      <c r="L1621" s="27"/>
      <c r="M1621" s="27"/>
      <c r="N1621" s="27"/>
      <c r="O1621" s="27"/>
      <c r="P1621" s="27"/>
      <c r="Q1621" s="27"/>
      <c r="R1621" s="27"/>
      <c r="S1621" s="27"/>
      <c r="T1621" s="27"/>
      <c r="U1621" s="27"/>
      <c r="V1621" s="27"/>
      <c r="W1621" s="27"/>
      <c r="X1621" s="27"/>
      <c r="Y1621" s="27"/>
      <c r="Z1621" s="27"/>
      <c r="AA1621" s="27"/>
      <c r="AB1621" s="27"/>
      <c r="AC1621" s="27"/>
      <c r="AD1621" s="78"/>
      <c r="AE1621" s="78"/>
      <c r="AF1621" s="78"/>
      <c r="AG1621" s="1"/>
      <c r="AH1621" s="27"/>
      <c r="AI1621" s="30"/>
      <c r="AJ1621" s="1"/>
    </row>
    <row r="1622" spans="1:36" ht="12.75" customHeight="1" x14ac:dyDescent="0.25">
      <c r="A1622" s="22"/>
      <c r="B1622" s="27"/>
      <c r="C1622" s="27"/>
      <c r="D1622" s="76"/>
      <c r="E1622" s="76"/>
      <c r="F1622" s="76"/>
      <c r="G1622" s="76"/>
      <c r="H1622" s="76"/>
      <c r="I1622" s="76"/>
      <c r="J1622" s="76"/>
      <c r="K1622" s="77"/>
      <c r="L1622" s="27"/>
      <c r="M1622" s="27"/>
      <c r="N1622" s="27"/>
      <c r="O1622" s="27"/>
      <c r="P1622" s="27"/>
      <c r="Q1622" s="27"/>
      <c r="R1622" s="27"/>
      <c r="S1622" s="27"/>
      <c r="T1622" s="27"/>
      <c r="U1622" s="27"/>
      <c r="V1622" s="27"/>
      <c r="W1622" s="27"/>
      <c r="X1622" s="27"/>
      <c r="Y1622" s="27"/>
      <c r="Z1622" s="27"/>
      <c r="AA1622" s="27"/>
      <c r="AB1622" s="27"/>
      <c r="AC1622" s="27"/>
      <c r="AD1622" s="78"/>
      <c r="AE1622" s="78"/>
      <c r="AF1622" s="78"/>
      <c r="AG1622" s="1"/>
      <c r="AH1622" s="27"/>
      <c r="AI1622" s="30"/>
      <c r="AJ1622" s="1"/>
    </row>
    <row r="1623" spans="1:36" ht="12.75" customHeight="1" x14ac:dyDescent="0.25">
      <c r="A1623" s="22"/>
      <c r="B1623" s="27"/>
      <c r="C1623" s="27"/>
      <c r="D1623" s="76"/>
      <c r="E1623" s="76"/>
      <c r="F1623" s="76"/>
      <c r="G1623" s="76"/>
      <c r="H1623" s="76"/>
      <c r="I1623" s="76"/>
      <c r="J1623" s="76"/>
      <c r="K1623" s="77"/>
      <c r="L1623" s="27"/>
      <c r="M1623" s="27"/>
      <c r="N1623" s="27"/>
      <c r="O1623" s="27"/>
      <c r="P1623" s="27"/>
      <c r="Q1623" s="27"/>
      <c r="R1623" s="27"/>
      <c r="S1623" s="27"/>
      <c r="T1623" s="27"/>
      <c r="U1623" s="27"/>
      <c r="V1623" s="27"/>
      <c r="W1623" s="27"/>
      <c r="X1623" s="27"/>
      <c r="Y1623" s="27"/>
      <c r="Z1623" s="27"/>
      <c r="AA1623" s="27"/>
      <c r="AB1623" s="27"/>
      <c r="AC1623" s="27"/>
      <c r="AD1623" s="78"/>
      <c r="AE1623" s="78"/>
      <c r="AF1623" s="78"/>
      <c r="AG1623" s="1"/>
      <c r="AH1623" s="27"/>
      <c r="AI1623" s="30"/>
      <c r="AJ1623" s="1"/>
    </row>
    <row r="1624" spans="1:36" ht="12.75" customHeight="1" x14ac:dyDescent="0.25">
      <c r="A1624" s="22"/>
      <c r="B1624" s="27"/>
      <c r="C1624" s="27"/>
      <c r="D1624" s="76"/>
      <c r="E1624" s="76"/>
      <c r="F1624" s="76"/>
      <c r="G1624" s="76"/>
      <c r="H1624" s="76"/>
      <c r="I1624" s="76"/>
      <c r="J1624" s="76"/>
      <c r="K1624" s="77"/>
      <c r="L1624" s="27"/>
      <c r="M1624" s="27"/>
      <c r="N1624" s="27"/>
      <c r="O1624" s="27"/>
      <c r="P1624" s="27"/>
      <c r="Q1624" s="27"/>
      <c r="R1624" s="27"/>
      <c r="S1624" s="27"/>
      <c r="T1624" s="27"/>
      <c r="U1624" s="27"/>
      <c r="V1624" s="27"/>
      <c r="W1624" s="27"/>
      <c r="X1624" s="27"/>
      <c r="Y1624" s="27"/>
      <c r="Z1624" s="27"/>
      <c r="AA1624" s="27"/>
      <c r="AB1624" s="27"/>
      <c r="AC1624" s="27"/>
      <c r="AD1624" s="78"/>
      <c r="AE1624" s="78"/>
      <c r="AF1624" s="78"/>
      <c r="AG1624" s="1"/>
      <c r="AH1624" s="27"/>
      <c r="AI1624" s="30"/>
      <c r="AJ1624" s="1"/>
    </row>
    <row r="1625" spans="1:36" ht="12.75" customHeight="1" x14ac:dyDescent="0.25">
      <c r="A1625" s="22"/>
      <c r="B1625" s="27"/>
      <c r="C1625" s="27"/>
      <c r="D1625" s="76"/>
      <c r="E1625" s="76"/>
      <c r="F1625" s="76"/>
      <c r="G1625" s="76"/>
      <c r="H1625" s="76"/>
      <c r="I1625" s="76"/>
      <c r="J1625" s="76"/>
      <c r="K1625" s="77"/>
      <c r="L1625" s="27"/>
      <c r="M1625" s="27"/>
      <c r="N1625" s="27"/>
      <c r="O1625" s="27"/>
      <c r="P1625" s="27"/>
      <c r="Q1625" s="27"/>
      <c r="R1625" s="27"/>
      <c r="S1625" s="27"/>
      <c r="T1625" s="27"/>
      <c r="U1625" s="27"/>
      <c r="V1625" s="27"/>
      <c r="W1625" s="27"/>
      <c r="X1625" s="27"/>
      <c r="Y1625" s="27"/>
      <c r="Z1625" s="27"/>
      <c r="AA1625" s="27"/>
      <c r="AB1625" s="27"/>
      <c r="AC1625" s="27"/>
      <c r="AD1625" s="78"/>
      <c r="AE1625" s="78"/>
      <c r="AF1625" s="78"/>
      <c r="AG1625" s="1"/>
      <c r="AH1625" s="27"/>
      <c r="AI1625" s="30"/>
      <c r="AJ1625" s="1"/>
    </row>
    <row r="1626" spans="1:36" ht="12.75" customHeight="1" x14ac:dyDescent="0.25">
      <c r="A1626" s="22"/>
      <c r="B1626" s="27"/>
      <c r="C1626" s="27"/>
      <c r="D1626" s="76"/>
      <c r="E1626" s="76"/>
      <c r="F1626" s="76"/>
      <c r="G1626" s="76"/>
      <c r="H1626" s="76"/>
      <c r="I1626" s="76"/>
      <c r="J1626" s="76"/>
      <c r="K1626" s="77"/>
      <c r="L1626" s="27"/>
      <c r="M1626" s="27"/>
      <c r="N1626" s="27"/>
      <c r="O1626" s="27"/>
      <c r="P1626" s="27"/>
      <c r="Q1626" s="27"/>
      <c r="R1626" s="27"/>
      <c r="S1626" s="27"/>
      <c r="T1626" s="27"/>
      <c r="U1626" s="27"/>
      <c r="V1626" s="27"/>
      <c r="W1626" s="27"/>
      <c r="X1626" s="27"/>
      <c r="Y1626" s="27"/>
      <c r="Z1626" s="27"/>
      <c r="AA1626" s="27"/>
      <c r="AB1626" s="27"/>
      <c r="AC1626" s="27"/>
      <c r="AD1626" s="78"/>
      <c r="AE1626" s="78"/>
      <c r="AF1626" s="78"/>
      <c r="AG1626" s="1"/>
      <c r="AH1626" s="27"/>
      <c r="AI1626" s="30"/>
      <c r="AJ1626" s="1"/>
    </row>
    <row r="1627" spans="1:36" ht="12.75" customHeight="1" x14ac:dyDescent="0.25">
      <c r="A1627" s="22"/>
      <c r="B1627" s="27"/>
      <c r="C1627" s="27"/>
      <c r="D1627" s="76"/>
      <c r="E1627" s="76"/>
      <c r="F1627" s="76"/>
      <c r="G1627" s="76"/>
      <c r="H1627" s="76"/>
      <c r="I1627" s="76"/>
      <c r="J1627" s="76"/>
      <c r="K1627" s="77"/>
      <c r="L1627" s="27"/>
      <c r="M1627" s="27"/>
      <c r="N1627" s="27"/>
      <c r="O1627" s="27"/>
      <c r="P1627" s="27"/>
      <c r="Q1627" s="27"/>
      <c r="R1627" s="27"/>
      <c r="S1627" s="27"/>
      <c r="T1627" s="27"/>
      <c r="U1627" s="27"/>
      <c r="V1627" s="27"/>
      <c r="W1627" s="27"/>
      <c r="X1627" s="27"/>
      <c r="Y1627" s="27"/>
      <c r="Z1627" s="27"/>
      <c r="AA1627" s="27"/>
      <c r="AB1627" s="27"/>
      <c r="AC1627" s="27"/>
      <c r="AD1627" s="78"/>
      <c r="AE1627" s="78"/>
      <c r="AF1627" s="78"/>
      <c r="AG1627" s="1"/>
      <c r="AH1627" s="27"/>
      <c r="AI1627" s="30"/>
      <c r="AJ1627" s="1"/>
    </row>
    <row r="1628" spans="1:36" ht="12.75" customHeight="1" x14ac:dyDescent="0.25">
      <c r="A1628" s="22"/>
      <c r="B1628" s="27"/>
      <c r="C1628" s="27"/>
      <c r="D1628" s="76"/>
      <c r="E1628" s="76"/>
      <c r="F1628" s="76"/>
      <c r="G1628" s="76"/>
      <c r="H1628" s="76"/>
      <c r="I1628" s="76"/>
      <c r="J1628" s="76"/>
      <c r="K1628" s="77"/>
      <c r="L1628" s="27"/>
      <c r="M1628" s="27"/>
      <c r="N1628" s="27"/>
      <c r="O1628" s="27"/>
      <c r="P1628" s="27"/>
      <c r="Q1628" s="27"/>
      <c r="R1628" s="27"/>
      <c r="S1628" s="27"/>
      <c r="T1628" s="27"/>
      <c r="U1628" s="27"/>
      <c r="V1628" s="27"/>
      <c r="W1628" s="27"/>
      <c r="X1628" s="27"/>
      <c r="Y1628" s="27"/>
      <c r="Z1628" s="27"/>
      <c r="AA1628" s="27"/>
      <c r="AB1628" s="27"/>
      <c r="AC1628" s="27"/>
      <c r="AD1628" s="78"/>
      <c r="AE1628" s="78"/>
      <c r="AF1628" s="78"/>
      <c r="AG1628" s="1"/>
      <c r="AH1628" s="27"/>
      <c r="AI1628" s="30"/>
      <c r="AJ1628" s="1"/>
    </row>
    <row r="1629" spans="1:36" ht="12.75" customHeight="1" x14ac:dyDescent="0.25">
      <c r="A1629" s="22"/>
      <c r="B1629" s="27"/>
      <c r="C1629" s="27"/>
      <c r="D1629" s="76"/>
      <c r="E1629" s="76"/>
      <c r="F1629" s="76"/>
      <c r="G1629" s="76"/>
      <c r="H1629" s="76"/>
      <c r="I1629" s="76"/>
      <c r="J1629" s="76"/>
      <c r="K1629" s="77"/>
      <c r="L1629" s="27"/>
      <c r="M1629" s="27"/>
      <c r="N1629" s="27"/>
      <c r="O1629" s="27"/>
      <c r="P1629" s="27"/>
      <c r="Q1629" s="27"/>
      <c r="R1629" s="27"/>
      <c r="S1629" s="27"/>
      <c r="T1629" s="27"/>
      <c r="U1629" s="27"/>
      <c r="V1629" s="27"/>
      <c r="W1629" s="27"/>
      <c r="X1629" s="27"/>
      <c r="Y1629" s="27"/>
      <c r="Z1629" s="27"/>
      <c r="AA1629" s="27"/>
      <c r="AB1629" s="27"/>
      <c r="AC1629" s="27"/>
      <c r="AD1629" s="78"/>
      <c r="AE1629" s="78"/>
      <c r="AF1629" s="78"/>
      <c r="AG1629" s="1"/>
      <c r="AH1629" s="27"/>
      <c r="AI1629" s="30"/>
      <c r="AJ1629" s="1"/>
    </row>
    <row r="1630" spans="1:36" ht="12.75" customHeight="1" x14ac:dyDescent="0.25">
      <c r="A1630" s="22"/>
      <c r="B1630" s="27"/>
      <c r="C1630" s="27"/>
      <c r="D1630" s="76"/>
      <c r="E1630" s="76"/>
      <c r="F1630" s="76"/>
      <c r="G1630" s="76"/>
      <c r="H1630" s="76"/>
      <c r="I1630" s="76"/>
      <c r="J1630" s="76"/>
      <c r="K1630" s="77"/>
      <c r="L1630" s="27"/>
      <c r="M1630" s="27"/>
      <c r="N1630" s="27"/>
      <c r="O1630" s="27"/>
      <c r="P1630" s="27"/>
      <c r="Q1630" s="27"/>
      <c r="R1630" s="27"/>
      <c r="S1630" s="27"/>
      <c r="T1630" s="27"/>
      <c r="U1630" s="27"/>
      <c r="V1630" s="27"/>
      <c r="W1630" s="27"/>
      <c r="X1630" s="27"/>
      <c r="Y1630" s="27"/>
      <c r="Z1630" s="27"/>
      <c r="AA1630" s="27"/>
      <c r="AB1630" s="27"/>
      <c r="AC1630" s="27"/>
      <c r="AD1630" s="78"/>
      <c r="AE1630" s="78"/>
      <c r="AF1630" s="78"/>
      <c r="AG1630" s="1"/>
      <c r="AH1630" s="27"/>
      <c r="AI1630" s="30"/>
      <c r="AJ1630" s="1"/>
    </row>
    <row r="1631" spans="1:36" ht="12.75" customHeight="1" x14ac:dyDescent="0.25">
      <c r="A1631" s="22"/>
      <c r="B1631" s="27"/>
      <c r="C1631" s="27"/>
      <c r="D1631" s="76"/>
      <c r="E1631" s="76"/>
      <c r="F1631" s="76"/>
      <c r="G1631" s="76"/>
      <c r="H1631" s="76"/>
      <c r="I1631" s="76"/>
      <c r="J1631" s="76"/>
      <c r="K1631" s="77"/>
      <c r="L1631" s="27"/>
      <c r="M1631" s="27"/>
      <c r="N1631" s="27"/>
      <c r="O1631" s="27"/>
      <c r="P1631" s="27"/>
      <c r="Q1631" s="27"/>
      <c r="R1631" s="27"/>
      <c r="S1631" s="27"/>
      <c r="T1631" s="27"/>
      <c r="U1631" s="27"/>
      <c r="V1631" s="27"/>
      <c r="W1631" s="27"/>
      <c r="X1631" s="27"/>
      <c r="Y1631" s="27"/>
      <c r="Z1631" s="27"/>
      <c r="AA1631" s="27"/>
      <c r="AB1631" s="27"/>
      <c r="AC1631" s="27"/>
      <c r="AD1631" s="78"/>
      <c r="AE1631" s="78"/>
      <c r="AF1631" s="78"/>
      <c r="AG1631" s="1"/>
      <c r="AH1631" s="27"/>
      <c r="AI1631" s="30"/>
      <c r="AJ1631" s="1"/>
    </row>
    <row r="1632" spans="1:36" ht="12.75" customHeight="1" x14ac:dyDescent="0.25">
      <c r="A1632" s="22"/>
      <c r="B1632" s="27"/>
      <c r="C1632" s="27"/>
      <c r="D1632" s="76"/>
      <c r="E1632" s="76"/>
      <c r="F1632" s="76"/>
      <c r="G1632" s="76"/>
      <c r="H1632" s="76"/>
      <c r="I1632" s="76"/>
      <c r="J1632" s="76"/>
      <c r="K1632" s="77"/>
      <c r="L1632" s="27"/>
      <c r="M1632" s="27"/>
      <c r="N1632" s="27"/>
      <c r="O1632" s="27"/>
      <c r="P1632" s="27"/>
      <c r="Q1632" s="27"/>
      <c r="R1632" s="27"/>
      <c r="S1632" s="27"/>
      <c r="T1632" s="27"/>
      <c r="U1632" s="27"/>
      <c r="V1632" s="27"/>
      <c r="W1632" s="27"/>
      <c r="X1632" s="27"/>
      <c r="Y1632" s="27"/>
      <c r="Z1632" s="27"/>
      <c r="AA1632" s="27"/>
      <c r="AB1632" s="27"/>
      <c r="AC1632" s="27"/>
      <c r="AD1632" s="78"/>
      <c r="AE1632" s="78"/>
      <c r="AF1632" s="78"/>
      <c r="AG1632" s="1"/>
      <c r="AH1632" s="27"/>
      <c r="AI1632" s="30"/>
      <c r="AJ1632" s="1"/>
    </row>
    <row r="1633" spans="1:36" ht="12.75" customHeight="1" x14ac:dyDescent="0.25">
      <c r="A1633" s="22"/>
      <c r="B1633" s="27"/>
      <c r="C1633" s="27"/>
      <c r="D1633" s="76"/>
      <c r="E1633" s="76"/>
      <c r="F1633" s="76"/>
      <c r="G1633" s="76"/>
      <c r="H1633" s="76"/>
      <c r="I1633" s="76"/>
      <c r="J1633" s="76"/>
      <c r="K1633" s="77"/>
      <c r="L1633" s="27"/>
      <c r="M1633" s="27"/>
      <c r="N1633" s="27"/>
      <c r="O1633" s="27"/>
      <c r="P1633" s="27"/>
      <c r="Q1633" s="27"/>
      <c r="R1633" s="27"/>
      <c r="S1633" s="27"/>
      <c r="T1633" s="27"/>
      <c r="U1633" s="27"/>
      <c r="V1633" s="27"/>
      <c r="W1633" s="27"/>
      <c r="X1633" s="27"/>
      <c r="Y1633" s="27"/>
      <c r="Z1633" s="27"/>
      <c r="AA1633" s="27"/>
      <c r="AB1633" s="27"/>
      <c r="AC1633" s="27"/>
      <c r="AD1633" s="78"/>
      <c r="AE1633" s="78"/>
      <c r="AF1633" s="78"/>
      <c r="AG1633" s="1"/>
      <c r="AH1633" s="27"/>
      <c r="AI1633" s="30"/>
      <c r="AJ1633" s="1"/>
    </row>
    <row r="1634" spans="1:36" ht="12.75" customHeight="1" x14ac:dyDescent="0.25">
      <c r="A1634" s="22"/>
      <c r="B1634" s="27"/>
      <c r="C1634" s="27"/>
      <c r="D1634" s="76"/>
      <c r="E1634" s="76"/>
      <c r="F1634" s="76"/>
      <c r="G1634" s="76"/>
      <c r="H1634" s="76"/>
      <c r="I1634" s="76"/>
      <c r="J1634" s="76"/>
      <c r="K1634" s="77"/>
      <c r="L1634" s="27"/>
      <c r="M1634" s="27"/>
      <c r="N1634" s="27"/>
      <c r="O1634" s="27"/>
      <c r="P1634" s="27"/>
      <c r="Q1634" s="27"/>
      <c r="R1634" s="27"/>
      <c r="S1634" s="27"/>
      <c r="T1634" s="27"/>
      <c r="U1634" s="27"/>
      <c r="V1634" s="27"/>
      <c r="W1634" s="27"/>
      <c r="X1634" s="27"/>
      <c r="Y1634" s="27"/>
      <c r="Z1634" s="27"/>
      <c r="AA1634" s="27"/>
      <c r="AB1634" s="27"/>
      <c r="AC1634" s="27"/>
      <c r="AD1634" s="78"/>
      <c r="AE1634" s="78"/>
      <c r="AF1634" s="78"/>
      <c r="AG1634" s="1"/>
      <c r="AH1634" s="27"/>
      <c r="AI1634" s="30"/>
      <c r="AJ1634" s="1"/>
    </row>
    <row r="1635" spans="1:36" ht="12.75" customHeight="1" x14ac:dyDescent="0.25">
      <c r="A1635" s="22"/>
      <c r="B1635" s="27"/>
      <c r="C1635" s="27"/>
      <c r="D1635" s="76"/>
      <c r="E1635" s="76"/>
      <c r="F1635" s="76"/>
      <c r="G1635" s="76"/>
      <c r="H1635" s="76"/>
      <c r="I1635" s="76"/>
      <c r="J1635" s="76"/>
      <c r="K1635" s="77"/>
      <c r="L1635" s="27"/>
      <c r="M1635" s="27"/>
      <c r="N1635" s="27"/>
      <c r="O1635" s="27"/>
      <c r="P1635" s="27"/>
      <c r="Q1635" s="27"/>
      <c r="R1635" s="27"/>
      <c r="S1635" s="27"/>
      <c r="T1635" s="27"/>
      <c r="U1635" s="27"/>
      <c r="V1635" s="27"/>
      <c r="W1635" s="27"/>
      <c r="X1635" s="27"/>
      <c r="Y1635" s="27"/>
      <c r="Z1635" s="27"/>
      <c r="AA1635" s="27"/>
      <c r="AB1635" s="27"/>
      <c r="AC1635" s="27"/>
      <c r="AD1635" s="78"/>
      <c r="AE1635" s="78"/>
      <c r="AF1635" s="78"/>
      <c r="AG1635" s="1"/>
      <c r="AH1635" s="27"/>
      <c r="AI1635" s="30"/>
      <c r="AJ1635" s="1"/>
    </row>
    <row r="1636" spans="1:36" ht="12.75" customHeight="1" x14ac:dyDescent="0.25">
      <c r="A1636" s="22"/>
      <c r="B1636" s="27"/>
      <c r="C1636" s="27"/>
      <c r="D1636" s="76"/>
      <c r="E1636" s="76"/>
      <c r="F1636" s="76"/>
      <c r="G1636" s="76"/>
      <c r="H1636" s="76"/>
      <c r="I1636" s="76"/>
      <c r="J1636" s="76"/>
      <c r="K1636" s="77"/>
      <c r="L1636" s="27"/>
      <c r="M1636" s="27"/>
      <c r="N1636" s="27"/>
      <c r="O1636" s="27"/>
      <c r="P1636" s="27"/>
      <c r="Q1636" s="27"/>
      <c r="R1636" s="27"/>
      <c r="S1636" s="27"/>
      <c r="T1636" s="27"/>
      <c r="U1636" s="27"/>
      <c r="V1636" s="27"/>
      <c r="W1636" s="27"/>
      <c r="X1636" s="27"/>
      <c r="Y1636" s="27"/>
      <c r="Z1636" s="27"/>
      <c r="AA1636" s="27"/>
      <c r="AB1636" s="27"/>
      <c r="AC1636" s="27"/>
      <c r="AD1636" s="78"/>
      <c r="AE1636" s="78"/>
      <c r="AF1636" s="78"/>
      <c r="AG1636" s="1"/>
      <c r="AH1636" s="27"/>
      <c r="AI1636" s="30"/>
      <c r="AJ1636" s="1"/>
    </row>
    <row r="1637" spans="1:36" ht="12.75" customHeight="1" x14ac:dyDescent="0.25">
      <c r="A1637" s="22"/>
      <c r="B1637" s="27"/>
      <c r="C1637" s="27"/>
      <c r="D1637" s="76"/>
      <c r="E1637" s="76"/>
      <c r="F1637" s="76"/>
      <c r="G1637" s="76"/>
      <c r="H1637" s="76"/>
      <c r="I1637" s="76"/>
      <c r="J1637" s="76"/>
      <c r="K1637" s="77"/>
      <c r="L1637" s="27"/>
      <c r="M1637" s="27"/>
      <c r="N1637" s="27"/>
      <c r="O1637" s="27"/>
      <c r="P1637" s="27"/>
      <c r="Q1637" s="27"/>
      <c r="R1637" s="27"/>
      <c r="S1637" s="27"/>
      <c r="T1637" s="27"/>
      <c r="U1637" s="27"/>
      <c r="V1637" s="27"/>
      <c r="W1637" s="27"/>
      <c r="X1637" s="27"/>
      <c r="Y1637" s="27"/>
      <c r="Z1637" s="27"/>
      <c r="AA1637" s="27"/>
      <c r="AB1637" s="27"/>
      <c r="AC1637" s="27"/>
      <c r="AD1637" s="78"/>
      <c r="AE1637" s="78"/>
      <c r="AF1637" s="78"/>
      <c r="AG1637" s="1"/>
      <c r="AH1637" s="27"/>
      <c r="AI1637" s="30"/>
      <c r="AJ1637" s="1"/>
    </row>
    <row r="1638" spans="1:36" ht="12.75" customHeight="1" x14ac:dyDescent="0.25">
      <c r="A1638" s="22"/>
      <c r="B1638" s="27"/>
      <c r="C1638" s="27"/>
      <c r="D1638" s="76"/>
      <c r="E1638" s="76"/>
      <c r="F1638" s="76"/>
      <c r="G1638" s="76"/>
      <c r="H1638" s="76"/>
      <c r="I1638" s="76"/>
      <c r="J1638" s="76"/>
      <c r="K1638" s="77"/>
      <c r="L1638" s="27"/>
      <c r="M1638" s="27"/>
      <c r="N1638" s="27"/>
      <c r="O1638" s="27"/>
      <c r="P1638" s="27"/>
      <c r="Q1638" s="27"/>
      <c r="R1638" s="27"/>
      <c r="S1638" s="27"/>
      <c r="T1638" s="27"/>
      <c r="U1638" s="27"/>
      <c r="V1638" s="27"/>
      <c r="W1638" s="27"/>
      <c r="X1638" s="27"/>
      <c r="Y1638" s="27"/>
      <c r="Z1638" s="27"/>
      <c r="AA1638" s="27"/>
      <c r="AB1638" s="27"/>
      <c r="AC1638" s="27"/>
      <c r="AD1638" s="78"/>
      <c r="AE1638" s="78"/>
      <c r="AF1638" s="78"/>
      <c r="AG1638" s="1"/>
      <c r="AH1638" s="27"/>
      <c r="AI1638" s="30"/>
      <c r="AJ1638" s="1"/>
    </row>
    <row r="1639" spans="1:36" ht="12.75" customHeight="1" x14ac:dyDescent="0.25">
      <c r="A1639" s="22"/>
      <c r="B1639" s="27"/>
      <c r="C1639" s="27"/>
      <c r="D1639" s="76"/>
      <c r="E1639" s="76"/>
      <c r="F1639" s="76"/>
      <c r="G1639" s="76"/>
      <c r="H1639" s="76"/>
      <c r="I1639" s="76"/>
      <c r="J1639" s="76"/>
      <c r="K1639" s="77"/>
      <c r="L1639" s="27"/>
      <c r="M1639" s="27"/>
      <c r="N1639" s="27"/>
      <c r="O1639" s="27"/>
      <c r="P1639" s="27"/>
      <c r="Q1639" s="27"/>
      <c r="R1639" s="27"/>
      <c r="S1639" s="27"/>
      <c r="T1639" s="27"/>
      <c r="U1639" s="27"/>
      <c r="V1639" s="27"/>
      <c r="W1639" s="27"/>
      <c r="X1639" s="27"/>
      <c r="Y1639" s="27"/>
      <c r="Z1639" s="27"/>
      <c r="AA1639" s="27"/>
      <c r="AB1639" s="27"/>
      <c r="AC1639" s="27"/>
      <c r="AD1639" s="78"/>
      <c r="AE1639" s="78"/>
      <c r="AF1639" s="78"/>
      <c r="AG1639" s="1"/>
      <c r="AH1639" s="27"/>
      <c r="AI1639" s="30"/>
      <c r="AJ1639" s="1"/>
    </row>
    <row r="1640" spans="1:36" ht="12.75" customHeight="1" x14ac:dyDescent="0.25">
      <c r="A1640" s="22"/>
      <c r="B1640" s="27"/>
      <c r="C1640" s="27"/>
      <c r="D1640" s="76"/>
      <c r="E1640" s="76"/>
      <c r="F1640" s="76"/>
      <c r="G1640" s="76"/>
      <c r="H1640" s="76"/>
      <c r="I1640" s="76"/>
      <c r="J1640" s="76"/>
      <c r="K1640" s="77"/>
      <c r="L1640" s="27"/>
      <c r="M1640" s="27"/>
      <c r="N1640" s="27"/>
      <c r="O1640" s="27"/>
      <c r="P1640" s="27"/>
      <c r="Q1640" s="27"/>
      <c r="R1640" s="27"/>
      <c r="S1640" s="27"/>
      <c r="T1640" s="27"/>
      <c r="U1640" s="27"/>
      <c r="V1640" s="27"/>
      <c r="W1640" s="27"/>
      <c r="X1640" s="27"/>
      <c r="Y1640" s="27"/>
      <c r="Z1640" s="27"/>
      <c r="AA1640" s="27"/>
      <c r="AB1640" s="27"/>
      <c r="AC1640" s="27"/>
      <c r="AD1640" s="78"/>
      <c r="AE1640" s="78"/>
      <c r="AF1640" s="78"/>
      <c r="AG1640" s="1"/>
      <c r="AH1640" s="27"/>
      <c r="AI1640" s="30"/>
      <c r="AJ1640" s="1"/>
    </row>
    <row r="1641" spans="1:36" ht="12.75" customHeight="1" x14ac:dyDescent="0.25">
      <c r="A1641" s="22"/>
      <c r="B1641" s="27"/>
      <c r="C1641" s="27"/>
      <c r="D1641" s="76"/>
      <c r="E1641" s="76"/>
      <c r="F1641" s="76"/>
      <c r="G1641" s="76"/>
      <c r="H1641" s="76"/>
      <c r="I1641" s="76"/>
      <c r="J1641" s="76"/>
      <c r="K1641" s="77"/>
      <c r="L1641" s="27"/>
      <c r="M1641" s="27"/>
      <c r="N1641" s="27"/>
      <c r="O1641" s="27"/>
      <c r="P1641" s="27"/>
      <c r="Q1641" s="27"/>
      <c r="R1641" s="27"/>
      <c r="S1641" s="27"/>
      <c r="T1641" s="27"/>
      <c r="U1641" s="27"/>
      <c r="V1641" s="27"/>
      <c r="W1641" s="27"/>
      <c r="X1641" s="27"/>
      <c r="Y1641" s="27"/>
      <c r="Z1641" s="27"/>
      <c r="AA1641" s="27"/>
      <c r="AB1641" s="27"/>
      <c r="AC1641" s="27"/>
      <c r="AD1641" s="78"/>
      <c r="AE1641" s="78"/>
      <c r="AF1641" s="78"/>
      <c r="AG1641" s="1"/>
      <c r="AH1641" s="27"/>
      <c r="AI1641" s="30"/>
      <c r="AJ1641" s="1"/>
    </row>
    <row r="1642" spans="1:36" ht="12.75" customHeight="1" x14ac:dyDescent="0.25">
      <c r="A1642" s="22"/>
      <c r="B1642" s="27"/>
      <c r="C1642" s="27"/>
      <c r="D1642" s="76"/>
      <c r="E1642" s="76"/>
      <c r="F1642" s="76"/>
      <c r="G1642" s="76"/>
      <c r="H1642" s="76"/>
      <c r="I1642" s="76"/>
      <c r="J1642" s="76"/>
      <c r="K1642" s="77"/>
      <c r="L1642" s="27"/>
      <c r="M1642" s="27"/>
      <c r="N1642" s="27"/>
      <c r="O1642" s="27"/>
      <c r="P1642" s="27"/>
      <c r="Q1642" s="27"/>
      <c r="R1642" s="27"/>
      <c r="S1642" s="27"/>
      <c r="T1642" s="27"/>
      <c r="U1642" s="27"/>
      <c r="V1642" s="27"/>
      <c r="W1642" s="27"/>
      <c r="X1642" s="27"/>
      <c r="Y1642" s="27"/>
      <c r="Z1642" s="27"/>
      <c r="AA1642" s="27"/>
      <c r="AB1642" s="27"/>
      <c r="AC1642" s="27"/>
      <c r="AD1642" s="78"/>
      <c r="AE1642" s="78"/>
      <c r="AF1642" s="78"/>
      <c r="AG1642" s="1"/>
      <c r="AH1642" s="27"/>
      <c r="AI1642" s="30"/>
      <c r="AJ1642" s="1"/>
    </row>
    <row r="1643" spans="1:36" ht="12.75" customHeight="1" x14ac:dyDescent="0.25">
      <c r="A1643" s="22"/>
      <c r="B1643" s="27"/>
      <c r="C1643" s="27"/>
      <c r="D1643" s="76"/>
      <c r="E1643" s="76"/>
      <c r="F1643" s="76"/>
      <c r="G1643" s="76"/>
      <c r="H1643" s="76"/>
      <c r="I1643" s="76"/>
      <c r="J1643" s="76"/>
      <c r="K1643" s="77"/>
      <c r="L1643" s="27"/>
      <c r="M1643" s="27"/>
      <c r="N1643" s="27"/>
      <c r="O1643" s="27"/>
      <c r="P1643" s="27"/>
      <c r="Q1643" s="27"/>
      <c r="R1643" s="27"/>
      <c r="S1643" s="27"/>
      <c r="T1643" s="27"/>
      <c r="U1643" s="27"/>
      <c r="V1643" s="27"/>
      <c r="W1643" s="27"/>
      <c r="X1643" s="27"/>
      <c r="Y1643" s="27"/>
      <c r="Z1643" s="27"/>
      <c r="AA1643" s="27"/>
      <c r="AB1643" s="27"/>
      <c r="AC1643" s="27"/>
      <c r="AD1643" s="78"/>
      <c r="AE1643" s="78"/>
      <c r="AF1643" s="78"/>
      <c r="AG1643" s="1"/>
      <c r="AH1643" s="27"/>
      <c r="AI1643" s="30"/>
      <c r="AJ1643" s="1"/>
    </row>
    <row r="1644" spans="1:36" ht="12.75" customHeight="1" x14ac:dyDescent="0.25">
      <c r="A1644" s="22"/>
      <c r="B1644" s="27"/>
      <c r="C1644" s="27"/>
      <c r="D1644" s="76"/>
      <c r="E1644" s="76"/>
      <c r="F1644" s="76"/>
      <c r="G1644" s="76"/>
      <c r="H1644" s="76"/>
      <c r="I1644" s="76"/>
      <c r="J1644" s="76"/>
      <c r="K1644" s="77"/>
      <c r="L1644" s="27"/>
      <c r="M1644" s="27"/>
      <c r="N1644" s="27"/>
      <c r="O1644" s="27"/>
      <c r="P1644" s="27"/>
      <c r="Q1644" s="27"/>
      <c r="R1644" s="27"/>
      <c r="S1644" s="27"/>
      <c r="T1644" s="27"/>
      <c r="U1644" s="27"/>
      <c r="V1644" s="27"/>
      <c r="W1644" s="27"/>
      <c r="X1644" s="27"/>
      <c r="Y1644" s="27"/>
      <c r="Z1644" s="27"/>
      <c r="AA1644" s="27"/>
      <c r="AB1644" s="27"/>
      <c r="AC1644" s="27"/>
      <c r="AD1644" s="78"/>
      <c r="AE1644" s="78"/>
      <c r="AF1644" s="78"/>
      <c r="AG1644" s="1"/>
      <c r="AH1644" s="27"/>
      <c r="AI1644" s="30"/>
      <c r="AJ1644" s="1"/>
    </row>
    <row r="1645" spans="1:36" ht="12.75" customHeight="1" x14ac:dyDescent="0.25">
      <c r="A1645" s="22"/>
      <c r="B1645" s="27"/>
      <c r="C1645" s="27"/>
      <c r="D1645" s="76"/>
      <c r="E1645" s="76"/>
      <c r="F1645" s="76"/>
      <c r="G1645" s="76"/>
      <c r="H1645" s="76"/>
      <c r="I1645" s="76"/>
      <c r="J1645" s="76"/>
      <c r="K1645" s="77"/>
      <c r="L1645" s="27"/>
      <c r="M1645" s="27"/>
      <c r="N1645" s="27"/>
      <c r="O1645" s="27"/>
      <c r="P1645" s="27"/>
      <c r="Q1645" s="27"/>
      <c r="R1645" s="27"/>
      <c r="S1645" s="27"/>
      <c r="T1645" s="27"/>
      <c r="U1645" s="27"/>
      <c r="V1645" s="27"/>
      <c r="W1645" s="27"/>
      <c r="X1645" s="27"/>
      <c r="Y1645" s="27"/>
      <c r="Z1645" s="27"/>
      <c r="AA1645" s="27"/>
      <c r="AB1645" s="27"/>
      <c r="AC1645" s="27"/>
      <c r="AD1645" s="78"/>
      <c r="AE1645" s="78"/>
      <c r="AF1645" s="78"/>
      <c r="AG1645" s="1"/>
      <c r="AH1645" s="27"/>
      <c r="AI1645" s="30"/>
      <c r="AJ1645" s="1"/>
    </row>
    <row r="1646" spans="1:36" ht="12.75" customHeight="1" x14ac:dyDescent="0.25">
      <c r="A1646" s="22"/>
      <c r="B1646" s="27"/>
      <c r="C1646" s="27"/>
      <c r="D1646" s="76"/>
      <c r="E1646" s="76"/>
      <c r="F1646" s="76"/>
      <c r="G1646" s="76"/>
      <c r="H1646" s="76"/>
      <c r="I1646" s="76"/>
      <c r="J1646" s="76"/>
      <c r="K1646" s="77"/>
      <c r="L1646" s="27"/>
      <c r="M1646" s="27"/>
      <c r="N1646" s="27"/>
      <c r="O1646" s="27"/>
      <c r="P1646" s="27"/>
      <c r="Q1646" s="27"/>
      <c r="R1646" s="27"/>
      <c r="S1646" s="27"/>
      <c r="T1646" s="27"/>
      <c r="U1646" s="27"/>
      <c r="V1646" s="27"/>
      <c r="W1646" s="27"/>
      <c r="X1646" s="27"/>
      <c r="Y1646" s="27"/>
      <c r="Z1646" s="27"/>
      <c r="AA1646" s="27"/>
      <c r="AB1646" s="27"/>
      <c r="AC1646" s="27"/>
      <c r="AD1646" s="78"/>
      <c r="AE1646" s="78"/>
      <c r="AF1646" s="78"/>
      <c r="AG1646" s="1"/>
      <c r="AH1646" s="27"/>
      <c r="AI1646" s="30"/>
      <c r="AJ1646" s="1"/>
    </row>
    <row r="1647" spans="1:36" ht="12.75" customHeight="1" x14ac:dyDescent="0.25">
      <c r="A1647" s="22"/>
      <c r="B1647" s="27"/>
      <c r="C1647" s="27"/>
      <c r="D1647" s="76"/>
      <c r="E1647" s="76"/>
      <c r="F1647" s="76"/>
      <c r="G1647" s="76"/>
      <c r="H1647" s="76"/>
      <c r="I1647" s="76"/>
      <c r="J1647" s="76"/>
      <c r="K1647" s="77"/>
      <c r="L1647" s="27"/>
      <c r="M1647" s="27"/>
      <c r="N1647" s="27"/>
      <c r="O1647" s="27"/>
      <c r="P1647" s="27"/>
      <c r="Q1647" s="27"/>
      <c r="R1647" s="27"/>
      <c r="S1647" s="27"/>
      <c r="T1647" s="27"/>
      <c r="U1647" s="27"/>
      <c r="V1647" s="27"/>
      <c r="W1647" s="27"/>
      <c r="X1647" s="27"/>
      <c r="Y1647" s="27"/>
      <c r="Z1647" s="27"/>
      <c r="AA1647" s="27"/>
      <c r="AB1647" s="27"/>
      <c r="AC1647" s="27"/>
      <c r="AD1647" s="78"/>
      <c r="AE1647" s="78"/>
      <c r="AF1647" s="78"/>
      <c r="AG1647" s="1"/>
      <c r="AH1647" s="27"/>
      <c r="AI1647" s="30"/>
      <c r="AJ1647" s="1"/>
    </row>
    <row r="1648" spans="1:36" ht="12.75" customHeight="1" x14ac:dyDescent="0.25">
      <c r="A1648" s="22"/>
      <c r="B1648" s="27"/>
      <c r="C1648" s="27"/>
      <c r="D1648" s="76"/>
      <c r="E1648" s="76"/>
      <c r="F1648" s="76"/>
      <c r="G1648" s="76"/>
      <c r="H1648" s="76"/>
      <c r="I1648" s="76"/>
      <c r="J1648" s="76"/>
      <c r="K1648" s="77"/>
      <c r="L1648" s="27"/>
      <c r="M1648" s="27"/>
      <c r="N1648" s="27"/>
      <c r="O1648" s="27"/>
      <c r="P1648" s="27"/>
      <c r="Q1648" s="27"/>
      <c r="R1648" s="27"/>
      <c r="S1648" s="27"/>
      <c r="T1648" s="27"/>
      <c r="U1648" s="27"/>
      <c r="V1648" s="27"/>
      <c r="W1648" s="27"/>
      <c r="X1648" s="27"/>
      <c r="Y1648" s="27"/>
      <c r="Z1648" s="27"/>
      <c r="AA1648" s="27"/>
      <c r="AB1648" s="27"/>
      <c r="AC1648" s="27"/>
      <c r="AD1648" s="78"/>
      <c r="AE1648" s="78"/>
      <c r="AF1648" s="78"/>
      <c r="AG1648" s="1"/>
      <c r="AH1648" s="27"/>
      <c r="AI1648" s="30"/>
      <c r="AJ1648" s="1"/>
    </row>
    <row r="1649" spans="1:36" ht="12.75" customHeight="1" x14ac:dyDescent="0.25">
      <c r="A1649" s="22"/>
      <c r="B1649" s="27"/>
      <c r="C1649" s="27"/>
      <c r="D1649" s="76"/>
      <c r="E1649" s="76"/>
      <c r="F1649" s="76"/>
      <c r="G1649" s="76"/>
      <c r="H1649" s="76"/>
      <c r="I1649" s="76"/>
      <c r="J1649" s="76"/>
      <c r="K1649" s="77"/>
      <c r="L1649" s="27"/>
      <c r="M1649" s="27"/>
      <c r="N1649" s="27"/>
      <c r="O1649" s="27"/>
      <c r="P1649" s="27"/>
      <c r="Q1649" s="27"/>
      <c r="R1649" s="27"/>
      <c r="S1649" s="27"/>
      <c r="T1649" s="27"/>
      <c r="U1649" s="27"/>
      <c r="V1649" s="27"/>
      <c r="W1649" s="27"/>
      <c r="X1649" s="27"/>
      <c r="Y1649" s="27"/>
      <c r="Z1649" s="27"/>
      <c r="AA1649" s="27"/>
      <c r="AB1649" s="27"/>
      <c r="AC1649" s="27"/>
      <c r="AD1649" s="78"/>
      <c r="AE1649" s="78"/>
      <c r="AF1649" s="78"/>
      <c r="AG1649" s="1"/>
      <c r="AH1649" s="27"/>
      <c r="AI1649" s="30"/>
      <c r="AJ1649" s="1"/>
    </row>
    <row r="1650" spans="1:36" ht="12.75" customHeight="1" x14ac:dyDescent="0.25">
      <c r="A1650" s="22"/>
      <c r="B1650" s="27"/>
      <c r="C1650" s="27"/>
      <c r="D1650" s="76"/>
      <c r="E1650" s="76"/>
      <c r="F1650" s="76"/>
      <c r="G1650" s="76"/>
      <c r="H1650" s="76"/>
      <c r="I1650" s="76"/>
      <c r="J1650" s="76"/>
      <c r="K1650" s="77"/>
      <c r="L1650" s="27"/>
      <c r="M1650" s="27"/>
      <c r="N1650" s="27"/>
      <c r="O1650" s="27"/>
      <c r="P1650" s="27"/>
      <c r="Q1650" s="27"/>
      <c r="R1650" s="27"/>
      <c r="S1650" s="27"/>
      <c r="T1650" s="27"/>
      <c r="U1650" s="27"/>
      <c r="V1650" s="27"/>
      <c r="W1650" s="27"/>
      <c r="X1650" s="27"/>
      <c r="Y1650" s="27"/>
      <c r="Z1650" s="27"/>
      <c r="AA1650" s="27"/>
      <c r="AB1650" s="27"/>
      <c r="AC1650" s="27"/>
      <c r="AD1650" s="78"/>
      <c r="AE1650" s="78"/>
      <c r="AF1650" s="78"/>
      <c r="AG1650" s="1"/>
      <c r="AH1650" s="27"/>
      <c r="AI1650" s="30"/>
      <c r="AJ1650" s="1"/>
    </row>
    <row r="1651" spans="1:36" ht="12.75" customHeight="1" x14ac:dyDescent="0.25">
      <c r="A1651" s="22"/>
      <c r="B1651" s="27"/>
      <c r="C1651" s="27"/>
      <c r="D1651" s="76"/>
      <c r="E1651" s="76"/>
      <c r="F1651" s="76"/>
      <c r="G1651" s="76"/>
      <c r="H1651" s="76"/>
      <c r="I1651" s="76"/>
      <c r="J1651" s="76"/>
      <c r="K1651" s="77"/>
      <c r="L1651" s="27"/>
      <c r="M1651" s="27"/>
      <c r="N1651" s="27"/>
      <c r="O1651" s="27"/>
      <c r="P1651" s="27"/>
      <c r="Q1651" s="27"/>
      <c r="R1651" s="27"/>
      <c r="S1651" s="27"/>
      <c r="T1651" s="27"/>
      <c r="U1651" s="27"/>
      <c r="V1651" s="27"/>
      <c r="W1651" s="27"/>
      <c r="X1651" s="27"/>
      <c r="Y1651" s="27"/>
      <c r="Z1651" s="27"/>
      <c r="AA1651" s="27"/>
      <c r="AB1651" s="27"/>
      <c r="AC1651" s="27"/>
      <c r="AD1651" s="78"/>
      <c r="AE1651" s="78"/>
      <c r="AF1651" s="78"/>
      <c r="AG1651" s="1"/>
      <c r="AH1651" s="27"/>
      <c r="AI1651" s="30"/>
      <c r="AJ1651" s="1"/>
    </row>
    <row r="1652" spans="1:36" ht="12.75" customHeight="1" x14ac:dyDescent="0.25">
      <c r="A1652" s="22"/>
      <c r="B1652" s="27"/>
      <c r="C1652" s="27"/>
      <c r="D1652" s="76"/>
      <c r="E1652" s="76"/>
      <c r="F1652" s="76"/>
      <c r="G1652" s="76"/>
      <c r="H1652" s="76"/>
      <c r="I1652" s="76"/>
      <c r="J1652" s="76"/>
      <c r="K1652" s="77"/>
      <c r="L1652" s="27"/>
      <c r="M1652" s="27"/>
      <c r="N1652" s="27"/>
      <c r="O1652" s="27"/>
      <c r="P1652" s="27"/>
      <c r="Q1652" s="27"/>
      <c r="R1652" s="27"/>
      <c r="S1652" s="27"/>
      <c r="T1652" s="27"/>
      <c r="U1652" s="27"/>
      <c r="V1652" s="27"/>
      <c r="W1652" s="27"/>
      <c r="X1652" s="27"/>
      <c r="Y1652" s="27"/>
      <c r="Z1652" s="27"/>
      <c r="AA1652" s="27"/>
      <c r="AB1652" s="27"/>
      <c r="AC1652" s="27"/>
      <c r="AD1652" s="78"/>
      <c r="AE1652" s="78"/>
      <c r="AF1652" s="78"/>
      <c r="AG1652" s="1"/>
      <c r="AH1652" s="27"/>
      <c r="AI1652" s="30"/>
      <c r="AJ1652" s="1"/>
    </row>
    <row r="1653" spans="1:36" ht="12.75" customHeight="1" x14ac:dyDescent="0.25">
      <c r="A1653" s="22"/>
      <c r="B1653" s="27"/>
      <c r="C1653" s="27"/>
      <c r="D1653" s="76"/>
      <c r="E1653" s="76"/>
      <c r="F1653" s="76"/>
      <c r="G1653" s="76"/>
      <c r="H1653" s="76"/>
      <c r="I1653" s="76"/>
      <c r="J1653" s="76"/>
      <c r="K1653" s="77"/>
      <c r="L1653" s="27"/>
      <c r="M1653" s="27"/>
      <c r="N1653" s="27"/>
      <c r="O1653" s="27"/>
      <c r="P1653" s="27"/>
      <c r="Q1653" s="27"/>
      <c r="R1653" s="27"/>
      <c r="S1653" s="27"/>
      <c r="T1653" s="27"/>
      <c r="U1653" s="27"/>
      <c r="V1653" s="27"/>
      <c r="W1653" s="27"/>
      <c r="X1653" s="27"/>
      <c r="Y1653" s="27"/>
      <c r="Z1653" s="27"/>
      <c r="AA1653" s="27"/>
      <c r="AB1653" s="27"/>
      <c r="AC1653" s="27"/>
      <c r="AD1653" s="78"/>
      <c r="AE1653" s="78"/>
      <c r="AF1653" s="78"/>
      <c r="AG1653" s="1"/>
      <c r="AH1653" s="27"/>
      <c r="AI1653" s="30"/>
      <c r="AJ1653" s="1"/>
    </row>
    <row r="1654" spans="1:36" ht="12.75" customHeight="1" x14ac:dyDescent="0.25">
      <c r="A1654" s="22"/>
      <c r="B1654" s="27"/>
      <c r="C1654" s="27"/>
      <c r="D1654" s="76"/>
      <c r="E1654" s="76"/>
      <c r="F1654" s="76"/>
      <c r="G1654" s="76"/>
      <c r="H1654" s="76"/>
      <c r="I1654" s="76"/>
      <c r="J1654" s="76"/>
      <c r="K1654" s="77"/>
      <c r="L1654" s="27"/>
      <c r="M1654" s="27"/>
      <c r="N1654" s="27"/>
      <c r="O1654" s="27"/>
      <c r="P1654" s="27"/>
      <c r="Q1654" s="27"/>
      <c r="R1654" s="27"/>
      <c r="S1654" s="27"/>
      <c r="T1654" s="27"/>
      <c r="U1654" s="27"/>
      <c r="V1654" s="27"/>
      <c r="W1654" s="27"/>
      <c r="X1654" s="27"/>
      <c r="Y1654" s="27"/>
      <c r="Z1654" s="27"/>
      <c r="AA1654" s="27"/>
      <c r="AB1654" s="27"/>
      <c r="AC1654" s="27"/>
      <c r="AD1654" s="78"/>
      <c r="AE1654" s="78"/>
      <c r="AF1654" s="78"/>
      <c r="AG1654" s="1"/>
      <c r="AH1654" s="27"/>
      <c r="AI1654" s="30"/>
      <c r="AJ1654" s="1"/>
    </row>
    <row r="1655" spans="1:36" ht="12.75" customHeight="1" x14ac:dyDescent="0.25">
      <c r="A1655" s="22"/>
      <c r="B1655" s="27"/>
      <c r="C1655" s="27"/>
      <c r="D1655" s="76"/>
      <c r="E1655" s="76"/>
      <c r="F1655" s="76"/>
      <c r="G1655" s="76"/>
      <c r="H1655" s="76"/>
      <c r="I1655" s="76"/>
      <c r="J1655" s="76"/>
      <c r="K1655" s="77"/>
      <c r="L1655" s="27"/>
      <c r="M1655" s="27"/>
      <c r="N1655" s="27"/>
      <c r="O1655" s="27"/>
      <c r="P1655" s="27"/>
      <c r="Q1655" s="27"/>
      <c r="R1655" s="27"/>
      <c r="S1655" s="27"/>
      <c r="T1655" s="27"/>
      <c r="U1655" s="27"/>
      <c r="V1655" s="27"/>
      <c r="W1655" s="27"/>
      <c r="X1655" s="27"/>
      <c r="Y1655" s="27"/>
      <c r="Z1655" s="27"/>
      <c r="AA1655" s="27"/>
      <c r="AB1655" s="27"/>
      <c r="AC1655" s="27"/>
      <c r="AD1655" s="78"/>
      <c r="AE1655" s="78"/>
      <c r="AF1655" s="78"/>
      <c r="AG1655" s="1"/>
      <c r="AH1655" s="27"/>
      <c r="AI1655" s="30"/>
      <c r="AJ1655" s="1"/>
    </row>
    <row r="1656" spans="1:36" ht="12.75" customHeight="1" x14ac:dyDescent="0.25">
      <c r="A1656" s="22"/>
      <c r="B1656" s="27"/>
      <c r="C1656" s="27"/>
      <c r="D1656" s="76"/>
      <c r="E1656" s="76"/>
      <c r="F1656" s="76"/>
      <c r="G1656" s="76"/>
      <c r="H1656" s="76"/>
      <c r="I1656" s="76"/>
      <c r="J1656" s="76"/>
      <c r="K1656" s="77"/>
      <c r="L1656" s="27"/>
      <c r="M1656" s="27"/>
      <c r="N1656" s="27"/>
      <c r="O1656" s="27"/>
      <c r="P1656" s="27"/>
      <c r="Q1656" s="27"/>
      <c r="R1656" s="27"/>
      <c r="S1656" s="27"/>
      <c r="T1656" s="27"/>
      <c r="U1656" s="27"/>
      <c r="V1656" s="27"/>
      <c r="W1656" s="27"/>
      <c r="X1656" s="27"/>
      <c r="Y1656" s="27"/>
      <c r="Z1656" s="27"/>
      <c r="AA1656" s="27"/>
      <c r="AB1656" s="27"/>
      <c r="AC1656" s="27"/>
      <c r="AD1656" s="78"/>
      <c r="AE1656" s="78"/>
      <c r="AF1656" s="78"/>
      <c r="AG1656" s="1"/>
      <c r="AH1656" s="27"/>
      <c r="AI1656" s="30"/>
      <c r="AJ1656" s="1"/>
    </row>
    <row r="1657" spans="1:36" ht="12.75" customHeight="1" x14ac:dyDescent="0.25">
      <c r="A1657" s="22"/>
      <c r="B1657" s="27"/>
      <c r="C1657" s="27"/>
      <c r="D1657" s="76"/>
      <c r="E1657" s="76"/>
      <c r="F1657" s="76"/>
      <c r="G1657" s="76"/>
      <c r="H1657" s="76"/>
      <c r="I1657" s="76"/>
      <c r="J1657" s="76"/>
      <c r="K1657" s="77"/>
      <c r="L1657" s="27"/>
      <c r="M1657" s="27"/>
      <c r="N1657" s="27"/>
      <c r="O1657" s="27"/>
      <c r="P1657" s="27"/>
      <c r="Q1657" s="27"/>
      <c r="R1657" s="27"/>
      <c r="S1657" s="27"/>
      <c r="T1657" s="27"/>
      <c r="U1657" s="27"/>
      <c r="V1657" s="27"/>
      <c r="W1657" s="27"/>
      <c r="X1657" s="27"/>
      <c r="Y1657" s="27"/>
      <c r="Z1657" s="27"/>
      <c r="AA1657" s="27"/>
      <c r="AB1657" s="27"/>
      <c r="AC1657" s="27"/>
      <c r="AD1657" s="78"/>
      <c r="AE1657" s="78"/>
      <c r="AF1657" s="78"/>
      <c r="AG1657" s="1"/>
      <c r="AH1657" s="27"/>
      <c r="AI1657" s="30"/>
      <c r="AJ1657" s="1"/>
    </row>
    <row r="1658" spans="1:36" ht="12.75" customHeight="1" x14ac:dyDescent="0.25">
      <c r="A1658" s="22"/>
      <c r="B1658" s="27"/>
      <c r="C1658" s="27"/>
      <c r="D1658" s="76"/>
      <c r="E1658" s="76"/>
      <c r="F1658" s="76"/>
      <c r="G1658" s="76"/>
      <c r="H1658" s="76"/>
      <c r="I1658" s="76"/>
      <c r="J1658" s="76"/>
      <c r="K1658" s="77"/>
      <c r="L1658" s="27"/>
      <c r="M1658" s="27"/>
      <c r="N1658" s="27"/>
      <c r="O1658" s="27"/>
      <c r="P1658" s="27"/>
      <c r="Q1658" s="27"/>
      <c r="R1658" s="27"/>
      <c r="S1658" s="27"/>
      <c r="T1658" s="27"/>
      <c r="U1658" s="27"/>
      <c r="V1658" s="27"/>
      <c r="W1658" s="27"/>
      <c r="X1658" s="27"/>
      <c r="Y1658" s="27"/>
      <c r="Z1658" s="27"/>
      <c r="AA1658" s="27"/>
      <c r="AB1658" s="27"/>
      <c r="AC1658" s="27"/>
      <c r="AD1658" s="78"/>
      <c r="AE1658" s="78"/>
      <c r="AF1658" s="78"/>
      <c r="AG1658" s="1"/>
      <c r="AH1658" s="27"/>
      <c r="AI1658" s="30"/>
      <c r="AJ1658" s="1"/>
    </row>
    <row r="1659" spans="1:36" ht="12.75" customHeight="1" x14ac:dyDescent="0.25">
      <c r="A1659" s="22"/>
      <c r="B1659" s="27"/>
      <c r="C1659" s="27"/>
      <c r="D1659" s="76"/>
      <c r="E1659" s="76"/>
      <c r="F1659" s="76"/>
      <c r="G1659" s="76"/>
      <c r="H1659" s="76"/>
      <c r="I1659" s="76"/>
      <c r="J1659" s="76"/>
      <c r="K1659" s="77"/>
      <c r="L1659" s="27"/>
      <c r="M1659" s="27"/>
      <c r="N1659" s="27"/>
      <c r="O1659" s="27"/>
      <c r="P1659" s="27"/>
      <c r="Q1659" s="27"/>
      <c r="R1659" s="27"/>
      <c r="S1659" s="27"/>
      <c r="T1659" s="27"/>
      <c r="U1659" s="27"/>
      <c r="V1659" s="27"/>
      <c r="W1659" s="27"/>
      <c r="X1659" s="27"/>
      <c r="Y1659" s="27"/>
      <c r="Z1659" s="27"/>
      <c r="AA1659" s="27"/>
      <c r="AB1659" s="27"/>
      <c r="AC1659" s="27"/>
      <c r="AD1659" s="78"/>
      <c r="AE1659" s="78"/>
      <c r="AF1659" s="78"/>
      <c r="AG1659" s="1"/>
      <c r="AH1659" s="27"/>
      <c r="AI1659" s="30"/>
      <c r="AJ1659" s="1"/>
    </row>
    <row r="1660" spans="1:36" ht="12.75" customHeight="1" x14ac:dyDescent="0.25">
      <c r="A1660" s="22"/>
      <c r="B1660" s="27"/>
      <c r="C1660" s="27"/>
      <c r="D1660" s="76"/>
      <c r="E1660" s="76"/>
      <c r="F1660" s="76"/>
      <c r="G1660" s="76"/>
      <c r="H1660" s="76"/>
      <c r="I1660" s="76"/>
      <c r="J1660" s="76"/>
      <c r="K1660" s="77"/>
      <c r="L1660" s="27"/>
      <c r="M1660" s="27"/>
      <c r="N1660" s="27"/>
      <c r="O1660" s="27"/>
      <c r="P1660" s="27"/>
      <c r="Q1660" s="27"/>
      <c r="R1660" s="27"/>
      <c r="S1660" s="27"/>
      <c r="T1660" s="27"/>
      <c r="U1660" s="27"/>
      <c r="V1660" s="27"/>
      <c r="W1660" s="27"/>
      <c r="X1660" s="27"/>
      <c r="Y1660" s="27"/>
      <c r="Z1660" s="27"/>
      <c r="AA1660" s="27"/>
      <c r="AB1660" s="27"/>
      <c r="AC1660" s="27"/>
      <c r="AD1660" s="78"/>
      <c r="AE1660" s="78"/>
      <c r="AF1660" s="78"/>
      <c r="AG1660" s="1"/>
      <c r="AH1660" s="27"/>
      <c r="AI1660" s="30"/>
      <c r="AJ1660" s="1"/>
    </row>
    <row r="1661" spans="1:36" ht="12.75" customHeight="1" x14ac:dyDescent="0.25">
      <c r="A1661" s="22"/>
      <c r="B1661" s="27"/>
      <c r="C1661" s="27"/>
      <c r="D1661" s="76"/>
      <c r="E1661" s="76"/>
      <c r="F1661" s="76"/>
      <c r="G1661" s="76"/>
      <c r="H1661" s="76"/>
      <c r="I1661" s="76"/>
      <c r="J1661" s="76"/>
      <c r="K1661" s="77"/>
      <c r="L1661" s="27"/>
      <c r="M1661" s="27"/>
      <c r="N1661" s="27"/>
      <c r="O1661" s="27"/>
      <c r="P1661" s="27"/>
      <c r="Q1661" s="27"/>
      <c r="R1661" s="27"/>
      <c r="S1661" s="27"/>
      <c r="T1661" s="27"/>
      <c r="U1661" s="27"/>
      <c r="V1661" s="27"/>
      <c r="W1661" s="27"/>
      <c r="X1661" s="27"/>
      <c r="Y1661" s="27"/>
      <c r="Z1661" s="27"/>
      <c r="AA1661" s="27"/>
      <c r="AB1661" s="27"/>
      <c r="AC1661" s="27"/>
      <c r="AD1661" s="78"/>
      <c r="AE1661" s="78"/>
      <c r="AF1661" s="78"/>
      <c r="AG1661" s="1"/>
      <c r="AH1661" s="27"/>
      <c r="AI1661" s="30"/>
      <c r="AJ1661" s="1"/>
    </row>
    <row r="1662" spans="1:36" ht="12.75" customHeight="1" x14ac:dyDescent="0.25">
      <c r="A1662" s="22"/>
      <c r="B1662" s="27"/>
      <c r="C1662" s="27"/>
      <c r="D1662" s="76"/>
      <c r="E1662" s="76"/>
      <c r="F1662" s="76"/>
      <c r="G1662" s="76"/>
      <c r="H1662" s="76"/>
      <c r="I1662" s="76"/>
      <c r="J1662" s="76"/>
      <c r="K1662" s="77"/>
      <c r="L1662" s="27"/>
      <c r="M1662" s="27"/>
      <c r="N1662" s="27"/>
      <c r="O1662" s="27"/>
      <c r="P1662" s="27"/>
      <c r="Q1662" s="27"/>
      <c r="R1662" s="27"/>
      <c r="S1662" s="27"/>
      <c r="T1662" s="27"/>
      <c r="U1662" s="27"/>
      <c r="V1662" s="27"/>
      <c r="W1662" s="27"/>
      <c r="X1662" s="27"/>
      <c r="Y1662" s="27"/>
      <c r="Z1662" s="27"/>
      <c r="AA1662" s="27"/>
      <c r="AB1662" s="27"/>
      <c r="AC1662" s="27"/>
      <c r="AD1662" s="78"/>
      <c r="AE1662" s="78"/>
      <c r="AF1662" s="78"/>
      <c r="AG1662" s="1"/>
      <c r="AH1662" s="27"/>
      <c r="AI1662" s="30"/>
      <c r="AJ1662" s="1"/>
    </row>
    <row r="1663" spans="1:36" ht="12.75" customHeight="1" x14ac:dyDescent="0.25">
      <c r="A1663" s="22"/>
      <c r="B1663" s="27"/>
      <c r="C1663" s="27"/>
      <c r="D1663" s="76"/>
      <c r="E1663" s="76"/>
      <c r="F1663" s="76"/>
      <c r="G1663" s="76"/>
      <c r="H1663" s="76"/>
      <c r="I1663" s="76"/>
      <c r="J1663" s="76"/>
      <c r="K1663" s="77"/>
      <c r="L1663" s="27"/>
      <c r="M1663" s="27"/>
      <c r="N1663" s="27"/>
      <c r="O1663" s="27"/>
      <c r="P1663" s="27"/>
      <c r="Q1663" s="27"/>
      <c r="R1663" s="27"/>
      <c r="S1663" s="27"/>
      <c r="T1663" s="27"/>
      <c r="U1663" s="27"/>
      <c r="V1663" s="27"/>
      <c r="W1663" s="27"/>
      <c r="X1663" s="27"/>
      <c r="Y1663" s="27"/>
      <c r="Z1663" s="27"/>
      <c r="AA1663" s="27"/>
      <c r="AB1663" s="27"/>
      <c r="AC1663" s="27"/>
      <c r="AD1663" s="78"/>
      <c r="AE1663" s="78"/>
      <c r="AF1663" s="78"/>
      <c r="AG1663" s="1"/>
      <c r="AH1663" s="27"/>
      <c r="AI1663" s="30"/>
      <c r="AJ1663" s="1"/>
    </row>
    <row r="1664" spans="1:36" ht="12.75" customHeight="1" x14ac:dyDescent="0.25">
      <c r="A1664" s="22"/>
      <c r="B1664" s="27"/>
      <c r="C1664" s="27"/>
      <c r="D1664" s="76"/>
      <c r="E1664" s="76"/>
      <c r="F1664" s="76"/>
      <c r="G1664" s="76"/>
      <c r="H1664" s="76"/>
      <c r="I1664" s="76"/>
      <c r="J1664" s="76"/>
      <c r="K1664" s="77"/>
      <c r="L1664" s="27"/>
      <c r="M1664" s="27"/>
      <c r="N1664" s="27"/>
      <c r="O1664" s="27"/>
      <c r="P1664" s="27"/>
      <c r="Q1664" s="27"/>
      <c r="R1664" s="27"/>
      <c r="S1664" s="27"/>
      <c r="T1664" s="27"/>
      <c r="U1664" s="27"/>
      <c r="V1664" s="27"/>
      <c r="W1664" s="27"/>
      <c r="X1664" s="27"/>
      <c r="Y1664" s="27"/>
      <c r="Z1664" s="27"/>
      <c r="AA1664" s="27"/>
      <c r="AB1664" s="27"/>
      <c r="AC1664" s="27"/>
      <c r="AD1664" s="78"/>
      <c r="AE1664" s="78"/>
      <c r="AF1664" s="78"/>
      <c r="AG1664" s="1"/>
      <c r="AH1664" s="27"/>
      <c r="AI1664" s="30"/>
      <c r="AJ1664" s="1"/>
    </row>
    <row r="1665" spans="1:36" ht="12.75" customHeight="1" x14ac:dyDescent="0.25">
      <c r="A1665" s="22"/>
      <c r="B1665" s="27"/>
      <c r="C1665" s="27"/>
      <c r="D1665" s="76"/>
      <c r="E1665" s="76"/>
      <c r="F1665" s="76"/>
      <c r="G1665" s="76"/>
      <c r="H1665" s="76"/>
      <c r="I1665" s="76"/>
      <c r="J1665" s="76"/>
      <c r="K1665" s="77"/>
      <c r="L1665" s="27"/>
      <c r="M1665" s="27"/>
      <c r="N1665" s="27"/>
      <c r="O1665" s="27"/>
      <c r="P1665" s="27"/>
      <c r="Q1665" s="27"/>
      <c r="R1665" s="27"/>
      <c r="S1665" s="27"/>
      <c r="T1665" s="27"/>
      <c r="U1665" s="27"/>
      <c r="V1665" s="27"/>
      <c r="W1665" s="27"/>
      <c r="X1665" s="27"/>
      <c r="Y1665" s="27"/>
      <c r="Z1665" s="27"/>
      <c r="AA1665" s="27"/>
      <c r="AB1665" s="27"/>
      <c r="AC1665" s="27"/>
      <c r="AD1665" s="78"/>
      <c r="AE1665" s="78"/>
      <c r="AF1665" s="78"/>
      <c r="AG1665" s="1"/>
      <c r="AH1665" s="27"/>
      <c r="AI1665" s="30"/>
      <c r="AJ1665" s="1"/>
    </row>
    <row r="1666" spans="1:36" ht="12.75" customHeight="1" x14ac:dyDescent="0.25">
      <c r="A1666" s="22"/>
      <c r="B1666" s="27"/>
      <c r="C1666" s="27"/>
      <c r="D1666" s="76"/>
      <c r="E1666" s="76"/>
      <c r="F1666" s="76"/>
      <c r="G1666" s="76"/>
      <c r="H1666" s="76"/>
      <c r="I1666" s="76"/>
      <c r="J1666" s="76"/>
      <c r="K1666" s="77"/>
      <c r="L1666" s="27"/>
      <c r="M1666" s="27"/>
      <c r="N1666" s="27"/>
      <c r="O1666" s="27"/>
      <c r="P1666" s="27"/>
      <c r="Q1666" s="27"/>
      <c r="R1666" s="27"/>
      <c r="S1666" s="27"/>
      <c r="T1666" s="27"/>
      <c r="U1666" s="27"/>
      <c r="V1666" s="27"/>
      <c r="W1666" s="27"/>
      <c r="X1666" s="27"/>
      <c r="Y1666" s="27"/>
      <c r="Z1666" s="27"/>
      <c r="AA1666" s="27"/>
      <c r="AB1666" s="27"/>
      <c r="AC1666" s="27"/>
      <c r="AD1666" s="78"/>
      <c r="AE1666" s="78"/>
      <c r="AF1666" s="78"/>
      <c r="AG1666" s="1"/>
      <c r="AH1666" s="27"/>
      <c r="AI1666" s="30"/>
      <c r="AJ1666" s="1"/>
    </row>
    <row r="1667" spans="1:36" ht="12.75" customHeight="1" x14ac:dyDescent="0.25">
      <c r="A1667" s="22"/>
      <c r="B1667" s="27"/>
      <c r="C1667" s="27"/>
      <c r="D1667" s="76"/>
      <c r="E1667" s="76"/>
      <c r="F1667" s="76"/>
      <c r="G1667" s="76"/>
      <c r="H1667" s="76"/>
      <c r="I1667" s="76"/>
      <c r="J1667" s="76"/>
      <c r="K1667" s="77"/>
      <c r="L1667" s="27"/>
      <c r="M1667" s="27"/>
      <c r="N1667" s="27"/>
      <c r="O1667" s="27"/>
      <c r="P1667" s="27"/>
      <c r="Q1667" s="27"/>
      <c r="R1667" s="27"/>
      <c r="S1667" s="27"/>
      <c r="T1667" s="27"/>
      <c r="U1667" s="27"/>
      <c r="V1667" s="27"/>
      <c r="W1667" s="27"/>
      <c r="X1667" s="27"/>
      <c r="Y1667" s="27"/>
      <c r="Z1667" s="27"/>
      <c r="AA1667" s="27"/>
      <c r="AB1667" s="27"/>
      <c r="AC1667" s="27"/>
      <c r="AD1667" s="78"/>
      <c r="AE1667" s="78"/>
      <c r="AF1667" s="78"/>
      <c r="AG1667" s="1"/>
      <c r="AH1667" s="27"/>
      <c r="AI1667" s="30"/>
      <c r="AJ1667" s="1"/>
    </row>
    <row r="1668" spans="1:36" ht="12.75" customHeight="1" x14ac:dyDescent="0.25">
      <c r="A1668" s="22"/>
      <c r="B1668" s="27"/>
      <c r="C1668" s="27"/>
      <c r="D1668" s="76"/>
      <c r="E1668" s="76"/>
      <c r="F1668" s="76"/>
      <c r="G1668" s="76"/>
      <c r="H1668" s="76"/>
      <c r="I1668" s="76"/>
      <c r="J1668" s="76"/>
      <c r="K1668" s="77"/>
      <c r="L1668" s="27"/>
      <c r="M1668" s="27"/>
      <c r="N1668" s="27"/>
      <c r="O1668" s="27"/>
      <c r="P1668" s="27"/>
      <c r="Q1668" s="27"/>
      <c r="R1668" s="27"/>
      <c r="S1668" s="27"/>
      <c r="T1668" s="27"/>
      <c r="U1668" s="27"/>
      <c r="V1668" s="27"/>
      <c r="W1668" s="27"/>
      <c r="X1668" s="27"/>
      <c r="Y1668" s="27"/>
      <c r="Z1668" s="27"/>
      <c r="AA1668" s="27"/>
      <c r="AB1668" s="27"/>
      <c r="AC1668" s="27"/>
      <c r="AD1668" s="78"/>
      <c r="AE1668" s="78"/>
      <c r="AF1668" s="78"/>
      <c r="AG1668" s="1"/>
      <c r="AH1668" s="27"/>
      <c r="AI1668" s="30"/>
      <c r="AJ1668" s="1"/>
    </row>
    <row r="1669" spans="1:36" ht="12.75" customHeight="1" x14ac:dyDescent="0.25">
      <c r="A1669" s="22"/>
      <c r="B1669" s="27"/>
      <c r="C1669" s="27"/>
      <c r="D1669" s="76"/>
      <c r="E1669" s="76"/>
      <c r="F1669" s="76"/>
      <c r="G1669" s="76"/>
      <c r="H1669" s="76"/>
      <c r="I1669" s="76"/>
      <c r="J1669" s="76"/>
      <c r="K1669" s="77"/>
      <c r="L1669" s="27"/>
      <c r="M1669" s="27"/>
      <c r="N1669" s="27"/>
      <c r="O1669" s="27"/>
      <c r="P1669" s="27"/>
      <c r="Q1669" s="27"/>
      <c r="R1669" s="27"/>
      <c r="S1669" s="27"/>
      <c r="T1669" s="27"/>
      <c r="U1669" s="27"/>
      <c r="V1669" s="27"/>
      <c r="W1669" s="27"/>
      <c r="X1669" s="27"/>
      <c r="Y1669" s="27"/>
      <c r="Z1669" s="27"/>
      <c r="AA1669" s="27"/>
      <c r="AB1669" s="27"/>
      <c r="AC1669" s="27"/>
      <c r="AD1669" s="78"/>
      <c r="AE1669" s="78"/>
      <c r="AF1669" s="78"/>
      <c r="AG1669" s="1"/>
      <c r="AH1669" s="27"/>
      <c r="AI1669" s="30"/>
      <c r="AJ1669" s="1"/>
    </row>
    <row r="1670" spans="1:36" ht="12.75" customHeight="1" x14ac:dyDescent="0.25">
      <c r="A1670" s="22"/>
      <c r="B1670" s="27"/>
      <c r="C1670" s="27"/>
      <c r="D1670" s="76"/>
      <c r="E1670" s="76"/>
      <c r="F1670" s="76"/>
      <c r="G1670" s="76"/>
      <c r="H1670" s="76"/>
      <c r="I1670" s="76"/>
      <c r="J1670" s="76"/>
      <c r="K1670" s="77"/>
      <c r="L1670" s="27"/>
      <c r="M1670" s="27"/>
      <c r="N1670" s="27"/>
      <c r="O1670" s="27"/>
      <c r="P1670" s="27"/>
      <c r="Q1670" s="27"/>
      <c r="R1670" s="27"/>
      <c r="S1670" s="27"/>
      <c r="T1670" s="27"/>
      <c r="U1670" s="27"/>
      <c r="V1670" s="27"/>
      <c r="W1670" s="27"/>
      <c r="X1670" s="27"/>
      <c r="Y1670" s="27"/>
      <c r="Z1670" s="27"/>
      <c r="AA1670" s="27"/>
      <c r="AB1670" s="27"/>
      <c r="AC1670" s="27"/>
      <c r="AD1670" s="78"/>
      <c r="AE1670" s="78"/>
      <c r="AF1670" s="78"/>
      <c r="AG1670" s="1"/>
      <c r="AH1670" s="27"/>
      <c r="AI1670" s="30"/>
      <c r="AJ1670" s="1"/>
    </row>
    <row r="1671" spans="1:36" ht="12.75" customHeight="1" x14ac:dyDescent="0.25">
      <c r="A1671" s="22"/>
      <c r="B1671" s="27"/>
      <c r="C1671" s="27"/>
      <c r="D1671" s="76"/>
      <c r="E1671" s="76"/>
      <c r="F1671" s="76"/>
      <c r="G1671" s="76"/>
      <c r="H1671" s="76"/>
      <c r="I1671" s="76"/>
      <c r="J1671" s="76"/>
      <c r="K1671" s="77"/>
      <c r="L1671" s="27"/>
      <c r="M1671" s="27"/>
      <c r="N1671" s="27"/>
      <c r="O1671" s="27"/>
      <c r="P1671" s="27"/>
      <c r="Q1671" s="27"/>
      <c r="R1671" s="27"/>
      <c r="S1671" s="27"/>
      <c r="T1671" s="27"/>
      <c r="U1671" s="27"/>
      <c r="V1671" s="27"/>
      <c r="W1671" s="27"/>
      <c r="X1671" s="27"/>
      <c r="Y1671" s="27"/>
      <c r="Z1671" s="27"/>
      <c r="AA1671" s="27"/>
      <c r="AB1671" s="27"/>
      <c r="AC1671" s="27"/>
      <c r="AD1671" s="78"/>
      <c r="AE1671" s="78"/>
      <c r="AF1671" s="78"/>
      <c r="AG1671" s="1"/>
      <c r="AH1671" s="27"/>
      <c r="AI1671" s="30"/>
      <c r="AJ1671" s="1"/>
    </row>
    <row r="1672" spans="1:36" ht="12.75" customHeight="1" x14ac:dyDescent="0.25">
      <c r="A1672" s="22"/>
      <c r="B1672" s="27"/>
      <c r="C1672" s="27"/>
      <c r="D1672" s="76"/>
      <c r="E1672" s="76"/>
      <c r="F1672" s="76"/>
      <c r="G1672" s="76"/>
      <c r="H1672" s="76"/>
      <c r="I1672" s="76"/>
      <c r="J1672" s="76"/>
      <c r="K1672" s="77"/>
      <c r="L1672" s="27"/>
      <c r="M1672" s="27"/>
      <c r="N1672" s="27"/>
      <c r="O1672" s="27"/>
      <c r="P1672" s="27"/>
      <c r="Q1672" s="27"/>
      <c r="R1672" s="27"/>
      <c r="S1672" s="27"/>
      <c r="T1672" s="27"/>
      <c r="U1672" s="27"/>
      <c r="V1672" s="27"/>
      <c r="W1672" s="27"/>
      <c r="X1672" s="27"/>
      <c r="Y1672" s="27"/>
      <c r="Z1672" s="27"/>
      <c r="AA1672" s="27"/>
      <c r="AB1672" s="27"/>
      <c r="AC1672" s="27"/>
      <c r="AD1672" s="78"/>
      <c r="AE1672" s="78"/>
      <c r="AF1672" s="78"/>
      <c r="AG1672" s="1"/>
      <c r="AH1672" s="27"/>
      <c r="AI1672" s="30"/>
      <c r="AJ1672" s="1"/>
    </row>
    <row r="1673" spans="1:36" ht="12.75" customHeight="1" x14ac:dyDescent="0.25">
      <c r="A1673" s="22"/>
      <c r="B1673" s="27"/>
      <c r="C1673" s="27"/>
      <c r="D1673" s="76"/>
      <c r="E1673" s="76"/>
      <c r="F1673" s="76"/>
      <c r="G1673" s="76"/>
      <c r="H1673" s="76"/>
      <c r="I1673" s="76"/>
      <c r="J1673" s="76"/>
      <c r="K1673" s="77"/>
      <c r="L1673" s="27"/>
      <c r="M1673" s="27"/>
      <c r="N1673" s="27"/>
      <c r="O1673" s="27"/>
      <c r="P1673" s="27"/>
      <c r="Q1673" s="27"/>
      <c r="R1673" s="27"/>
      <c r="S1673" s="27"/>
      <c r="T1673" s="27"/>
      <c r="U1673" s="27"/>
      <c r="V1673" s="27"/>
      <c r="W1673" s="27"/>
      <c r="X1673" s="27"/>
      <c r="Y1673" s="27"/>
      <c r="Z1673" s="27"/>
      <c r="AA1673" s="27"/>
      <c r="AB1673" s="27"/>
      <c r="AC1673" s="27"/>
      <c r="AD1673" s="78"/>
      <c r="AE1673" s="78"/>
      <c r="AF1673" s="78"/>
      <c r="AG1673" s="1"/>
      <c r="AH1673" s="27"/>
      <c r="AI1673" s="30"/>
      <c r="AJ1673" s="1"/>
    </row>
    <row r="1674" spans="1:36" ht="12.75" customHeight="1" x14ac:dyDescent="0.25">
      <c r="A1674" s="22"/>
      <c r="B1674" s="27"/>
      <c r="C1674" s="27"/>
      <c r="D1674" s="76"/>
      <c r="E1674" s="76"/>
      <c r="F1674" s="76"/>
      <c r="G1674" s="76"/>
      <c r="H1674" s="76"/>
      <c r="I1674" s="76"/>
      <c r="J1674" s="76"/>
      <c r="K1674" s="77"/>
      <c r="L1674" s="27"/>
      <c r="M1674" s="27"/>
      <c r="N1674" s="27"/>
      <c r="O1674" s="27"/>
      <c r="P1674" s="27"/>
      <c r="Q1674" s="27"/>
      <c r="R1674" s="27"/>
      <c r="S1674" s="27"/>
      <c r="T1674" s="27"/>
      <c r="U1674" s="27"/>
      <c r="V1674" s="27"/>
      <c r="W1674" s="27"/>
      <c r="X1674" s="27"/>
      <c r="Y1674" s="27"/>
      <c r="Z1674" s="27"/>
      <c r="AA1674" s="27"/>
      <c r="AB1674" s="27"/>
      <c r="AC1674" s="27"/>
      <c r="AD1674" s="78"/>
      <c r="AE1674" s="78"/>
      <c r="AF1674" s="78"/>
      <c r="AG1674" s="1"/>
      <c r="AH1674" s="27"/>
      <c r="AI1674" s="30"/>
      <c r="AJ1674" s="1"/>
    </row>
    <row r="1675" spans="1:36" ht="12.75" customHeight="1" x14ac:dyDescent="0.25">
      <c r="A1675" s="22"/>
      <c r="B1675" s="27"/>
      <c r="C1675" s="27"/>
      <c r="D1675" s="76"/>
      <c r="E1675" s="76"/>
      <c r="F1675" s="76"/>
      <c r="G1675" s="76"/>
      <c r="H1675" s="76"/>
      <c r="I1675" s="76"/>
      <c r="J1675" s="76"/>
      <c r="K1675" s="77"/>
      <c r="L1675" s="27"/>
      <c r="M1675" s="27"/>
      <c r="N1675" s="27"/>
      <c r="O1675" s="27"/>
      <c r="P1675" s="27"/>
      <c r="Q1675" s="27"/>
      <c r="R1675" s="27"/>
      <c r="S1675" s="27"/>
      <c r="T1675" s="27"/>
      <c r="U1675" s="27"/>
      <c r="V1675" s="27"/>
      <c r="W1675" s="27"/>
      <c r="X1675" s="27"/>
      <c r="Y1675" s="27"/>
      <c r="Z1675" s="27"/>
      <c r="AA1675" s="27"/>
      <c r="AB1675" s="27"/>
      <c r="AC1675" s="27"/>
      <c r="AD1675" s="78"/>
      <c r="AE1675" s="78"/>
      <c r="AF1675" s="78"/>
      <c r="AG1675" s="1"/>
      <c r="AH1675" s="27"/>
      <c r="AI1675" s="30"/>
      <c r="AJ1675" s="1"/>
    </row>
    <row r="1676" spans="1:36" ht="12.75" customHeight="1" x14ac:dyDescent="0.25">
      <c r="A1676" s="22"/>
      <c r="B1676" s="27"/>
      <c r="C1676" s="27"/>
      <c r="D1676" s="76"/>
      <c r="E1676" s="76"/>
      <c r="F1676" s="76"/>
      <c r="G1676" s="76"/>
      <c r="H1676" s="76"/>
      <c r="I1676" s="76"/>
      <c r="J1676" s="76"/>
      <c r="K1676" s="77"/>
      <c r="L1676" s="27"/>
      <c r="M1676" s="27"/>
      <c r="N1676" s="27"/>
      <c r="O1676" s="27"/>
      <c r="P1676" s="27"/>
      <c r="Q1676" s="27"/>
      <c r="R1676" s="27"/>
      <c r="S1676" s="27"/>
      <c r="T1676" s="27"/>
      <c r="U1676" s="27"/>
      <c r="V1676" s="27"/>
      <c r="W1676" s="27"/>
      <c r="X1676" s="27"/>
      <c r="Y1676" s="27"/>
      <c r="Z1676" s="27"/>
      <c r="AA1676" s="27"/>
      <c r="AB1676" s="27"/>
      <c r="AC1676" s="27"/>
      <c r="AD1676" s="78"/>
      <c r="AE1676" s="78"/>
      <c r="AF1676" s="78"/>
      <c r="AG1676" s="1"/>
      <c r="AH1676" s="27"/>
      <c r="AI1676" s="30"/>
      <c r="AJ1676" s="1"/>
    </row>
    <row r="1677" spans="1:36" ht="12.75" customHeight="1" x14ac:dyDescent="0.25">
      <c r="A1677" s="22"/>
      <c r="B1677" s="27"/>
      <c r="C1677" s="27"/>
      <c r="D1677" s="76"/>
      <c r="E1677" s="76"/>
      <c r="F1677" s="76"/>
      <c r="G1677" s="76"/>
      <c r="H1677" s="76"/>
      <c r="I1677" s="76"/>
      <c r="J1677" s="76"/>
      <c r="K1677" s="77"/>
      <c r="L1677" s="27"/>
      <c r="M1677" s="27"/>
      <c r="N1677" s="27"/>
      <c r="O1677" s="27"/>
      <c r="P1677" s="27"/>
      <c r="Q1677" s="27"/>
      <c r="R1677" s="27"/>
      <c r="S1677" s="27"/>
      <c r="T1677" s="27"/>
      <c r="U1677" s="27"/>
      <c r="V1677" s="27"/>
      <c r="W1677" s="27"/>
      <c r="X1677" s="27"/>
      <c r="Y1677" s="27"/>
      <c r="Z1677" s="27"/>
      <c r="AA1677" s="27"/>
      <c r="AB1677" s="27"/>
      <c r="AC1677" s="27"/>
      <c r="AD1677" s="78"/>
      <c r="AE1677" s="78"/>
      <c r="AF1677" s="78"/>
      <c r="AG1677" s="1"/>
      <c r="AH1677" s="27"/>
      <c r="AI1677" s="30"/>
      <c r="AJ1677" s="1"/>
    </row>
    <row r="1678" spans="1:36" ht="12.75" customHeight="1" x14ac:dyDescent="0.25">
      <c r="A1678" s="22"/>
      <c r="B1678" s="27"/>
      <c r="C1678" s="27"/>
      <c r="D1678" s="76"/>
      <c r="E1678" s="76"/>
      <c r="F1678" s="76"/>
      <c r="G1678" s="76"/>
      <c r="H1678" s="76"/>
      <c r="I1678" s="76"/>
      <c r="J1678" s="76"/>
      <c r="K1678" s="77"/>
      <c r="L1678" s="27"/>
      <c r="M1678" s="27"/>
      <c r="N1678" s="27"/>
      <c r="O1678" s="27"/>
      <c r="P1678" s="27"/>
      <c r="Q1678" s="27"/>
      <c r="R1678" s="27"/>
      <c r="S1678" s="27"/>
      <c r="T1678" s="27"/>
      <c r="U1678" s="27"/>
      <c r="V1678" s="27"/>
      <c r="W1678" s="27"/>
      <c r="X1678" s="27"/>
      <c r="Y1678" s="27"/>
      <c r="Z1678" s="27"/>
      <c r="AA1678" s="27"/>
      <c r="AB1678" s="27"/>
      <c r="AC1678" s="27"/>
      <c r="AD1678" s="78"/>
      <c r="AE1678" s="78"/>
      <c r="AF1678" s="78"/>
      <c r="AG1678" s="1"/>
      <c r="AH1678" s="27"/>
      <c r="AI1678" s="30"/>
      <c r="AJ1678" s="1"/>
    </row>
    <row r="1679" spans="1:36" ht="12.75" customHeight="1" x14ac:dyDescent="0.25">
      <c r="A1679" s="22"/>
      <c r="B1679" s="27"/>
      <c r="C1679" s="27"/>
      <c r="D1679" s="76"/>
      <c r="E1679" s="76"/>
      <c r="F1679" s="76"/>
      <c r="G1679" s="76"/>
      <c r="H1679" s="76"/>
      <c r="I1679" s="76"/>
      <c r="J1679" s="76"/>
      <c r="K1679" s="77"/>
      <c r="L1679" s="27"/>
      <c r="M1679" s="27"/>
      <c r="N1679" s="27"/>
      <c r="O1679" s="27"/>
      <c r="P1679" s="27"/>
      <c r="Q1679" s="27"/>
      <c r="R1679" s="27"/>
      <c r="S1679" s="27"/>
      <c r="T1679" s="27"/>
      <c r="U1679" s="27"/>
      <c r="V1679" s="27"/>
      <c r="W1679" s="27"/>
      <c r="X1679" s="27"/>
      <c r="Y1679" s="27"/>
      <c r="Z1679" s="27"/>
      <c r="AA1679" s="27"/>
      <c r="AB1679" s="27"/>
      <c r="AC1679" s="27"/>
      <c r="AD1679" s="78"/>
      <c r="AE1679" s="78"/>
      <c r="AF1679" s="78"/>
      <c r="AG1679" s="1"/>
      <c r="AH1679" s="27"/>
      <c r="AI1679" s="30"/>
      <c r="AJ1679" s="1"/>
    </row>
    <row r="1680" spans="1:36" ht="12.75" customHeight="1" x14ac:dyDescent="0.25">
      <c r="A1680" s="22"/>
      <c r="B1680" s="27"/>
      <c r="C1680" s="27"/>
      <c r="D1680" s="76"/>
      <c r="E1680" s="76"/>
      <c r="F1680" s="76"/>
      <c r="G1680" s="76"/>
      <c r="H1680" s="76"/>
      <c r="I1680" s="76"/>
      <c r="J1680" s="76"/>
      <c r="K1680" s="77"/>
      <c r="L1680" s="27"/>
      <c r="M1680" s="27"/>
      <c r="N1680" s="27"/>
      <c r="O1680" s="27"/>
      <c r="P1680" s="27"/>
      <c r="Q1680" s="27"/>
      <c r="R1680" s="27"/>
      <c r="S1680" s="27"/>
      <c r="T1680" s="27"/>
      <c r="U1680" s="27"/>
      <c r="V1680" s="27"/>
      <c r="W1680" s="27"/>
      <c r="X1680" s="27"/>
      <c r="Y1680" s="27"/>
      <c r="Z1680" s="27"/>
      <c r="AA1680" s="27"/>
      <c r="AB1680" s="27"/>
      <c r="AC1680" s="27"/>
      <c r="AD1680" s="78"/>
      <c r="AE1680" s="78"/>
      <c r="AF1680" s="78"/>
      <c r="AG1680" s="1"/>
      <c r="AH1680" s="27"/>
      <c r="AI1680" s="30"/>
      <c r="AJ1680" s="1"/>
    </row>
    <row r="1681" spans="1:36" ht="12.75" customHeight="1" x14ac:dyDescent="0.25">
      <c r="A1681" s="22"/>
      <c r="B1681" s="27"/>
      <c r="C1681" s="27"/>
      <c r="D1681" s="76"/>
      <c r="E1681" s="76"/>
      <c r="F1681" s="76"/>
      <c r="G1681" s="76"/>
      <c r="H1681" s="76"/>
      <c r="I1681" s="76"/>
      <c r="J1681" s="76"/>
      <c r="K1681" s="77"/>
      <c r="L1681" s="27"/>
      <c r="M1681" s="27"/>
      <c r="N1681" s="27"/>
      <c r="O1681" s="27"/>
      <c r="P1681" s="27"/>
      <c r="Q1681" s="27"/>
      <c r="R1681" s="27"/>
      <c r="S1681" s="27"/>
      <c r="T1681" s="27"/>
      <c r="U1681" s="27"/>
      <c r="V1681" s="27"/>
      <c r="W1681" s="27"/>
      <c r="X1681" s="27"/>
      <c r="Y1681" s="27"/>
      <c r="Z1681" s="27"/>
      <c r="AA1681" s="27"/>
      <c r="AB1681" s="27"/>
      <c r="AC1681" s="27"/>
      <c r="AD1681" s="78"/>
      <c r="AE1681" s="78"/>
      <c r="AF1681" s="78"/>
      <c r="AG1681" s="1"/>
      <c r="AH1681" s="27"/>
      <c r="AI1681" s="30"/>
      <c r="AJ1681" s="1"/>
    </row>
    <row r="1682" spans="1:36" ht="12.75" customHeight="1" x14ac:dyDescent="0.25">
      <c r="A1682" s="22"/>
      <c r="B1682" s="27"/>
      <c r="C1682" s="27"/>
      <c r="D1682" s="76"/>
      <c r="E1682" s="76"/>
      <c r="F1682" s="76"/>
      <c r="G1682" s="76"/>
      <c r="H1682" s="76"/>
      <c r="I1682" s="76"/>
      <c r="J1682" s="76"/>
      <c r="K1682" s="77"/>
      <c r="L1682" s="27"/>
      <c r="M1682" s="27"/>
      <c r="N1682" s="27"/>
      <c r="O1682" s="27"/>
      <c r="P1682" s="27"/>
      <c r="Q1682" s="27"/>
      <c r="R1682" s="27"/>
      <c r="S1682" s="27"/>
      <c r="T1682" s="27"/>
      <c r="U1682" s="27"/>
      <c r="V1682" s="27"/>
      <c r="W1682" s="27"/>
      <c r="X1682" s="27"/>
      <c r="Y1682" s="27"/>
      <c r="Z1682" s="27"/>
      <c r="AA1682" s="27"/>
      <c r="AB1682" s="27"/>
      <c r="AC1682" s="27"/>
      <c r="AD1682" s="78"/>
      <c r="AE1682" s="78"/>
      <c r="AF1682" s="78"/>
      <c r="AG1682" s="1"/>
      <c r="AH1682" s="27"/>
      <c r="AI1682" s="30"/>
      <c r="AJ1682" s="1"/>
    </row>
    <row r="1683" spans="1:36" ht="12.75" customHeight="1" x14ac:dyDescent="0.25">
      <c r="A1683" s="22"/>
      <c r="B1683" s="27"/>
      <c r="C1683" s="27"/>
      <c r="D1683" s="76"/>
      <c r="E1683" s="76"/>
      <c r="F1683" s="76"/>
      <c r="G1683" s="76"/>
      <c r="H1683" s="76"/>
      <c r="I1683" s="76"/>
      <c r="J1683" s="76"/>
      <c r="K1683" s="77"/>
      <c r="L1683" s="27"/>
      <c r="M1683" s="27"/>
      <c r="N1683" s="27"/>
      <c r="O1683" s="27"/>
      <c r="P1683" s="27"/>
      <c r="Q1683" s="27"/>
      <c r="R1683" s="27"/>
      <c r="S1683" s="27"/>
      <c r="T1683" s="27"/>
      <c r="U1683" s="27"/>
      <c r="V1683" s="27"/>
      <c r="W1683" s="27"/>
      <c r="X1683" s="27"/>
      <c r="Y1683" s="27"/>
      <c r="Z1683" s="27"/>
      <c r="AA1683" s="27"/>
      <c r="AB1683" s="27"/>
      <c r="AC1683" s="27"/>
      <c r="AD1683" s="78"/>
      <c r="AE1683" s="78"/>
      <c r="AF1683" s="78"/>
      <c r="AG1683" s="1"/>
      <c r="AH1683" s="27"/>
      <c r="AI1683" s="30"/>
      <c r="AJ1683" s="1"/>
    </row>
    <row r="1684" spans="1:36" ht="12.75" customHeight="1" x14ac:dyDescent="0.25">
      <c r="A1684" s="22"/>
      <c r="B1684" s="27"/>
      <c r="C1684" s="27"/>
      <c r="D1684" s="76"/>
      <c r="E1684" s="76"/>
      <c r="F1684" s="76"/>
      <c r="G1684" s="76"/>
      <c r="H1684" s="76"/>
      <c r="I1684" s="76"/>
      <c r="J1684" s="76"/>
      <c r="K1684" s="77"/>
      <c r="L1684" s="27"/>
      <c r="M1684" s="27"/>
      <c r="N1684" s="27"/>
      <c r="O1684" s="27"/>
      <c r="P1684" s="27"/>
      <c r="Q1684" s="27"/>
      <c r="R1684" s="27"/>
      <c r="S1684" s="27"/>
      <c r="T1684" s="27"/>
      <c r="U1684" s="27"/>
      <c r="V1684" s="27"/>
      <c r="W1684" s="27"/>
      <c r="X1684" s="27"/>
      <c r="Y1684" s="27"/>
      <c r="Z1684" s="27"/>
      <c r="AA1684" s="27"/>
      <c r="AB1684" s="27"/>
      <c r="AC1684" s="27"/>
      <c r="AD1684" s="78"/>
      <c r="AE1684" s="78"/>
      <c r="AF1684" s="78"/>
      <c r="AG1684" s="1"/>
      <c r="AH1684" s="27"/>
      <c r="AI1684" s="30"/>
      <c r="AJ1684" s="1"/>
    </row>
    <row r="1685" spans="1:36" ht="12.75" customHeight="1" x14ac:dyDescent="0.25">
      <c r="A1685" s="22"/>
      <c r="B1685" s="27"/>
      <c r="C1685" s="27"/>
      <c r="D1685" s="76"/>
      <c r="E1685" s="76"/>
      <c r="F1685" s="76"/>
      <c r="G1685" s="76"/>
      <c r="H1685" s="76"/>
      <c r="I1685" s="76"/>
      <c r="J1685" s="76"/>
      <c r="K1685" s="77"/>
      <c r="L1685" s="27"/>
      <c r="M1685" s="27"/>
      <c r="N1685" s="27"/>
      <c r="O1685" s="27"/>
      <c r="P1685" s="27"/>
      <c r="Q1685" s="27"/>
      <c r="R1685" s="27"/>
      <c r="S1685" s="27"/>
      <c r="T1685" s="27"/>
      <c r="U1685" s="27"/>
      <c r="V1685" s="27"/>
      <c r="W1685" s="27"/>
      <c r="X1685" s="27"/>
      <c r="Y1685" s="27"/>
      <c r="Z1685" s="27"/>
      <c r="AA1685" s="27"/>
      <c r="AB1685" s="27"/>
      <c r="AC1685" s="27"/>
      <c r="AD1685" s="78"/>
      <c r="AE1685" s="78"/>
      <c r="AF1685" s="78"/>
      <c r="AG1685" s="1"/>
      <c r="AH1685" s="27"/>
      <c r="AI1685" s="30"/>
      <c r="AJ1685" s="1"/>
    </row>
    <row r="1686" spans="1:36" ht="12.75" customHeight="1" x14ac:dyDescent="0.25">
      <c r="A1686" s="22"/>
      <c r="B1686" s="27"/>
      <c r="C1686" s="27"/>
      <c r="D1686" s="76"/>
      <c r="E1686" s="76"/>
      <c r="F1686" s="76"/>
      <c r="G1686" s="76"/>
      <c r="H1686" s="76"/>
      <c r="I1686" s="76"/>
      <c r="J1686" s="76"/>
      <c r="K1686" s="77"/>
      <c r="L1686" s="27"/>
      <c r="M1686" s="27"/>
      <c r="N1686" s="27"/>
      <c r="O1686" s="27"/>
      <c r="P1686" s="27"/>
      <c r="Q1686" s="27"/>
      <c r="R1686" s="27"/>
      <c r="S1686" s="27"/>
      <c r="T1686" s="27"/>
      <c r="U1686" s="27"/>
      <c r="V1686" s="27"/>
      <c r="W1686" s="27"/>
      <c r="X1686" s="27"/>
      <c r="Y1686" s="27"/>
      <c r="Z1686" s="27"/>
      <c r="AA1686" s="27"/>
      <c r="AB1686" s="27"/>
      <c r="AC1686" s="27"/>
      <c r="AD1686" s="78"/>
      <c r="AE1686" s="78"/>
      <c r="AF1686" s="78"/>
      <c r="AG1686" s="1"/>
      <c r="AH1686" s="27"/>
      <c r="AI1686" s="30"/>
      <c r="AJ1686" s="1"/>
    </row>
    <row r="1687" spans="1:36" ht="12.75" customHeight="1" x14ac:dyDescent="0.25">
      <c r="A1687" s="22"/>
      <c r="B1687" s="27"/>
      <c r="C1687" s="27"/>
      <c r="D1687" s="76"/>
      <c r="E1687" s="76"/>
      <c r="F1687" s="76"/>
      <c r="G1687" s="76"/>
      <c r="H1687" s="76"/>
      <c r="I1687" s="76"/>
      <c r="J1687" s="76"/>
      <c r="K1687" s="77"/>
      <c r="L1687" s="27"/>
      <c r="M1687" s="27"/>
      <c r="N1687" s="27"/>
      <c r="O1687" s="27"/>
      <c r="P1687" s="27"/>
      <c r="Q1687" s="27"/>
      <c r="R1687" s="27"/>
      <c r="S1687" s="27"/>
      <c r="T1687" s="27"/>
      <c r="U1687" s="27"/>
      <c r="V1687" s="27"/>
      <c r="W1687" s="27"/>
      <c r="X1687" s="27"/>
      <c r="Y1687" s="27"/>
      <c r="Z1687" s="27"/>
      <c r="AA1687" s="27"/>
      <c r="AB1687" s="27"/>
      <c r="AC1687" s="27"/>
      <c r="AD1687" s="78"/>
      <c r="AE1687" s="78"/>
      <c r="AF1687" s="78"/>
      <c r="AG1687" s="1"/>
      <c r="AH1687" s="27"/>
      <c r="AI1687" s="30"/>
      <c r="AJ1687" s="1"/>
    </row>
    <row r="1688" spans="1:36" ht="12.75" customHeight="1" x14ac:dyDescent="0.25">
      <c r="A1688" s="22"/>
      <c r="B1688" s="27"/>
      <c r="C1688" s="27"/>
      <c r="D1688" s="76"/>
      <c r="E1688" s="76"/>
      <c r="F1688" s="76"/>
      <c r="G1688" s="76"/>
      <c r="H1688" s="76"/>
      <c r="I1688" s="76"/>
      <c r="J1688" s="76"/>
      <c r="K1688" s="77"/>
      <c r="L1688" s="27"/>
      <c r="M1688" s="27"/>
      <c r="N1688" s="27"/>
      <c r="O1688" s="27"/>
      <c r="P1688" s="27"/>
      <c r="Q1688" s="27"/>
      <c r="R1688" s="27"/>
      <c r="S1688" s="27"/>
      <c r="T1688" s="27"/>
      <c r="U1688" s="27"/>
      <c r="V1688" s="27"/>
      <c r="W1688" s="27"/>
      <c r="X1688" s="27"/>
      <c r="Y1688" s="27"/>
      <c r="Z1688" s="27"/>
      <c r="AA1688" s="27"/>
      <c r="AB1688" s="27"/>
      <c r="AC1688" s="27"/>
      <c r="AD1688" s="78"/>
      <c r="AE1688" s="78"/>
      <c r="AF1688" s="78"/>
      <c r="AG1688" s="1"/>
      <c r="AH1688" s="27"/>
      <c r="AI1688" s="30"/>
      <c r="AJ1688" s="1"/>
    </row>
    <row r="1689" spans="1:36" ht="12.75" customHeight="1" x14ac:dyDescent="0.25">
      <c r="A1689" s="22"/>
      <c r="B1689" s="27"/>
      <c r="C1689" s="27"/>
      <c r="D1689" s="76"/>
      <c r="E1689" s="76"/>
      <c r="F1689" s="76"/>
      <c r="G1689" s="76"/>
      <c r="H1689" s="76"/>
      <c r="I1689" s="76"/>
      <c r="J1689" s="76"/>
      <c r="K1689" s="77"/>
      <c r="L1689" s="27"/>
      <c r="M1689" s="27"/>
      <c r="N1689" s="27"/>
      <c r="O1689" s="27"/>
      <c r="P1689" s="27"/>
      <c r="Q1689" s="27"/>
      <c r="R1689" s="27"/>
      <c r="S1689" s="27"/>
      <c r="T1689" s="27"/>
      <c r="U1689" s="27"/>
      <c r="V1689" s="27"/>
      <c r="W1689" s="27"/>
      <c r="X1689" s="27"/>
      <c r="Y1689" s="27"/>
      <c r="Z1689" s="27"/>
      <c r="AA1689" s="27"/>
      <c r="AB1689" s="27"/>
      <c r="AC1689" s="27"/>
      <c r="AD1689" s="78"/>
      <c r="AE1689" s="78"/>
      <c r="AF1689" s="78"/>
      <c r="AG1689" s="1"/>
      <c r="AH1689" s="27"/>
      <c r="AI1689" s="30"/>
      <c r="AJ1689" s="1"/>
    </row>
    <row r="1690" spans="1:36" ht="12.75" customHeight="1" x14ac:dyDescent="0.25">
      <c r="A1690" s="22"/>
      <c r="B1690" s="27"/>
      <c r="C1690" s="27"/>
      <c r="D1690" s="76"/>
      <c r="E1690" s="76"/>
      <c r="F1690" s="76"/>
      <c r="G1690" s="76"/>
      <c r="H1690" s="76"/>
      <c r="I1690" s="76"/>
      <c r="J1690" s="76"/>
      <c r="K1690" s="77"/>
      <c r="L1690" s="27"/>
      <c r="M1690" s="27"/>
      <c r="N1690" s="27"/>
      <c r="O1690" s="27"/>
      <c r="P1690" s="27"/>
      <c r="Q1690" s="27"/>
      <c r="R1690" s="27"/>
      <c r="S1690" s="27"/>
      <c r="T1690" s="27"/>
      <c r="U1690" s="27"/>
      <c r="V1690" s="27"/>
      <c r="W1690" s="27"/>
      <c r="X1690" s="27"/>
      <c r="Y1690" s="27"/>
      <c r="Z1690" s="27"/>
      <c r="AA1690" s="27"/>
      <c r="AB1690" s="27"/>
      <c r="AC1690" s="27"/>
      <c r="AD1690" s="78"/>
      <c r="AE1690" s="78"/>
      <c r="AF1690" s="78"/>
      <c r="AG1690" s="1"/>
      <c r="AH1690" s="27"/>
      <c r="AI1690" s="30"/>
      <c r="AJ1690" s="1"/>
    </row>
    <row r="1691" spans="1:36" ht="12.75" customHeight="1" x14ac:dyDescent="0.25">
      <c r="A1691" s="22"/>
      <c r="B1691" s="27"/>
      <c r="C1691" s="27"/>
      <c r="D1691" s="76"/>
      <c r="E1691" s="76"/>
      <c r="F1691" s="76"/>
      <c r="G1691" s="76"/>
      <c r="H1691" s="76"/>
      <c r="I1691" s="76"/>
      <c r="J1691" s="76"/>
      <c r="K1691" s="77"/>
      <c r="L1691" s="27"/>
      <c r="M1691" s="27"/>
      <c r="N1691" s="27"/>
      <c r="O1691" s="27"/>
      <c r="P1691" s="27"/>
      <c r="Q1691" s="27"/>
      <c r="R1691" s="27"/>
      <c r="S1691" s="27"/>
      <c r="T1691" s="27"/>
      <c r="U1691" s="27"/>
      <c r="V1691" s="27"/>
      <c r="W1691" s="27"/>
      <c r="X1691" s="27"/>
      <c r="Y1691" s="27"/>
      <c r="Z1691" s="27"/>
      <c r="AA1691" s="27"/>
      <c r="AB1691" s="27"/>
      <c r="AC1691" s="27"/>
      <c r="AD1691" s="78"/>
      <c r="AE1691" s="78"/>
      <c r="AF1691" s="78"/>
      <c r="AG1691" s="1"/>
      <c r="AH1691" s="27"/>
      <c r="AI1691" s="30"/>
      <c r="AJ1691" s="1"/>
    </row>
    <row r="1692" spans="1:36" ht="12.75" customHeight="1" x14ac:dyDescent="0.25">
      <c r="A1692" s="22"/>
      <c r="B1692" s="27"/>
      <c r="C1692" s="27"/>
      <c r="D1692" s="76"/>
      <c r="E1692" s="76"/>
      <c r="F1692" s="76"/>
      <c r="G1692" s="76"/>
      <c r="H1692" s="76"/>
      <c r="I1692" s="76"/>
      <c r="J1692" s="76"/>
      <c r="K1692" s="77"/>
      <c r="L1692" s="27"/>
      <c r="M1692" s="27"/>
      <c r="N1692" s="27"/>
      <c r="O1692" s="27"/>
      <c r="P1692" s="27"/>
      <c r="Q1692" s="27"/>
      <c r="R1692" s="27"/>
      <c r="S1692" s="27"/>
      <c r="T1692" s="27"/>
      <c r="U1692" s="27"/>
      <c r="V1692" s="27"/>
      <c r="W1692" s="27"/>
      <c r="X1692" s="27"/>
      <c r="Y1692" s="27"/>
      <c r="Z1692" s="27"/>
      <c r="AA1692" s="27"/>
      <c r="AB1692" s="27"/>
      <c r="AC1692" s="27"/>
      <c r="AD1692" s="78"/>
      <c r="AE1692" s="78"/>
      <c r="AF1692" s="78"/>
      <c r="AG1692" s="1"/>
      <c r="AH1692" s="27"/>
      <c r="AI1692" s="30"/>
      <c r="AJ1692" s="1"/>
    </row>
    <row r="1693" spans="1:36" ht="12.75" customHeight="1" x14ac:dyDescent="0.25">
      <c r="A1693" s="22"/>
      <c r="B1693" s="27"/>
      <c r="C1693" s="27"/>
      <c r="D1693" s="76"/>
      <c r="E1693" s="76"/>
      <c r="F1693" s="76"/>
      <c r="G1693" s="76"/>
      <c r="H1693" s="76"/>
      <c r="I1693" s="76"/>
      <c r="J1693" s="76"/>
      <c r="K1693" s="77"/>
      <c r="L1693" s="27"/>
      <c r="M1693" s="27"/>
      <c r="N1693" s="27"/>
      <c r="O1693" s="27"/>
      <c r="P1693" s="27"/>
      <c r="Q1693" s="27"/>
      <c r="R1693" s="27"/>
      <c r="S1693" s="27"/>
      <c r="T1693" s="27"/>
      <c r="U1693" s="27"/>
      <c r="V1693" s="27"/>
      <c r="W1693" s="27"/>
      <c r="X1693" s="27"/>
      <c r="Y1693" s="27"/>
      <c r="Z1693" s="27"/>
      <c r="AA1693" s="27"/>
      <c r="AB1693" s="27"/>
      <c r="AC1693" s="27"/>
      <c r="AD1693" s="78"/>
      <c r="AE1693" s="78"/>
      <c r="AF1693" s="78"/>
      <c r="AG1693" s="1"/>
      <c r="AH1693" s="27"/>
      <c r="AI1693" s="30"/>
      <c r="AJ1693" s="1"/>
    </row>
    <row r="1694" spans="1:36" ht="12.75" customHeight="1" x14ac:dyDescent="0.25">
      <c r="A1694" s="22"/>
      <c r="B1694" s="27"/>
      <c r="C1694" s="27"/>
      <c r="D1694" s="76"/>
      <c r="E1694" s="76"/>
      <c r="F1694" s="76"/>
      <c r="G1694" s="76"/>
      <c r="H1694" s="76"/>
      <c r="I1694" s="76"/>
      <c r="J1694" s="76"/>
      <c r="K1694" s="77"/>
      <c r="L1694" s="27"/>
      <c r="M1694" s="27"/>
      <c r="N1694" s="27"/>
      <c r="O1694" s="27"/>
      <c r="P1694" s="27"/>
      <c r="Q1694" s="27"/>
      <c r="R1694" s="27"/>
      <c r="S1694" s="27"/>
      <c r="T1694" s="27"/>
      <c r="U1694" s="27"/>
      <c r="V1694" s="27"/>
      <c r="W1694" s="27"/>
      <c r="X1694" s="27"/>
      <c r="Y1694" s="27"/>
      <c r="Z1694" s="27"/>
      <c r="AA1694" s="27"/>
      <c r="AB1694" s="27"/>
      <c r="AC1694" s="27"/>
      <c r="AD1694" s="78"/>
      <c r="AE1694" s="78"/>
      <c r="AF1694" s="78"/>
      <c r="AG1694" s="1"/>
      <c r="AH1694" s="27"/>
      <c r="AI1694" s="30"/>
      <c r="AJ1694" s="1"/>
    </row>
    <row r="1695" spans="1:36" ht="12.75" customHeight="1" x14ac:dyDescent="0.25">
      <c r="A1695" s="22"/>
      <c r="B1695" s="27"/>
      <c r="C1695" s="27"/>
      <c r="D1695" s="76"/>
      <c r="E1695" s="76"/>
      <c r="F1695" s="76"/>
      <c r="G1695" s="76"/>
      <c r="H1695" s="76"/>
      <c r="I1695" s="76"/>
      <c r="J1695" s="76"/>
      <c r="K1695" s="77"/>
      <c r="L1695" s="27"/>
      <c r="M1695" s="27"/>
      <c r="N1695" s="27"/>
      <c r="O1695" s="27"/>
      <c r="P1695" s="27"/>
      <c r="Q1695" s="27"/>
      <c r="R1695" s="27"/>
      <c r="S1695" s="27"/>
      <c r="T1695" s="27"/>
      <c r="U1695" s="27"/>
      <c r="V1695" s="27"/>
      <c r="W1695" s="27"/>
      <c r="X1695" s="27"/>
      <c r="Y1695" s="27"/>
      <c r="Z1695" s="27"/>
      <c r="AA1695" s="27"/>
      <c r="AB1695" s="27"/>
      <c r="AC1695" s="27"/>
      <c r="AD1695" s="78"/>
      <c r="AE1695" s="78"/>
      <c r="AF1695" s="78"/>
      <c r="AG1695" s="1"/>
      <c r="AH1695" s="27"/>
      <c r="AI1695" s="30"/>
      <c r="AJ1695" s="1"/>
    </row>
    <row r="1696" spans="1:36" ht="12.75" customHeight="1" x14ac:dyDescent="0.25">
      <c r="A1696" s="22"/>
      <c r="B1696" s="27"/>
      <c r="C1696" s="27"/>
      <c r="D1696" s="76"/>
      <c r="E1696" s="76"/>
      <c r="F1696" s="76"/>
      <c r="G1696" s="76"/>
      <c r="H1696" s="76"/>
      <c r="I1696" s="76"/>
      <c r="J1696" s="76"/>
      <c r="K1696" s="77"/>
      <c r="L1696" s="27"/>
      <c r="M1696" s="27"/>
      <c r="N1696" s="27"/>
      <c r="O1696" s="27"/>
      <c r="P1696" s="27"/>
      <c r="Q1696" s="27"/>
      <c r="R1696" s="27"/>
      <c r="S1696" s="27"/>
      <c r="T1696" s="27"/>
      <c r="U1696" s="27"/>
      <c r="V1696" s="27"/>
      <c r="W1696" s="27"/>
      <c r="X1696" s="27"/>
      <c r="Y1696" s="27"/>
      <c r="Z1696" s="27"/>
      <c r="AA1696" s="27"/>
      <c r="AB1696" s="27"/>
      <c r="AC1696" s="27"/>
      <c r="AD1696" s="78"/>
      <c r="AE1696" s="78"/>
      <c r="AF1696" s="78"/>
      <c r="AG1696" s="1"/>
      <c r="AH1696" s="27"/>
      <c r="AI1696" s="30"/>
      <c r="AJ1696" s="1"/>
    </row>
    <row r="1697" spans="1:36" ht="12.75" customHeight="1" x14ac:dyDescent="0.25">
      <c r="A1697" s="22"/>
      <c r="B1697" s="27"/>
      <c r="C1697" s="27"/>
      <c r="D1697" s="76"/>
      <c r="E1697" s="76"/>
      <c r="F1697" s="76"/>
      <c r="G1697" s="76"/>
      <c r="H1697" s="76"/>
      <c r="I1697" s="76"/>
      <c r="J1697" s="76"/>
      <c r="K1697" s="77"/>
      <c r="L1697" s="27"/>
      <c r="M1697" s="27"/>
      <c r="N1697" s="27"/>
      <c r="O1697" s="27"/>
      <c r="P1697" s="27"/>
      <c r="Q1697" s="27"/>
      <c r="R1697" s="27"/>
      <c r="S1697" s="27"/>
      <c r="T1697" s="27"/>
      <c r="U1697" s="27"/>
      <c r="V1697" s="27"/>
      <c r="W1697" s="27"/>
      <c r="X1697" s="27"/>
      <c r="Y1697" s="27"/>
      <c r="Z1697" s="27"/>
      <c r="AA1697" s="27"/>
      <c r="AB1697" s="27"/>
      <c r="AC1697" s="27"/>
      <c r="AD1697" s="78"/>
      <c r="AE1697" s="78"/>
      <c r="AF1697" s="78"/>
      <c r="AG1697" s="1"/>
      <c r="AH1697" s="27"/>
      <c r="AI1697" s="30"/>
      <c r="AJ1697" s="1"/>
    </row>
    <row r="1698" spans="1:36" ht="12.75" customHeight="1" x14ac:dyDescent="0.25">
      <c r="A1698" s="22"/>
      <c r="B1698" s="27"/>
      <c r="C1698" s="27"/>
      <c r="D1698" s="76"/>
      <c r="E1698" s="76"/>
      <c r="F1698" s="76"/>
      <c r="G1698" s="76"/>
      <c r="H1698" s="76"/>
      <c r="I1698" s="76"/>
      <c r="J1698" s="76"/>
      <c r="K1698" s="77"/>
      <c r="L1698" s="27"/>
      <c r="M1698" s="27"/>
      <c r="N1698" s="27"/>
      <c r="O1698" s="27"/>
      <c r="P1698" s="27"/>
      <c r="Q1698" s="27"/>
      <c r="R1698" s="27"/>
      <c r="S1698" s="27"/>
      <c r="T1698" s="27"/>
      <c r="U1698" s="27"/>
      <c r="V1698" s="27"/>
      <c r="W1698" s="27"/>
      <c r="X1698" s="27"/>
      <c r="Y1698" s="27"/>
      <c r="Z1698" s="27"/>
      <c r="AA1698" s="27"/>
      <c r="AB1698" s="27"/>
      <c r="AC1698" s="27"/>
      <c r="AD1698" s="78"/>
      <c r="AE1698" s="78"/>
      <c r="AF1698" s="78"/>
      <c r="AG1698" s="1"/>
      <c r="AH1698" s="27"/>
      <c r="AI1698" s="30"/>
      <c r="AJ1698" s="1"/>
    </row>
    <row r="1699" spans="1:36" ht="12.75" customHeight="1" x14ac:dyDescent="0.25">
      <c r="A1699" s="22"/>
      <c r="B1699" s="27"/>
      <c r="C1699" s="27"/>
      <c r="D1699" s="76"/>
      <c r="E1699" s="76"/>
      <c r="F1699" s="76"/>
      <c r="G1699" s="76"/>
      <c r="H1699" s="76"/>
      <c r="I1699" s="76"/>
      <c r="J1699" s="76"/>
      <c r="K1699" s="77"/>
      <c r="L1699" s="27"/>
      <c r="M1699" s="27"/>
      <c r="N1699" s="27"/>
      <c r="O1699" s="27"/>
      <c r="P1699" s="27"/>
      <c r="Q1699" s="27"/>
      <c r="R1699" s="27"/>
      <c r="S1699" s="27"/>
      <c r="T1699" s="27"/>
      <c r="U1699" s="27"/>
      <c r="V1699" s="27"/>
      <c r="W1699" s="27"/>
      <c r="X1699" s="27"/>
      <c r="Y1699" s="27"/>
      <c r="Z1699" s="27"/>
      <c r="AA1699" s="27"/>
      <c r="AB1699" s="27"/>
      <c r="AC1699" s="27"/>
      <c r="AD1699" s="78"/>
      <c r="AE1699" s="78"/>
      <c r="AF1699" s="78"/>
      <c r="AG1699" s="1"/>
      <c r="AH1699" s="27"/>
      <c r="AI1699" s="30"/>
      <c r="AJ1699" s="1"/>
    </row>
    <row r="1700" spans="1:36" ht="12.75" customHeight="1" x14ac:dyDescent="0.25">
      <c r="A1700" s="22"/>
      <c r="B1700" s="27"/>
      <c r="C1700" s="27"/>
      <c r="D1700" s="76"/>
      <c r="E1700" s="76"/>
      <c r="F1700" s="76"/>
      <c r="G1700" s="76"/>
      <c r="H1700" s="76"/>
      <c r="I1700" s="76"/>
      <c r="J1700" s="76"/>
      <c r="K1700" s="77"/>
      <c r="L1700" s="27"/>
      <c r="M1700" s="27"/>
      <c r="N1700" s="27"/>
      <c r="O1700" s="27"/>
      <c r="P1700" s="27"/>
      <c r="Q1700" s="27"/>
      <c r="R1700" s="27"/>
      <c r="S1700" s="27"/>
      <c r="T1700" s="27"/>
      <c r="U1700" s="27"/>
      <c r="V1700" s="27"/>
      <c r="W1700" s="27"/>
      <c r="X1700" s="27"/>
      <c r="Y1700" s="27"/>
      <c r="Z1700" s="27"/>
      <c r="AA1700" s="27"/>
      <c r="AB1700" s="27"/>
      <c r="AC1700" s="27"/>
      <c r="AD1700" s="78"/>
      <c r="AE1700" s="78"/>
      <c r="AF1700" s="78"/>
      <c r="AG1700" s="1"/>
      <c r="AH1700" s="27"/>
      <c r="AI1700" s="30"/>
      <c r="AJ1700" s="1"/>
    </row>
    <row r="1701" spans="1:36" ht="12.75" customHeight="1" x14ac:dyDescent="0.25">
      <c r="A1701" s="22"/>
      <c r="B1701" s="27"/>
      <c r="C1701" s="27"/>
      <c r="D1701" s="76"/>
      <c r="E1701" s="76"/>
      <c r="F1701" s="76"/>
      <c r="G1701" s="76"/>
      <c r="H1701" s="76"/>
      <c r="I1701" s="76"/>
      <c r="J1701" s="76"/>
      <c r="K1701" s="77"/>
      <c r="L1701" s="27"/>
      <c r="M1701" s="27"/>
      <c r="N1701" s="27"/>
      <c r="O1701" s="27"/>
      <c r="P1701" s="27"/>
      <c r="Q1701" s="27"/>
      <c r="R1701" s="27"/>
      <c r="S1701" s="27"/>
      <c r="T1701" s="27"/>
      <c r="U1701" s="27"/>
      <c r="V1701" s="27"/>
      <c r="W1701" s="27"/>
      <c r="X1701" s="27"/>
      <c r="Y1701" s="27"/>
      <c r="Z1701" s="27"/>
      <c r="AA1701" s="27"/>
      <c r="AB1701" s="27"/>
      <c r="AC1701" s="27"/>
      <c r="AD1701" s="78"/>
      <c r="AE1701" s="78"/>
      <c r="AF1701" s="78"/>
      <c r="AG1701" s="1"/>
      <c r="AH1701" s="27"/>
      <c r="AI1701" s="30"/>
      <c r="AJ1701" s="1"/>
    </row>
    <row r="1702" spans="1:36" ht="12.75" customHeight="1" x14ac:dyDescent="0.25">
      <c r="A1702" s="22"/>
      <c r="B1702" s="27"/>
      <c r="C1702" s="27"/>
      <c r="D1702" s="76"/>
      <c r="E1702" s="76"/>
      <c r="F1702" s="76"/>
      <c r="G1702" s="76"/>
      <c r="H1702" s="76"/>
      <c r="I1702" s="76"/>
      <c r="J1702" s="76"/>
      <c r="K1702" s="77"/>
      <c r="L1702" s="27"/>
      <c r="M1702" s="27"/>
      <c r="N1702" s="27"/>
      <c r="O1702" s="27"/>
      <c r="P1702" s="27"/>
      <c r="Q1702" s="27"/>
      <c r="R1702" s="27"/>
      <c r="S1702" s="27"/>
      <c r="T1702" s="27"/>
      <c r="U1702" s="27"/>
      <c r="V1702" s="27"/>
      <c r="W1702" s="27"/>
      <c r="X1702" s="27"/>
      <c r="Y1702" s="27"/>
      <c r="Z1702" s="27"/>
      <c r="AA1702" s="27"/>
      <c r="AB1702" s="27"/>
      <c r="AC1702" s="27"/>
      <c r="AD1702" s="78"/>
      <c r="AE1702" s="78"/>
      <c r="AF1702" s="78"/>
      <c r="AG1702" s="1"/>
      <c r="AH1702" s="27"/>
      <c r="AI1702" s="30"/>
      <c r="AJ1702" s="1"/>
    </row>
    <row r="1703" spans="1:36" ht="12.75" customHeight="1" x14ac:dyDescent="0.25">
      <c r="A1703" s="22"/>
      <c r="B1703" s="27"/>
      <c r="C1703" s="27"/>
      <c r="D1703" s="76"/>
      <c r="E1703" s="76"/>
      <c r="F1703" s="76"/>
      <c r="G1703" s="76"/>
      <c r="H1703" s="76"/>
      <c r="I1703" s="76"/>
      <c r="J1703" s="76"/>
      <c r="K1703" s="77"/>
      <c r="L1703" s="27"/>
      <c r="M1703" s="27"/>
      <c r="N1703" s="27"/>
      <c r="O1703" s="27"/>
      <c r="P1703" s="27"/>
      <c r="Q1703" s="27"/>
      <c r="R1703" s="27"/>
      <c r="S1703" s="27"/>
      <c r="T1703" s="27"/>
      <c r="U1703" s="27"/>
      <c r="V1703" s="27"/>
      <c r="W1703" s="27"/>
      <c r="X1703" s="27"/>
      <c r="Y1703" s="27"/>
      <c r="Z1703" s="27"/>
      <c r="AA1703" s="27"/>
      <c r="AB1703" s="27"/>
      <c r="AC1703" s="27"/>
      <c r="AD1703" s="78"/>
      <c r="AE1703" s="78"/>
      <c r="AF1703" s="78"/>
      <c r="AG1703" s="1"/>
      <c r="AH1703" s="27"/>
      <c r="AI1703" s="30"/>
      <c r="AJ1703" s="1"/>
    </row>
    <row r="1704" spans="1:36" ht="12.75" customHeight="1" x14ac:dyDescent="0.25">
      <c r="A1704" s="22"/>
      <c r="B1704" s="27"/>
      <c r="C1704" s="27"/>
      <c r="D1704" s="76"/>
      <c r="E1704" s="76"/>
      <c r="F1704" s="76"/>
      <c r="G1704" s="76"/>
      <c r="H1704" s="76"/>
      <c r="I1704" s="76"/>
      <c r="J1704" s="76"/>
      <c r="K1704" s="77"/>
      <c r="L1704" s="27"/>
      <c r="M1704" s="27"/>
      <c r="N1704" s="27"/>
      <c r="O1704" s="27"/>
      <c r="P1704" s="27"/>
      <c r="Q1704" s="27"/>
      <c r="R1704" s="27"/>
      <c r="S1704" s="27"/>
      <c r="T1704" s="27"/>
      <c r="U1704" s="27"/>
      <c r="V1704" s="27"/>
      <c r="W1704" s="27"/>
      <c r="X1704" s="27"/>
      <c r="Y1704" s="27"/>
      <c r="Z1704" s="27"/>
      <c r="AA1704" s="27"/>
      <c r="AB1704" s="27"/>
      <c r="AC1704" s="27"/>
      <c r="AD1704" s="78"/>
      <c r="AE1704" s="78"/>
      <c r="AF1704" s="78"/>
      <c r="AG1704" s="1"/>
      <c r="AH1704" s="27"/>
      <c r="AI1704" s="30"/>
      <c r="AJ1704" s="1"/>
    </row>
    <row r="1705" spans="1:36" ht="12.75" customHeight="1" x14ac:dyDescent="0.25">
      <c r="A1705" s="22"/>
      <c r="B1705" s="27"/>
      <c r="C1705" s="27"/>
      <c r="D1705" s="76"/>
      <c r="E1705" s="76"/>
      <c r="F1705" s="76"/>
      <c r="G1705" s="76"/>
      <c r="H1705" s="76"/>
      <c r="I1705" s="76"/>
      <c r="J1705" s="76"/>
      <c r="K1705" s="77"/>
      <c r="L1705" s="27"/>
      <c r="M1705" s="27"/>
      <c r="N1705" s="27"/>
      <c r="O1705" s="27"/>
      <c r="P1705" s="27"/>
      <c r="Q1705" s="27"/>
      <c r="R1705" s="27"/>
      <c r="S1705" s="27"/>
      <c r="T1705" s="27"/>
      <c r="U1705" s="27"/>
      <c r="V1705" s="27"/>
      <c r="W1705" s="27"/>
      <c r="X1705" s="27"/>
      <c r="Y1705" s="27"/>
      <c r="Z1705" s="27"/>
      <c r="AA1705" s="27"/>
      <c r="AB1705" s="27"/>
      <c r="AC1705" s="27"/>
      <c r="AD1705" s="78"/>
      <c r="AE1705" s="78"/>
      <c r="AF1705" s="78"/>
      <c r="AG1705" s="1"/>
      <c r="AH1705" s="27"/>
      <c r="AI1705" s="30"/>
      <c r="AJ1705" s="1"/>
    </row>
    <row r="1706" spans="1:36" ht="12.75" customHeight="1" x14ac:dyDescent="0.25">
      <c r="A1706" s="22"/>
      <c r="B1706" s="27"/>
      <c r="C1706" s="27"/>
      <c r="D1706" s="76"/>
      <c r="E1706" s="76"/>
      <c r="F1706" s="76"/>
      <c r="G1706" s="76"/>
      <c r="H1706" s="76"/>
      <c r="I1706" s="76"/>
      <c r="J1706" s="76"/>
      <c r="K1706" s="77"/>
      <c r="L1706" s="27"/>
      <c r="M1706" s="27"/>
      <c r="N1706" s="27"/>
      <c r="O1706" s="27"/>
      <c r="P1706" s="27"/>
      <c r="Q1706" s="27"/>
      <c r="R1706" s="27"/>
      <c r="S1706" s="27"/>
      <c r="T1706" s="27"/>
      <c r="U1706" s="27"/>
      <c r="V1706" s="27"/>
      <c r="W1706" s="27"/>
      <c r="X1706" s="27"/>
      <c r="Y1706" s="27"/>
      <c r="Z1706" s="27"/>
      <c r="AA1706" s="27"/>
      <c r="AB1706" s="27"/>
      <c r="AC1706" s="27"/>
      <c r="AD1706" s="78"/>
      <c r="AE1706" s="78"/>
      <c r="AF1706" s="78"/>
      <c r="AG1706" s="1"/>
      <c r="AH1706" s="27"/>
      <c r="AI1706" s="30"/>
      <c r="AJ1706" s="1"/>
    </row>
    <row r="1707" spans="1:36" ht="12.75" customHeight="1" x14ac:dyDescent="0.25">
      <c r="A1707" s="22"/>
      <c r="B1707" s="27"/>
      <c r="C1707" s="27"/>
      <c r="D1707" s="76"/>
      <c r="E1707" s="76"/>
      <c r="F1707" s="76"/>
      <c r="G1707" s="76"/>
      <c r="H1707" s="76"/>
      <c r="I1707" s="76"/>
      <c r="J1707" s="76"/>
      <c r="K1707" s="77"/>
      <c r="L1707" s="27"/>
      <c r="M1707" s="27"/>
      <c r="N1707" s="27"/>
      <c r="O1707" s="27"/>
      <c r="P1707" s="27"/>
      <c r="Q1707" s="27"/>
      <c r="R1707" s="27"/>
      <c r="S1707" s="27"/>
      <c r="T1707" s="27"/>
      <c r="U1707" s="27"/>
      <c r="V1707" s="27"/>
      <c r="W1707" s="27"/>
      <c r="X1707" s="27"/>
      <c r="Y1707" s="27"/>
      <c r="Z1707" s="27"/>
      <c r="AA1707" s="27"/>
      <c r="AB1707" s="27"/>
      <c r="AC1707" s="27"/>
      <c r="AD1707" s="78"/>
      <c r="AE1707" s="78"/>
      <c r="AF1707" s="78"/>
      <c r="AG1707" s="1"/>
      <c r="AH1707" s="27"/>
      <c r="AI1707" s="30"/>
      <c r="AJ1707" s="1"/>
    </row>
    <row r="1708" spans="1:36" ht="12.75" customHeight="1" x14ac:dyDescent="0.25">
      <c r="A1708" s="22"/>
      <c r="B1708" s="27"/>
      <c r="C1708" s="27"/>
      <c r="D1708" s="76"/>
      <c r="E1708" s="76"/>
      <c r="F1708" s="76"/>
      <c r="G1708" s="76"/>
      <c r="H1708" s="76"/>
      <c r="I1708" s="76"/>
      <c r="J1708" s="76"/>
      <c r="K1708" s="77"/>
      <c r="L1708" s="27"/>
      <c r="M1708" s="27"/>
      <c r="N1708" s="27"/>
      <c r="O1708" s="27"/>
      <c r="P1708" s="27"/>
      <c r="Q1708" s="27"/>
      <c r="R1708" s="27"/>
      <c r="S1708" s="27"/>
      <c r="T1708" s="27"/>
      <c r="U1708" s="27"/>
      <c r="V1708" s="27"/>
      <c r="W1708" s="27"/>
      <c r="X1708" s="27"/>
      <c r="Y1708" s="27"/>
      <c r="Z1708" s="27"/>
      <c r="AA1708" s="27"/>
      <c r="AB1708" s="27"/>
      <c r="AC1708" s="27"/>
      <c r="AD1708" s="78"/>
      <c r="AE1708" s="78"/>
      <c r="AF1708" s="78"/>
      <c r="AG1708" s="1"/>
      <c r="AH1708" s="27"/>
      <c r="AI1708" s="30"/>
      <c r="AJ1708" s="1"/>
    </row>
    <row r="1709" spans="1:36" ht="12.75" customHeight="1" x14ac:dyDescent="0.25">
      <c r="A1709" s="22"/>
      <c r="B1709" s="27"/>
      <c r="C1709" s="27"/>
      <c r="D1709" s="76"/>
      <c r="E1709" s="76"/>
      <c r="F1709" s="76"/>
      <c r="G1709" s="76"/>
      <c r="H1709" s="76"/>
      <c r="I1709" s="76"/>
      <c r="J1709" s="76"/>
      <c r="K1709" s="77"/>
      <c r="L1709" s="27"/>
      <c r="M1709" s="27"/>
      <c r="N1709" s="27"/>
      <c r="O1709" s="27"/>
      <c r="P1709" s="27"/>
      <c r="Q1709" s="27"/>
      <c r="R1709" s="27"/>
      <c r="S1709" s="27"/>
      <c r="T1709" s="27"/>
      <c r="U1709" s="27"/>
      <c r="V1709" s="27"/>
      <c r="W1709" s="27"/>
      <c r="X1709" s="27"/>
      <c r="Y1709" s="27"/>
      <c r="Z1709" s="27"/>
      <c r="AA1709" s="27"/>
      <c r="AB1709" s="27"/>
      <c r="AC1709" s="27"/>
      <c r="AD1709" s="78"/>
      <c r="AE1709" s="78"/>
      <c r="AF1709" s="78"/>
      <c r="AG1709" s="1"/>
      <c r="AH1709" s="27"/>
      <c r="AI1709" s="30"/>
      <c r="AJ1709" s="1"/>
    </row>
    <row r="1710" spans="1:36" ht="12.75" customHeight="1" x14ac:dyDescent="0.25">
      <c r="A1710" s="22"/>
      <c r="B1710" s="27"/>
      <c r="C1710" s="27"/>
      <c r="D1710" s="76"/>
      <c r="E1710" s="76"/>
      <c r="F1710" s="76"/>
      <c r="G1710" s="76"/>
      <c r="H1710" s="76"/>
      <c r="I1710" s="76"/>
      <c r="J1710" s="76"/>
      <c r="K1710" s="77"/>
      <c r="L1710" s="27"/>
      <c r="M1710" s="27"/>
      <c r="N1710" s="27"/>
      <c r="O1710" s="27"/>
      <c r="P1710" s="27"/>
      <c r="Q1710" s="27"/>
      <c r="R1710" s="27"/>
      <c r="S1710" s="27"/>
      <c r="T1710" s="27"/>
      <c r="U1710" s="27"/>
      <c r="V1710" s="27"/>
      <c r="W1710" s="27"/>
      <c r="X1710" s="27"/>
      <c r="Y1710" s="27"/>
      <c r="Z1710" s="27"/>
      <c r="AA1710" s="27"/>
      <c r="AB1710" s="27"/>
      <c r="AC1710" s="27"/>
      <c r="AD1710" s="78"/>
      <c r="AE1710" s="78"/>
      <c r="AF1710" s="78"/>
      <c r="AG1710" s="1"/>
      <c r="AH1710" s="27"/>
      <c r="AI1710" s="30"/>
      <c r="AJ1710" s="1"/>
    </row>
    <row r="1711" spans="1:36" ht="12.75" customHeight="1" x14ac:dyDescent="0.25">
      <c r="A1711" s="22"/>
      <c r="B1711" s="27"/>
      <c r="C1711" s="27"/>
      <c r="D1711" s="76"/>
      <c r="E1711" s="76"/>
      <c r="F1711" s="76"/>
      <c r="G1711" s="76"/>
      <c r="H1711" s="76"/>
      <c r="I1711" s="76"/>
      <c r="J1711" s="76"/>
      <c r="K1711" s="77"/>
      <c r="L1711" s="27"/>
      <c r="M1711" s="27"/>
      <c r="N1711" s="27"/>
      <c r="O1711" s="27"/>
      <c r="P1711" s="27"/>
      <c r="Q1711" s="27"/>
      <c r="R1711" s="27"/>
      <c r="S1711" s="27"/>
      <c r="T1711" s="27"/>
      <c r="U1711" s="27"/>
      <c r="V1711" s="27"/>
      <c r="W1711" s="27"/>
      <c r="X1711" s="27"/>
      <c r="Y1711" s="27"/>
      <c r="Z1711" s="27"/>
      <c r="AA1711" s="27"/>
      <c r="AB1711" s="27"/>
      <c r="AC1711" s="27"/>
      <c r="AD1711" s="78"/>
      <c r="AE1711" s="78"/>
      <c r="AF1711" s="78"/>
      <c r="AG1711" s="1"/>
      <c r="AH1711" s="27"/>
      <c r="AI1711" s="30"/>
      <c r="AJ1711" s="1"/>
    </row>
    <row r="1712" spans="1:36" ht="12.75" customHeight="1" x14ac:dyDescent="0.25">
      <c r="A1712" s="22"/>
      <c r="B1712" s="27"/>
      <c r="C1712" s="27"/>
      <c r="D1712" s="76"/>
      <c r="E1712" s="76"/>
      <c r="F1712" s="76"/>
      <c r="G1712" s="76"/>
      <c r="H1712" s="76"/>
      <c r="I1712" s="76"/>
      <c r="J1712" s="76"/>
      <c r="K1712" s="77"/>
      <c r="L1712" s="27"/>
      <c r="M1712" s="27"/>
      <c r="N1712" s="27"/>
      <c r="O1712" s="27"/>
      <c r="P1712" s="27"/>
      <c r="Q1712" s="27"/>
      <c r="R1712" s="27"/>
      <c r="S1712" s="27"/>
      <c r="T1712" s="27"/>
      <c r="U1712" s="27"/>
      <c r="V1712" s="27"/>
      <c r="W1712" s="27"/>
      <c r="X1712" s="27"/>
      <c r="Y1712" s="27"/>
      <c r="Z1712" s="27"/>
      <c r="AA1712" s="27"/>
      <c r="AB1712" s="27"/>
      <c r="AC1712" s="27"/>
      <c r="AD1712" s="78"/>
      <c r="AE1712" s="78"/>
      <c r="AF1712" s="78"/>
      <c r="AG1712" s="1"/>
      <c r="AH1712" s="27"/>
      <c r="AI1712" s="30"/>
      <c r="AJ1712" s="1"/>
    </row>
    <row r="1713" spans="1:36" ht="12.75" customHeight="1" x14ac:dyDescent="0.25">
      <c r="A1713" s="22"/>
      <c r="B1713" s="27"/>
      <c r="C1713" s="27"/>
      <c r="D1713" s="76"/>
      <c r="E1713" s="76"/>
      <c r="F1713" s="76"/>
      <c r="G1713" s="76"/>
      <c r="H1713" s="76"/>
      <c r="I1713" s="76"/>
      <c r="J1713" s="76"/>
      <c r="K1713" s="77"/>
      <c r="L1713" s="27"/>
      <c r="M1713" s="27"/>
      <c r="N1713" s="27"/>
      <c r="O1713" s="27"/>
      <c r="P1713" s="27"/>
      <c r="Q1713" s="27"/>
      <c r="R1713" s="27"/>
      <c r="S1713" s="27"/>
      <c r="T1713" s="27"/>
      <c r="U1713" s="27"/>
      <c r="V1713" s="27"/>
      <c r="W1713" s="27"/>
      <c r="X1713" s="27"/>
      <c r="Y1713" s="27"/>
      <c r="Z1713" s="27"/>
      <c r="AA1713" s="27"/>
      <c r="AB1713" s="27"/>
      <c r="AC1713" s="27"/>
      <c r="AD1713" s="78"/>
      <c r="AE1713" s="78"/>
      <c r="AF1713" s="78"/>
      <c r="AG1713" s="1"/>
      <c r="AH1713" s="27"/>
      <c r="AI1713" s="30"/>
      <c r="AJ1713" s="1"/>
    </row>
    <row r="1714" spans="1:36" ht="12.75" customHeight="1" x14ac:dyDescent="0.25">
      <c r="A1714" s="22"/>
      <c r="B1714" s="27"/>
      <c r="C1714" s="27"/>
      <c r="D1714" s="76"/>
      <c r="E1714" s="76"/>
      <c r="F1714" s="76"/>
      <c r="G1714" s="76"/>
      <c r="H1714" s="76"/>
      <c r="I1714" s="76"/>
      <c r="J1714" s="76"/>
      <c r="K1714" s="77"/>
      <c r="L1714" s="27"/>
      <c r="M1714" s="27"/>
      <c r="N1714" s="27"/>
      <c r="O1714" s="27"/>
      <c r="P1714" s="27"/>
      <c r="Q1714" s="27"/>
      <c r="R1714" s="27"/>
      <c r="S1714" s="27"/>
      <c r="T1714" s="27"/>
      <c r="U1714" s="27"/>
      <c r="V1714" s="27"/>
      <c r="W1714" s="27"/>
      <c r="X1714" s="27"/>
      <c r="Y1714" s="27"/>
      <c r="Z1714" s="27"/>
      <c r="AA1714" s="27"/>
      <c r="AB1714" s="27"/>
      <c r="AC1714" s="27"/>
      <c r="AD1714" s="78"/>
      <c r="AE1714" s="78"/>
      <c r="AF1714" s="78"/>
      <c r="AG1714" s="1"/>
      <c r="AH1714" s="27"/>
      <c r="AI1714" s="30"/>
      <c r="AJ1714" s="1"/>
    </row>
    <row r="1715" spans="1:36" ht="12.75" customHeight="1" x14ac:dyDescent="0.25">
      <c r="A1715" s="22"/>
      <c r="B1715" s="27"/>
      <c r="C1715" s="27"/>
      <c r="D1715" s="76"/>
      <c r="E1715" s="76"/>
      <c r="F1715" s="76"/>
      <c r="G1715" s="76"/>
      <c r="H1715" s="76"/>
      <c r="I1715" s="76"/>
      <c r="J1715" s="76"/>
      <c r="K1715" s="77"/>
      <c r="L1715" s="27"/>
      <c r="M1715" s="27"/>
      <c r="N1715" s="27"/>
      <c r="O1715" s="27"/>
      <c r="P1715" s="27"/>
      <c r="Q1715" s="27"/>
      <c r="R1715" s="27"/>
      <c r="S1715" s="27"/>
      <c r="T1715" s="27"/>
      <c r="U1715" s="27"/>
      <c r="V1715" s="27"/>
      <c r="W1715" s="27"/>
      <c r="X1715" s="27"/>
      <c r="Y1715" s="27"/>
      <c r="Z1715" s="27"/>
      <c r="AA1715" s="27"/>
      <c r="AB1715" s="27"/>
      <c r="AC1715" s="27"/>
      <c r="AD1715" s="78"/>
      <c r="AE1715" s="78"/>
      <c r="AF1715" s="78"/>
      <c r="AG1715" s="1"/>
      <c r="AH1715" s="27"/>
      <c r="AI1715" s="30"/>
      <c r="AJ1715" s="1"/>
    </row>
    <row r="1716" spans="1:36" ht="12.75" customHeight="1" x14ac:dyDescent="0.25">
      <c r="A1716" s="22"/>
      <c r="B1716" s="27"/>
      <c r="C1716" s="27"/>
      <c r="D1716" s="76"/>
      <c r="E1716" s="76"/>
      <c r="F1716" s="76"/>
      <c r="G1716" s="76"/>
      <c r="H1716" s="76"/>
      <c r="I1716" s="76"/>
      <c r="J1716" s="76"/>
      <c r="K1716" s="77"/>
      <c r="L1716" s="27"/>
      <c r="M1716" s="27"/>
      <c r="N1716" s="27"/>
      <c r="O1716" s="27"/>
      <c r="P1716" s="27"/>
      <c r="Q1716" s="27"/>
      <c r="R1716" s="27"/>
      <c r="S1716" s="27"/>
      <c r="T1716" s="27"/>
      <c r="U1716" s="27"/>
      <c r="V1716" s="27"/>
      <c r="W1716" s="27"/>
      <c r="X1716" s="27"/>
      <c r="Y1716" s="27"/>
      <c r="Z1716" s="27"/>
      <c r="AA1716" s="27"/>
      <c r="AB1716" s="27"/>
      <c r="AC1716" s="27"/>
      <c r="AD1716" s="78"/>
      <c r="AE1716" s="78"/>
      <c r="AF1716" s="78"/>
      <c r="AG1716" s="1"/>
      <c r="AH1716" s="27"/>
      <c r="AI1716" s="30"/>
      <c r="AJ1716" s="1"/>
    </row>
    <row r="1717" spans="1:36" ht="12.75" customHeight="1" x14ac:dyDescent="0.25">
      <c r="A1717" s="22"/>
      <c r="B1717" s="27"/>
      <c r="C1717" s="27"/>
      <c r="D1717" s="76"/>
      <c r="E1717" s="76"/>
      <c r="F1717" s="76"/>
      <c r="G1717" s="76"/>
      <c r="H1717" s="76"/>
      <c r="I1717" s="76"/>
      <c r="J1717" s="76"/>
      <c r="K1717" s="77"/>
      <c r="L1717" s="27"/>
      <c r="M1717" s="27"/>
      <c r="N1717" s="27"/>
      <c r="O1717" s="27"/>
      <c r="P1717" s="27"/>
      <c r="Q1717" s="27"/>
      <c r="R1717" s="27"/>
      <c r="S1717" s="27"/>
      <c r="T1717" s="27"/>
      <c r="U1717" s="27"/>
      <c r="V1717" s="27"/>
      <c r="W1717" s="27"/>
      <c r="X1717" s="27"/>
      <c r="Y1717" s="27"/>
      <c r="Z1717" s="27"/>
      <c r="AA1717" s="27"/>
      <c r="AB1717" s="27"/>
      <c r="AC1717" s="27"/>
      <c r="AD1717" s="78"/>
      <c r="AE1717" s="78"/>
      <c r="AF1717" s="78"/>
      <c r="AG1717" s="1"/>
      <c r="AH1717" s="27"/>
      <c r="AI1717" s="30"/>
      <c r="AJ1717" s="1"/>
    </row>
    <row r="1718" spans="1:36" ht="12.75" customHeight="1" x14ac:dyDescent="0.25">
      <c r="A1718" s="22"/>
      <c r="B1718" s="27"/>
      <c r="C1718" s="27"/>
      <c r="D1718" s="76"/>
      <c r="E1718" s="76"/>
      <c r="F1718" s="76"/>
      <c r="G1718" s="76"/>
      <c r="H1718" s="76"/>
      <c r="I1718" s="76"/>
      <c r="J1718" s="76"/>
      <c r="K1718" s="77"/>
      <c r="L1718" s="27"/>
      <c r="M1718" s="27"/>
      <c r="N1718" s="27"/>
      <c r="O1718" s="27"/>
      <c r="P1718" s="27"/>
      <c r="Q1718" s="27"/>
      <c r="R1718" s="27"/>
      <c r="S1718" s="27"/>
      <c r="T1718" s="27"/>
      <c r="U1718" s="27"/>
      <c r="V1718" s="27"/>
      <c r="W1718" s="27"/>
      <c r="X1718" s="27"/>
      <c r="Y1718" s="27"/>
      <c r="Z1718" s="27"/>
      <c r="AA1718" s="27"/>
      <c r="AB1718" s="27"/>
      <c r="AC1718" s="27"/>
      <c r="AD1718" s="78"/>
      <c r="AE1718" s="78"/>
      <c r="AF1718" s="78"/>
      <c r="AG1718" s="1"/>
      <c r="AH1718" s="27"/>
      <c r="AI1718" s="30"/>
      <c r="AJ1718" s="1"/>
    </row>
    <row r="1719" spans="1:36" ht="12.75" customHeight="1" x14ac:dyDescent="0.25">
      <c r="A1719" s="22"/>
      <c r="B1719" s="27"/>
      <c r="C1719" s="27"/>
      <c r="D1719" s="76"/>
      <c r="E1719" s="76"/>
      <c r="F1719" s="76"/>
      <c r="G1719" s="76"/>
      <c r="H1719" s="76"/>
      <c r="I1719" s="76"/>
      <c r="J1719" s="76"/>
      <c r="K1719" s="77"/>
      <c r="L1719" s="27"/>
      <c r="M1719" s="27"/>
      <c r="N1719" s="27"/>
      <c r="O1719" s="27"/>
      <c r="P1719" s="27"/>
      <c r="Q1719" s="27"/>
      <c r="R1719" s="27"/>
      <c r="S1719" s="27"/>
      <c r="T1719" s="27"/>
      <c r="U1719" s="27"/>
      <c r="V1719" s="27"/>
      <c r="W1719" s="27"/>
      <c r="X1719" s="27"/>
      <c r="Y1719" s="27"/>
      <c r="Z1719" s="27"/>
      <c r="AA1719" s="27"/>
      <c r="AB1719" s="27"/>
      <c r="AC1719" s="27"/>
      <c r="AD1719" s="78"/>
      <c r="AE1719" s="78"/>
      <c r="AF1719" s="78"/>
      <c r="AG1719" s="1"/>
      <c r="AH1719" s="27"/>
      <c r="AI1719" s="30"/>
      <c r="AJ1719" s="1"/>
    </row>
    <row r="1720" spans="1:36" ht="12.75" customHeight="1" x14ac:dyDescent="0.25">
      <c r="A1720" s="22"/>
      <c r="B1720" s="27"/>
      <c r="C1720" s="27"/>
      <c r="D1720" s="76"/>
      <c r="E1720" s="76"/>
      <c r="F1720" s="76"/>
      <c r="G1720" s="76"/>
      <c r="H1720" s="76"/>
      <c r="I1720" s="76"/>
      <c r="J1720" s="76"/>
      <c r="K1720" s="77"/>
      <c r="L1720" s="27"/>
      <c r="M1720" s="27"/>
      <c r="N1720" s="27"/>
      <c r="O1720" s="27"/>
      <c r="P1720" s="27"/>
      <c r="Q1720" s="27"/>
      <c r="R1720" s="27"/>
      <c r="S1720" s="27"/>
      <c r="T1720" s="27"/>
      <c r="U1720" s="27"/>
      <c r="V1720" s="27"/>
      <c r="W1720" s="27"/>
      <c r="X1720" s="27"/>
      <c r="Y1720" s="27"/>
      <c r="Z1720" s="27"/>
      <c r="AA1720" s="27"/>
      <c r="AB1720" s="27"/>
      <c r="AC1720" s="27"/>
      <c r="AD1720" s="78"/>
      <c r="AE1720" s="78"/>
      <c r="AF1720" s="78"/>
      <c r="AG1720" s="1"/>
      <c r="AH1720" s="27"/>
      <c r="AI1720" s="30"/>
      <c r="AJ1720" s="1"/>
    </row>
    <row r="1721" spans="1:36" ht="12.75" customHeight="1" x14ac:dyDescent="0.25">
      <c r="A1721" s="22"/>
      <c r="B1721" s="27"/>
      <c r="C1721" s="27"/>
      <c r="D1721" s="76"/>
      <c r="E1721" s="76"/>
      <c r="F1721" s="76"/>
      <c r="G1721" s="76"/>
      <c r="H1721" s="76"/>
      <c r="I1721" s="76"/>
      <c r="J1721" s="76"/>
      <c r="K1721" s="77"/>
      <c r="L1721" s="27"/>
      <c r="M1721" s="27"/>
      <c r="N1721" s="27"/>
      <c r="O1721" s="27"/>
      <c r="P1721" s="27"/>
      <c r="Q1721" s="27"/>
      <c r="R1721" s="27"/>
      <c r="S1721" s="27"/>
      <c r="T1721" s="27"/>
      <c r="U1721" s="27"/>
      <c r="V1721" s="27"/>
      <c r="W1721" s="27"/>
      <c r="X1721" s="27"/>
      <c r="Y1721" s="27"/>
      <c r="Z1721" s="27"/>
      <c r="AA1721" s="27"/>
      <c r="AB1721" s="27"/>
      <c r="AC1721" s="27"/>
      <c r="AD1721" s="78"/>
      <c r="AE1721" s="78"/>
      <c r="AF1721" s="78"/>
      <c r="AG1721" s="1"/>
      <c r="AH1721" s="27"/>
      <c r="AI1721" s="30"/>
      <c r="AJ1721" s="1"/>
    </row>
    <row r="1722" spans="1:36" ht="12.75" customHeight="1" x14ac:dyDescent="0.25">
      <c r="A1722" s="22"/>
      <c r="B1722" s="27"/>
      <c r="C1722" s="27"/>
      <c r="D1722" s="76"/>
      <c r="E1722" s="76"/>
      <c r="F1722" s="76"/>
      <c r="G1722" s="76"/>
      <c r="H1722" s="76"/>
      <c r="I1722" s="76"/>
      <c r="J1722" s="76"/>
      <c r="K1722" s="77"/>
      <c r="L1722" s="27"/>
      <c r="M1722" s="27"/>
      <c r="N1722" s="27"/>
      <c r="O1722" s="27"/>
      <c r="P1722" s="27"/>
      <c r="Q1722" s="27"/>
      <c r="R1722" s="27"/>
      <c r="S1722" s="27"/>
      <c r="T1722" s="27"/>
      <c r="U1722" s="27"/>
      <c r="V1722" s="27"/>
      <c r="W1722" s="27"/>
      <c r="X1722" s="27"/>
      <c r="Y1722" s="27"/>
      <c r="Z1722" s="27"/>
      <c r="AA1722" s="27"/>
      <c r="AB1722" s="27"/>
      <c r="AC1722" s="27"/>
      <c r="AD1722" s="78"/>
      <c r="AE1722" s="78"/>
      <c r="AF1722" s="78"/>
      <c r="AG1722" s="1"/>
      <c r="AH1722" s="27"/>
      <c r="AI1722" s="30"/>
      <c r="AJ1722" s="1"/>
    </row>
    <row r="1723" spans="1:36" ht="12.75" customHeight="1" x14ac:dyDescent="0.25">
      <c r="A1723" s="22"/>
      <c r="B1723" s="27"/>
      <c r="C1723" s="27"/>
      <c r="D1723" s="76"/>
      <c r="E1723" s="76"/>
      <c r="F1723" s="76"/>
      <c r="G1723" s="76"/>
      <c r="H1723" s="76"/>
      <c r="I1723" s="76"/>
      <c r="J1723" s="76"/>
      <c r="K1723" s="77"/>
      <c r="L1723" s="27"/>
      <c r="M1723" s="27"/>
      <c r="N1723" s="27"/>
      <c r="O1723" s="27"/>
      <c r="P1723" s="27"/>
      <c r="Q1723" s="27"/>
      <c r="R1723" s="27"/>
      <c r="S1723" s="27"/>
      <c r="T1723" s="27"/>
      <c r="U1723" s="27"/>
      <c r="V1723" s="27"/>
      <c r="W1723" s="27"/>
      <c r="X1723" s="27"/>
      <c r="Y1723" s="27"/>
      <c r="Z1723" s="27"/>
      <c r="AA1723" s="27"/>
      <c r="AB1723" s="27"/>
      <c r="AC1723" s="27"/>
      <c r="AD1723" s="78"/>
      <c r="AE1723" s="78"/>
      <c r="AF1723" s="78"/>
      <c r="AG1723" s="1"/>
      <c r="AH1723" s="27"/>
      <c r="AI1723" s="30"/>
      <c r="AJ1723" s="1"/>
    </row>
    <row r="1724" spans="1:36" ht="12.75" customHeight="1" x14ac:dyDescent="0.25">
      <c r="A1724" s="22"/>
      <c r="B1724" s="27"/>
      <c r="C1724" s="27"/>
      <c r="D1724" s="76"/>
      <c r="E1724" s="76"/>
      <c r="F1724" s="76"/>
      <c r="G1724" s="76"/>
      <c r="H1724" s="76"/>
      <c r="I1724" s="76"/>
      <c r="J1724" s="76"/>
      <c r="K1724" s="77"/>
      <c r="L1724" s="27"/>
      <c r="M1724" s="27"/>
      <c r="N1724" s="27"/>
      <c r="O1724" s="27"/>
      <c r="P1724" s="27"/>
      <c r="Q1724" s="27"/>
      <c r="R1724" s="27"/>
      <c r="S1724" s="27"/>
      <c r="T1724" s="27"/>
      <c r="U1724" s="27"/>
      <c r="V1724" s="27"/>
      <c r="W1724" s="27"/>
      <c r="X1724" s="27"/>
      <c r="Y1724" s="27"/>
      <c r="Z1724" s="27"/>
      <c r="AA1724" s="27"/>
      <c r="AB1724" s="27"/>
      <c r="AC1724" s="27"/>
      <c r="AD1724" s="78"/>
      <c r="AE1724" s="78"/>
      <c r="AF1724" s="78"/>
      <c r="AG1724" s="1"/>
      <c r="AH1724" s="27"/>
      <c r="AI1724" s="30"/>
      <c r="AJ1724" s="1"/>
    </row>
    <row r="1725" spans="1:36" ht="12.75" customHeight="1" x14ac:dyDescent="0.25">
      <c r="A1725" s="22"/>
      <c r="B1725" s="27"/>
      <c r="C1725" s="27"/>
      <c r="D1725" s="76"/>
      <c r="E1725" s="76"/>
      <c r="F1725" s="76"/>
      <c r="G1725" s="76"/>
      <c r="H1725" s="76"/>
      <c r="I1725" s="76"/>
      <c r="J1725" s="76"/>
      <c r="K1725" s="77"/>
      <c r="L1725" s="27"/>
      <c r="M1725" s="27"/>
      <c r="N1725" s="27"/>
      <c r="O1725" s="27"/>
      <c r="P1725" s="27"/>
      <c r="Q1725" s="27"/>
      <c r="R1725" s="27"/>
      <c r="S1725" s="27"/>
      <c r="T1725" s="27"/>
      <c r="U1725" s="27"/>
      <c r="V1725" s="27"/>
      <c r="W1725" s="27"/>
      <c r="X1725" s="27"/>
      <c r="Y1725" s="27"/>
      <c r="Z1725" s="27"/>
      <c r="AA1725" s="27"/>
      <c r="AB1725" s="27"/>
      <c r="AC1725" s="27"/>
      <c r="AD1725" s="78"/>
      <c r="AE1725" s="78"/>
      <c r="AF1725" s="78"/>
      <c r="AG1725" s="1"/>
      <c r="AH1725" s="27"/>
      <c r="AI1725" s="30"/>
      <c r="AJ1725" s="1"/>
    </row>
    <row r="1726" spans="1:36" ht="12.75" customHeight="1" x14ac:dyDescent="0.25">
      <c r="A1726" s="22"/>
      <c r="B1726" s="27"/>
      <c r="C1726" s="27"/>
      <c r="D1726" s="76"/>
      <c r="E1726" s="76"/>
      <c r="F1726" s="76"/>
      <c r="G1726" s="76"/>
      <c r="H1726" s="76"/>
      <c r="I1726" s="76"/>
      <c r="J1726" s="76"/>
      <c r="K1726" s="77"/>
      <c r="L1726" s="27"/>
      <c r="M1726" s="27"/>
      <c r="N1726" s="27"/>
      <c r="O1726" s="27"/>
      <c r="P1726" s="27"/>
      <c r="Q1726" s="27"/>
      <c r="R1726" s="27"/>
      <c r="S1726" s="27"/>
      <c r="T1726" s="27"/>
      <c r="U1726" s="27"/>
      <c r="V1726" s="27"/>
      <c r="W1726" s="27"/>
      <c r="X1726" s="27"/>
      <c r="Y1726" s="27"/>
      <c r="Z1726" s="27"/>
      <c r="AA1726" s="27"/>
      <c r="AB1726" s="27"/>
      <c r="AC1726" s="27"/>
      <c r="AD1726" s="78"/>
      <c r="AE1726" s="78"/>
      <c r="AF1726" s="78"/>
      <c r="AG1726" s="1"/>
      <c r="AH1726" s="27"/>
      <c r="AI1726" s="30"/>
      <c r="AJ1726" s="1"/>
    </row>
    <row r="1727" spans="1:36" ht="12.75" customHeight="1" x14ac:dyDescent="0.2"/>
    <row r="1728" spans="1:36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</sheetData>
  <mergeCells count="342">
    <mergeCell ref="AI796:AI797"/>
    <mergeCell ref="AJ796:AJ797"/>
    <mergeCell ref="B814:J814"/>
    <mergeCell ref="B795:J795"/>
    <mergeCell ref="A796:A797"/>
    <mergeCell ref="B796:J796"/>
    <mergeCell ref="K796:K797"/>
    <mergeCell ref="AD796:AD797"/>
    <mergeCell ref="AE796:AE797"/>
    <mergeCell ref="AF796:AF797"/>
    <mergeCell ref="AG796:AG797"/>
    <mergeCell ref="AH796:AH797"/>
    <mergeCell ref="B635:J635"/>
    <mergeCell ref="B657:J657"/>
    <mergeCell ref="B682:J682"/>
    <mergeCell ref="B704:J704"/>
    <mergeCell ref="B726:J726"/>
    <mergeCell ref="B748:J748"/>
    <mergeCell ref="B770:J770"/>
    <mergeCell ref="B792:J792"/>
    <mergeCell ref="B473:J473"/>
    <mergeCell ref="B496:J496"/>
    <mergeCell ref="B522:J522"/>
    <mergeCell ref="B499:J499"/>
    <mergeCell ref="B519:J519"/>
    <mergeCell ref="B542:J542"/>
    <mergeCell ref="B565:J565"/>
    <mergeCell ref="B588:J588"/>
    <mergeCell ref="B610:J610"/>
    <mergeCell ref="B568:J568"/>
    <mergeCell ref="B266:J266"/>
    <mergeCell ref="B289:J289"/>
    <mergeCell ref="B312:J312"/>
    <mergeCell ref="B335:J335"/>
    <mergeCell ref="B358:J358"/>
    <mergeCell ref="B381:J381"/>
    <mergeCell ref="B404:J404"/>
    <mergeCell ref="B427:J427"/>
    <mergeCell ref="B450:J450"/>
    <mergeCell ref="AI774:AI775"/>
    <mergeCell ref="AJ774:AJ775"/>
    <mergeCell ref="B773:J773"/>
    <mergeCell ref="A774:A775"/>
    <mergeCell ref="B774:J774"/>
    <mergeCell ref="K774:K775"/>
    <mergeCell ref="AD774:AD775"/>
    <mergeCell ref="AE774:AE775"/>
    <mergeCell ref="AF774:AF775"/>
    <mergeCell ref="AG774:AG775"/>
    <mergeCell ref="AH774:AH775"/>
    <mergeCell ref="AG247:AG248"/>
    <mergeCell ref="AH247:AH248"/>
    <mergeCell ref="AI247:AI248"/>
    <mergeCell ref="AJ247:AJ248"/>
    <mergeCell ref="B246:J246"/>
    <mergeCell ref="A247:A248"/>
    <mergeCell ref="B247:J247"/>
    <mergeCell ref="K247:K248"/>
    <mergeCell ref="AD247:AD248"/>
    <mergeCell ref="AE247:AE248"/>
    <mergeCell ref="AG270:AG271"/>
    <mergeCell ref="AH270:AH271"/>
    <mergeCell ref="AI270:AI271"/>
    <mergeCell ref="AJ270:AJ271"/>
    <mergeCell ref="B269:J269"/>
    <mergeCell ref="A270:A271"/>
    <mergeCell ref="B270:J270"/>
    <mergeCell ref="K270:K271"/>
    <mergeCell ref="AD270:AD271"/>
    <mergeCell ref="AE270:AE271"/>
    <mergeCell ref="AG293:AG294"/>
    <mergeCell ref="AH293:AH294"/>
    <mergeCell ref="AI293:AI294"/>
    <mergeCell ref="AJ293:AJ294"/>
    <mergeCell ref="B292:J292"/>
    <mergeCell ref="A293:A294"/>
    <mergeCell ref="B293:J293"/>
    <mergeCell ref="K293:K294"/>
    <mergeCell ref="AD293:AD294"/>
    <mergeCell ref="AE293:AE294"/>
    <mergeCell ref="AG316:AG317"/>
    <mergeCell ref="AH316:AH317"/>
    <mergeCell ref="AI316:AI317"/>
    <mergeCell ref="AJ316:AJ317"/>
    <mergeCell ref="B315:J315"/>
    <mergeCell ref="A316:A317"/>
    <mergeCell ref="B316:J316"/>
    <mergeCell ref="K316:K317"/>
    <mergeCell ref="AD316:AD317"/>
    <mergeCell ref="AE316:AE317"/>
    <mergeCell ref="AG339:AG340"/>
    <mergeCell ref="AH339:AH340"/>
    <mergeCell ref="AI339:AI340"/>
    <mergeCell ref="AJ339:AJ340"/>
    <mergeCell ref="B338:J338"/>
    <mergeCell ref="A339:A340"/>
    <mergeCell ref="B339:J339"/>
    <mergeCell ref="K339:K340"/>
    <mergeCell ref="AD339:AD340"/>
    <mergeCell ref="AE339:AE340"/>
    <mergeCell ref="AG362:AG363"/>
    <mergeCell ref="AH362:AH363"/>
    <mergeCell ref="AI362:AI363"/>
    <mergeCell ref="AJ362:AJ363"/>
    <mergeCell ref="B361:J361"/>
    <mergeCell ref="A362:A363"/>
    <mergeCell ref="B362:J362"/>
    <mergeCell ref="K362:K363"/>
    <mergeCell ref="AD362:AD363"/>
    <mergeCell ref="AE362:AE363"/>
    <mergeCell ref="AG385:AG386"/>
    <mergeCell ref="AH385:AH386"/>
    <mergeCell ref="AI385:AI386"/>
    <mergeCell ref="AJ385:AJ386"/>
    <mergeCell ref="B384:J384"/>
    <mergeCell ref="A385:A386"/>
    <mergeCell ref="B385:J385"/>
    <mergeCell ref="K385:K386"/>
    <mergeCell ref="AD385:AD386"/>
    <mergeCell ref="AE385:AE386"/>
    <mergeCell ref="AF664:AF665"/>
    <mergeCell ref="AG664:AG665"/>
    <mergeCell ref="AH664:AH665"/>
    <mergeCell ref="AI664:AI665"/>
    <mergeCell ref="AJ664:AJ665"/>
    <mergeCell ref="B663:J663"/>
    <mergeCell ref="A664:A665"/>
    <mergeCell ref="B664:J664"/>
    <mergeCell ref="K664:K665"/>
    <mergeCell ref="AD664:AD665"/>
    <mergeCell ref="AE664:AE665"/>
    <mergeCell ref="AF708:AF709"/>
    <mergeCell ref="AG708:AG709"/>
    <mergeCell ref="AH708:AH709"/>
    <mergeCell ref="AI708:AI709"/>
    <mergeCell ref="AJ708:AJ709"/>
    <mergeCell ref="B707:J707"/>
    <mergeCell ref="A708:A709"/>
    <mergeCell ref="B708:J708"/>
    <mergeCell ref="K708:K709"/>
    <mergeCell ref="AD708:AD709"/>
    <mergeCell ref="AE708:AE709"/>
    <mergeCell ref="AF592:AF593"/>
    <mergeCell ref="AG592:AG593"/>
    <mergeCell ref="AH592:AH593"/>
    <mergeCell ref="AI592:AI593"/>
    <mergeCell ref="AJ592:AJ593"/>
    <mergeCell ref="B591:J591"/>
    <mergeCell ref="A592:A593"/>
    <mergeCell ref="B592:J592"/>
    <mergeCell ref="K592:K593"/>
    <mergeCell ref="AD592:AD593"/>
    <mergeCell ref="AE592:AE593"/>
    <mergeCell ref="AF617:AF618"/>
    <mergeCell ref="AG617:AG618"/>
    <mergeCell ref="AH617:AH618"/>
    <mergeCell ref="AI617:AI618"/>
    <mergeCell ref="AJ617:AJ618"/>
    <mergeCell ref="B616:J616"/>
    <mergeCell ref="A617:A618"/>
    <mergeCell ref="B617:J617"/>
    <mergeCell ref="K617:K618"/>
    <mergeCell ref="AD617:AD618"/>
    <mergeCell ref="AE617:AE618"/>
    <mergeCell ref="AF639:AF640"/>
    <mergeCell ref="AG639:AG640"/>
    <mergeCell ref="AH639:AH640"/>
    <mergeCell ref="AI639:AI640"/>
    <mergeCell ref="AJ639:AJ640"/>
    <mergeCell ref="B638:J638"/>
    <mergeCell ref="A639:A640"/>
    <mergeCell ref="B639:J639"/>
    <mergeCell ref="K639:K640"/>
    <mergeCell ref="AD639:AD640"/>
    <mergeCell ref="AE639:AE640"/>
    <mergeCell ref="AF730:AF731"/>
    <mergeCell ref="AG730:AG731"/>
    <mergeCell ref="AH730:AH731"/>
    <mergeCell ref="AI730:AI731"/>
    <mergeCell ref="AJ730:AJ731"/>
    <mergeCell ref="B729:J729"/>
    <mergeCell ref="A730:A731"/>
    <mergeCell ref="B730:J730"/>
    <mergeCell ref="K730:K731"/>
    <mergeCell ref="AD730:AD731"/>
    <mergeCell ref="AE730:AE731"/>
    <mergeCell ref="AF408:AF409"/>
    <mergeCell ref="AG408:AG409"/>
    <mergeCell ref="AH408:AH409"/>
    <mergeCell ref="AI408:AI409"/>
    <mergeCell ref="AJ408:AJ409"/>
    <mergeCell ref="B407:J407"/>
    <mergeCell ref="A408:A409"/>
    <mergeCell ref="B408:J408"/>
    <mergeCell ref="K408:K409"/>
    <mergeCell ref="AD408:AD409"/>
    <mergeCell ref="AE408:AE409"/>
    <mergeCell ref="AF431:AF432"/>
    <mergeCell ref="AG431:AG432"/>
    <mergeCell ref="AH431:AH432"/>
    <mergeCell ref="AI431:AI432"/>
    <mergeCell ref="AJ431:AJ432"/>
    <mergeCell ref="B430:J430"/>
    <mergeCell ref="A431:A432"/>
    <mergeCell ref="B431:J431"/>
    <mergeCell ref="K431:K432"/>
    <mergeCell ref="AD431:AD432"/>
    <mergeCell ref="AG454:AG455"/>
    <mergeCell ref="AH454:AH455"/>
    <mergeCell ref="AI454:AI455"/>
    <mergeCell ref="AJ454:AJ455"/>
    <mergeCell ref="B453:J453"/>
    <mergeCell ref="A454:A455"/>
    <mergeCell ref="B454:J454"/>
    <mergeCell ref="K454:K455"/>
    <mergeCell ref="AD454:AD455"/>
    <mergeCell ref="AE454:AE455"/>
    <mergeCell ref="B62:I62"/>
    <mergeCell ref="B76:I76"/>
    <mergeCell ref="B93:I93"/>
    <mergeCell ref="B110:I110"/>
    <mergeCell ref="B125:I125"/>
    <mergeCell ref="K201:K202"/>
    <mergeCell ref="B223:J223"/>
    <mergeCell ref="AF477:AF478"/>
    <mergeCell ref="B476:J476"/>
    <mergeCell ref="B477:J477"/>
    <mergeCell ref="K477:K478"/>
    <mergeCell ref="AD477:AD478"/>
    <mergeCell ref="AE477:AE478"/>
    <mergeCell ref="AE431:AE432"/>
    <mergeCell ref="AF454:AF455"/>
    <mergeCell ref="AF385:AF386"/>
    <mergeCell ref="AF362:AF363"/>
    <mergeCell ref="AF339:AF340"/>
    <mergeCell ref="AF316:AF317"/>
    <mergeCell ref="AF293:AF294"/>
    <mergeCell ref="AF270:AF271"/>
    <mergeCell ref="AF247:AF248"/>
    <mergeCell ref="B243:J243"/>
    <mergeCell ref="AF201:AF202"/>
    <mergeCell ref="B16:I16"/>
    <mergeCell ref="L16:M16"/>
    <mergeCell ref="N16:O16"/>
    <mergeCell ref="P16:Q16"/>
    <mergeCell ref="R16:S16"/>
    <mergeCell ref="T16:U16"/>
    <mergeCell ref="V16:W16"/>
    <mergeCell ref="B32:I32"/>
    <mergeCell ref="B47:I47"/>
    <mergeCell ref="AG201:AG202"/>
    <mergeCell ref="AH201:AH202"/>
    <mergeCell ref="AI201:AI202"/>
    <mergeCell ref="AJ201:AJ202"/>
    <mergeCell ref="AF224:AF225"/>
    <mergeCell ref="AG224:AG225"/>
    <mergeCell ref="AH224:AH225"/>
    <mergeCell ref="AI224:AI225"/>
    <mergeCell ref="AJ224:AJ225"/>
    <mergeCell ref="A224:A225"/>
    <mergeCell ref="B224:J224"/>
    <mergeCell ref="K224:K225"/>
    <mergeCell ref="AD224:AD225"/>
    <mergeCell ref="AE224:AE225"/>
    <mergeCell ref="B138:I138"/>
    <mergeCell ref="B152:I152"/>
    <mergeCell ref="B169:I169"/>
    <mergeCell ref="B183:I183"/>
    <mergeCell ref="B200:J200"/>
    <mergeCell ref="A201:A202"/>
    <mergeCell ref="B201:J201"/>
    <mergeCell ref="AD201:AD202"/>
    <mergeCell ref="AE201:AE202"/>
    <mergeCell ref="B220:J220"/>
    <mergeCell ref="AG500:AG501"/>
    <mergeCell ref="AH500:AH501"/>
    <mergeCell ref="AI500:AI501"/>
    <mergeCell ref="AJ500:AJ501"/>
    <mergeCell ref="A477:A478"/>
    <mergeCell ref="B500:J500"/>
    <mergeCell ref="K500:K501"/>
    <mergeCell ref="AD500:AD501"/>
    <mergeCell ref="AE500:AE501"/>
    <mergeCell ref="AF500:AF501"/>
    <mergeCell ref="AG477:AG478"/>
    <mergeCell ref="AH477:AH478"/>
    <mergeCell ref="AI477:AI478"/>
    <mergeCell ref="AJ477:AJ478"/>
    <mergeCell ref="AJ546:AJ547"/>
    <mergeCell ref="AI523:AI524"/>
    <mergeCell ref="AJ523:AJ524"/>
    <mergeCell ref="AD546:AD547"/>
    <mergeCell ref="AE546:AE547"/>
    <mergeCell ref="AF546:AF547"/>
    <mergeCell ref="AG546:AG547"/>
    <mergeCell ref="AH546:AH547"/>
    <mergeCell ref="AF569:AF570"/>
    <mergeCell ref="AG569:AG570"/>
    <mergeCell ref="AH569:AH570"/>
    <mergeCell ref="AI569:AI570"/>
    <mergeCell ref="AJ569:AJ570"/>
    <mergeCell ref="AD523:AD524"/>
    <mergeCell ref="AE523:AE524"/>
    <mergeCell ref="AF523:AF524"/>
    <mergeCell ref="AG523:AG524"/>
    <mergeCell ref="AH523:AH524"/>
    <mergeCell ref="AI546:AI547"/>
    <mergeCell ref="A569:A570"/>
    <mergeCell ref="B569:J569"/>
    <mergeCell ref="K569:K570"/>
    <mergeCell ref="AD569:AD570"/>
    <mergeCell ref="AE569:AE570"/>
    <mergeCell ref="A500:A501"/>
    <mergeCell ref="A523:A524"/>
    <mergeCell ref="B545:J545"/>
    <mergeCell ref="A546:A547"/>
    <mergeCell ref="B546:J546"/>
    <mergeCell ref="K546:K547"/>
    <mergeCell ref="B523:J523"/>
    <mergeCell ref="K523:K524"/>
    <mergeCell ref="AF686:AF687"/>
    <mergeCell ref="AG686:AG687"/>
    <mergeCell ref="AH686:AH687"/>
    <mergeCell ref="AI686:AI687"/>
    <mergeCell ref="AJ686:AJ687"/>
    <mergeCell ref="B685:J685"/>
    <mergeCell ref="A686:A687"/>
    <mergeCell ref="B686:J686"/>
    <mergeCell ref="K686:K687"/>
    <mergeCell ref="AD686:AD687"/>
    <mergeCell ref="AE686:AE687"/>
    <mergeCell ref="AI752:AI753"/>
    <mergeCell ref="AJ752:AJ753"/>
    <mergeCell ref="B751:J751"/>
    <mergeCell ref="A752:A753"/>
    <mergeCell ref="B752:J752"/>
    <mergeCell ref="K752:K753"/>
    <mergeCell ref="AD752:AD753"/>
    <mergeCell ref="AE752:AE753"/>
    <mergeCell ref="AF752:AF753"/>
    <mergeCell ref="AG752:AG753"/>
    <mergeCell ref="AH752:AH753"/>
  </mergeCells>
  <pageMargins left="0.7" right="0.7" top="0.75" bottom="0.75" header="0" footer="0"/>
  <pageSetup orientation="landscape"/>
  <ignoredErrors>
    <ignoredError sqref="A776:A791 A754:A769 A732:A747" numberStoredAsText="1"/>
  </ignoredErrors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36C09"/>
  </sheetPr>
  <dimension ref="A1:S1015"/>
  <sheetViews>
    <sheetView topLeftCell="A175" zoomScaleNormal="100" workbookViewId="0">
      <selection activeCell="K197" sqref="K197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93" bestFit="1" customWidth="1"/>
    <col min="12" max="18" width="12.85546875" customWidth="1"/>
    <col min="19" max="26" width="10" customWidth="1"/>
  </cols>
  <sheetData>
    <row r="1" spans="1:19" s="226" customFormat="1" ht="15" customHeight="1" x14ac:dyDescent="0.2">
      <c r="K1" s="193"/>
    </row>
    <row r="2" spans="1:19" s="226" customFormat="1" ht="15" customHeight="1" x14ac:dyDescent="0.2">
      <c r="K2" s="193"/>
    </row>
    <row r="3" spans="1:19" s="226" customFormat="1" ht="15" customHeight="1" x14ac:dyDescent="0.2">
      <c r="K3" s="193"/>
    </row>
    <row r="4" spans="1:19" s="226" customFormat="1" ht="15" customHeight="1" x14ac:dyDescent="0.2">
      <c r="K4" s="193"/>
    </row>
    <row r="5" spans="1:19" s="226" customFormat="1" ht="15" customHeight="1" x14ac:dyDescent="0.2">
      <c r="K5" s="193"/>
    </row>
    <row r="6" spans="1:19" s="226" customFormat="1" ht="15" customHeight="1" x14ac:dyDescent="0.2">
      <c r="K6" s="193"/>
    </row>
    <row r="7" spans="1:19" s="226" customFormat="1" ht="15" customHeight="1" x14ac:dyDescent="0.2">
      <c r="K7" s="193"/>
    </row>
    <row r="8" spans="1:19" s="226" customFormat="1" ht="15" customHeight="1" x14ac:dyDescent="0.2">
      <c r="K8" s="193"/>
    </row>
    <row r="9" spans="1:19" s="226" customFormat="1" ht="15" customHeight="1" x14ac:dyDescent="0.2">
      <c r="K9" s="193"/>
    </row>
    <row r="10" spans="1:19" s="226" customFormat="1" ht="15" customHeight="1" x14ac:dyDescent="0.2">
      <c r="K10" s="193"/>
    </row>
    <row r="11" spans="1:19" s="226" customFormat="1" ht="15" customHeight="1" x14ac:dyDescent="0.2">
      <c r="K11" s="193"/>
    </row>
    <row r="12" spans="1:19" s="226" customFormat="1" ht="15" customHeight="1" x14ac:dyDescent="0.2">
      <c r="K12" s="193"/>
    </row>
    <row r="13" spans="1:19" s="226" customFormat="1" ht="15" customHeight="1" x14ac:dyDescent="0.2">
      <c r="K13" s="193"/>
    </row>
    <row r="14" spans="1:19" ht="12.75" customHeight="1" x14ac:dyDescent="0.2"/>
    <row r="15" spans="1:19" ht="26.25" customHeight="1" x14ac:dyDescent="0.4">
      <c r="B15" s="235" t="s">
        <v>69</v>
      </c>
      <c r="C15" s="236"/>
      <c r="D15" s="236"/>
      <c r="E15" s="236"/>
      <c r="F15" s="236"/>
      <c r="G15" s="236"/>
      <c r="H15" s="236"/>
      <c r="I15" s="236"/>
      <c r="J15" s="236"/>
      <c r="K15" s="173" t="s">
        <v>64</v>
      </c>
      <c r="L15" s="27"/>
      <c r="M15" s="1"/>
      <c r="N15" s="1"/>
      <c r="O15" s="27"/>
      <c r="P15" s="1"/>
      <c r="Q15" s="27"/>
      <c r="R15" s="27"/>
      <c r="S15" s="27"/>
    </row>
    <row r="16" spans="1:19" ht="20.25" customHeight="1" x14ac:dyDescent="0.2">
      <c r="A16" s="245" t="s">
        <v>19</v>
      </c>
      <c r="B16" s="246" t="s">
        <v>70</v>
      </c>
      <c r="C16" s="247"/>
      <c r="D16" s="247"/>
      <c r="E16" s="247"/>
      <c r="F16" s="247"/>
      <c r="G16" s="247"/>
      <c r="H16" s="247"/>
      <c r="I16" s="247"/>
      <c r="J16" s="248"/>
      <c r="K16" s="249" t="s">
        <v>20</v>
      </c>
      <c r="L16" s="243" t="s">
        <v>11</v>
      </c>
      <c r="M16" s="243" t="s">
        <v>12</v>
      </c>
      <c r="N16" s="242" t="s">
        <v>13</v>
      </c>
      <c r="O16" s="243" t="s">
        <v>14</v>
      </c>
      <c r="P16" s="244" t="s">
        <v>15</v>
      </c>
      <c r="Q16" s="244" t="s">
        <v>16</v>
      </c>
      <c r="R16" s="243" t="s">
        <v>17</v>
      </c>
    </row>
    <row r="17" spans="1:19" ht="15.75" customHeight="1" x14ac:dyDescent="0.25">
      <c r="A17" s="238"/>
      <c r="B17" s="41" t="s">
        <v>71</v>
      </c>
      <c r="C17" s="41" t="s">
        <v>72</v>
      </c>
      <c r="D17" s="41" t="s">
        <v>73</v>
      </c>
      <c r="E17" s="41" t="s">
        <v>74</v>
      </c>
      <c r="F17" s="41" t="s">
        <v>75</v>
      </c>
      <c r="G17" s="41" t="s">
        <v>76</v>
      </c>
      <c r="H17" s="41" t="s">
        <v>77</v>
      </c>
      <c r="I17" s="41" t="s">
        <v>78</v>
      </c>
      <c r="J17" s="41" t="s">
        <v>79</v>
      </c>
      <c r="K17" s="250"/>
      <c r="L17" s="238"/>
      <c r="M17" s="238"/>
      <c r="N17" s="238"/>
      <c r="O17" s="238"/>
      <c r="P17" s="238"/>
      <c r="Q17" s="238"/>
      <c r="R17" s="238"/>
    </row>
    <row r="18" spans="1:19" ht="15.75" customHeight="1" x14ac:dyDescent="0.25">
      <c r="A18" s="41">
        <v>1302</v>
      </c>
      <c r="B18" s="42">
        <v>22</v>
      </c>
      <c r="C18" s="42"/>
      <c r="D18" s="42"/>
      <c r="E18" s="42"/>
      <c r="F18" s="42"/>
      <c r="G18" s="42"/>
      <c r="H18" s="42"/>
      <c r="I18" s="42"/>
      <c r="J18" s="42"/>
      <c r="K18" s="131"/>
      <c r="L18" s="114"/>
      <c r="M18" s="115"/>
      <c r="N18" s="116"/>
      <c r="O18" s="43"/>
      <c r="P18" s="44">
        <f>B18</f>
        <v>22</v>
      </c>
      <c r="Q18" s="45"/>
      <c r="R18" s="43"/>
    </row>
    <row r="19" spans="1:19" ht="15.75" customHeight="1" x14ac:dyDescent="0.25">
      <c r="A19" s="41">
        <v>1401</v>
      </c>
      <c r="B19" s="42"/>
      <c r="C19" s="42">
        <v>19</v>
      </c>
      <c r="D19" s="42"/>
      <c r="E19" s="42"/>
      <c r="F19" s="42"/>
      <c r="G19" s="42"/>
      <c r="H19" s="42"/>
      <c r="I19" s="42"/>
      <c r="J19" s="42"/>
      <c r="K19" s="131"/>
      <c r="L19" s="119"/>
      <c r="M19" s="120"/>
      <c r="N19" s="121"/>
      <c r="O19" s="47">
        <f>IF(C19=0,"",C19/B18)</f>
        <v>0.86363636363636365</v>
      </c>
      <c r="P19" s="48">
        <v>19</v>
      </c>
      <c r="Q19" s="49">
        <f t="shared" ref="Q19:Q26" si="0">IF(P19=0,"",P19/P18)</f>
        <v>0.86363636363636365</v>
      </c>
      <c r="R19" s="49">
        <f t="shared" ref="R19:R26" si="1">IF(P19=0,"",100%-Q19)</f>
        <v>0.13636363636363635</v>
      </c>
    </row>
    <row r="20" spans="1:19" ht="15.75" customHeight="1" x14ac:dyDescent="0.25">
      <c r="A20" s="41">
        <v>1402</v>
      </c>
      <c r="B20" s="42"/>
      <c r="C20" s="42"/>
      <c r="D20" s="42">
        <v>18</v>
      </c>
      <c r="E20" s="42"/>
      <c r="F20" s="42"/>
      <c r="G20" s="42"/>
      <c r="H20" s="42"/>
      <c r="I20" s="42"/>
      <c r="J20" s="42"/>
      <c r="K20" s="131"/>
      <c r="L20" s="119"/>
      <c r="M20" s="120"/>
      <c r="N20" s="121"/>
      <c r="O20" s="47">
        <f>IF(D20=0,"",D20/C19)</f>
        <v>0.94736842105263153</v>
      </c>
      <c r="P20" s="48">
        <v>18</v>
      </c>
      <c r="Q20" s="49">
        <f t="shared" si="0"/>
        <v>0.94736842105263153</v>
      </c>
      <c r="R20" s="49">
        <f t="shared" si="1"/>
        <v>5.2631578947368474E-2</v>
      </c>
      <c r="S20" s="74">
        <f>P20/P18</f>
        <v>0.81818181818181823</v>
      </c>
    </row>
    <row r="21" spans="1:19" ht="15.75" customHeight="1" x14ac:dyDescent="0.25">
      <c r="A21" s="41">
        <v>1501</v>
      </c>
      <c r="B21" s="42"/>
      <c r="C21" s="42"/>
      <c r="D21" s="42"/>
      <c r="E21" s="42">
        <v>16</v>
      </c>
      <c r="F21" s="42"/>
      <c r="G21" s="42"/>
      <c r="H21" s="42"/>
      <c r="I21" s="42"/>
      <c r="J21" s="42"/>
      <c r="K21" s="131"/>
      <c r="L21" s="119"/>
      <c r="M21" s="120"/>
      <c r="N21" s="121"/>
      <c r="O21" s="47">
        <f>IF(E21=0,"",E21/D20)</f>
        <v>0.88888888888888884</v>
      </c>
      <c r="P21" s="48">
        <v>16</v>
      </c>
      <c r="Q21" s="49">
        <f t="shared" si="0"/>
        <v>0.88888888888888884</v>
      </c>
      <c r="R21" s="49">
        <f t="shared" si="1"/>
        <v>0.11111111111111116</v>
      </c>
    </row>
    <row r="22" spans="1:19" ht="15.75" customHeight="1" x14ac:dyDescent="0.25">
      <c r="A22" s="41">
        <v>1502</v>
      </c>
      <c r="B22" s="42"/>
      <c r="C22" s="42"/>
      <c r="D22" s="42"/>
      <c r="E22" s="42"/>
      <c r="F22" s="42">
        <v>16</v>
      </c>
      <c r="G22" s="42"/>
      <c r="H22" s="42"/>
      <c r="I22" s="42"/>
      <c r="J22" s="42"/>
      <c r="K22" s="131"/>
      <c r="L22" s="119"/>
      <c r="M22" s="120"/>
      <c r="N22" s="121"/>
      <c r="O22" s="47">
        <f>IF(F22=0,"",F22/E21)</f>
        <v>1</v>
      </c>
      <c r="P22" s="48">
        <v>16</v>
      </c>
      <c r="Q22" s="49">
        <f t="shared" si="0"/>
        <v>1</v>
      </c>
      <c r="R22" s="49">
        <f t="shared" si="1"/>
        <v>0</v>
      </c>
    </row>
    <row r="23" spans="1:19" ht="15.75" customHeight="1" x14ac:dyDescent="0.25">
      <c r="A23" s="41">
        <v>1601</v>
      </c>
      <c r="B23" s="42"/>
      <c r="C23" s="42"/>
      <c r="D23" s="42"/>
      <c r="E23" s="42"/>
      <c r="F23" s="42"/>
      <c r="G23" s="42">
        <v>16</v>
      </c>
      <c r="H23" s="42"/>
      <c r="I23" s="42"/>
      <c r="J23" s="42"/>
      <c r="K23" s="131"/>
      <c r="L23" s="119"/>
      <c r="M23" s="120"/>
      <c r="N23" s="121"/>
      <c r="O23" s="47">
        <f>IF(G23=0,"",G23/F22)</f>
        <v>1</v>
      </c>
      <c r="P23" s="48">
        <v>16</v>
      </c>
      <c r="Q23" s="49">
        <f t="shared" si="0"/>
        <v>1</v>
      </c>
      <c r="R23" s="49">
        <f t="shared" si="1"/>
        <v>0</v>
      </c>
    </row>
    <row r="24" spans="1:19" ht="15.75" customHeight="1" x14ac:dyDescent="0.25">
      <c r="A24" s="41">
        <v>1602</v>
      </c>
      <c r="B24" s="42"/>
      <c r="C24" s="42"/>
      <c r="D24" s="42"/>
      <c r="E24" s="42"/>
      <c r="F24" s="42"/>
      <c r="G24" s="42"/>
      <c r="H24" s="42">
        <v>16</v>
      </c>
      <c r="I24" s="42"/>
      <c r="J24" s="42"/>
      <c r="K24" s="131"/>
      <c r="L24" s="119"/>
      <c r="M24" s="120"/>
      <c r="N24" s="121"/>
      <c r="O24" s="47">
        <f>IF(H24=0,"",H24/G23)</f>
        <v>1</v>
      </c>
      <c r="P24" s="48">
        <v>16</v>
      </c>
      <c r="Q24" s="49">
        <f t="shared" si="0"/>
        <v>1</v>
      </c>
      <c r="R24" s="49">
        <f t="shared" si="1"/>
        <v>0</v>
      </c>
    </row>
    <row r="25" spans="1:19" ht="15.75" customHeight="1" x14ac:dyDescent="0.25">
      <c r="A25" s="41">
        <v>1701</v>
      </c>
      <c r="B25" s="42"/>
      <c r="C25" s="42"/>
      <c r="D25" s="42"/>
      <c r="E25" s="42"/>
      <c r="F25" s="42"/>
      <c r="G25" s="42"/>
      <c r="H25" s="42"/>
      <c r="I25" s="42">
        <v>16</v>
      </c>
      <c r="J25" s="42"/>
      <c r="K25" s="131"/>
      <c r="L25" s="119"/>
      <c r="M25" s="120"/>
      <c r="N25" s="121"/>
      <c r="O25" s="47">
        <f>IF(I25=0,"",I25/H24)</f>
        <v>1</v>
      </c>
      <c r="P25" s="48">
        <v>16</v>
      </c>
      <c r="Q25" s="49">
        <f t="shared" si="0"/>
        <v>1</v>
      </c>
      <c r="R25" s="49">
        <f t="shared" si="1"/>
        <v>0</v>
      </c>
    </row>
    <row r="26" spans="1:19" ht="15.75" customHeight="1" x14ac:dyDescent="0.25">
      <c r="A26" s="41">
        <v>1702</v>
      </c>
      <c r="B26" s="42"/>
      <c r="C26" s="42"/>
      <c r="D26" s="42"/>
      <c r="E26" s="42"/>
      <c r="F26" s="42"/>
      <c r="G26" s="42"/>
      <c r="H26" s="42"/>
      <c r="I26" s="42"/>
      <c r="J26" s="42">
        <v>16</v>
      </c>
      <c r="K26" s="131">
        <v>16</v>
      </c>
      <c r="L26" s="119"/>
      <c r="M26" s="120"/>
      <c r="N26" s="121"/>
      <c r="O26" s="50">
        <f>IF(J26=0,"",J26/I25)</f>
        <v>1</v>
      </c>
      <c r="P26" s="48">
        <v>16</v>
      </c>
      <c r="Q26" s="51">
        <f t="shared" si="0"/>
        <v>1</v>
      </c>
      <c r="R26" s="51">
        <f t="shared" si="1"/>
        <v>0</v>
      </c>
    </row>
    <row r="27" spans="1:19" ht="15.75" customHeight="1" x14ac:dyDescent="0.25">
      <c r="A27" s="41">
        <v>1801</v>
      </c>
      <c r="B27" s="42"/>
      <c r="C27" s="42"/>
      <c r="D27" s="42"/>
      <c r="E27" s="42"/>
      <c r="F27" s="42"/>
      <c r="G27" s="42"/>
      <c r="H27" s="42"/>
      <c r="I27" s="42"/>
      <c r="J27" s="42">
        <v>1</v>
      </c>
      <c r="K27" s="131"/>
      <c r="L27" s="119"/>
      <c r="M27" s="120"/>
      <c r="N27" s="122"/>
      <c r="O27" s="164"/>
      <c r="P27" s="48">
        <v>1</v>
      </c>
      <c r="Q27" s="165"/>
      <c r="R27" s="166"/>
    </row>
    <row r="28" spans="1:19" ht="15.75" customHeight="1" x14ac:dyDescent="0.25">
      <c r="A28" s="41">
        <v>1802</v>
      </c>
      <c r="B28" s="42"/>
      <c r="C28" s="42"/>
      <c r="D28" s="42"/>
      <c r="E28" s="42"/>
      <c r="F28" s="42"/>
      <c r="G28" s="42"/>
      <c r="H28" s="42"/>
      <c r="I28" s="42"/>
      <c r="J28" s="42"/>
      <c r="K28" s="131"/>
      <c r="L28" s="119"/>
      <c r="M28" s="120"/>
      <c r="N28" s="122"/>
      <c r="O28" s="126"/>
      <c r="P28" s="124"/>
      <c r="Q28" s="127"/>
      <c r="R28" s="126"/>
    </row>
    <row r="29" spans="1:19" ht="15.75" customHeight="1" x14ac:dyDescent="0.25">
      <c r="A29" s="41">
        <v>1901</v>
      </c>
      <c r="B29" s="42"/>
      <c r="C29" s="42"/>
      <c r="D29" s="42"/>
      <c r="E29" s="42"/>
      <c r="F29" s="42"/>
      <c r="G29" s="42"/>
      <c r="H29" s="42"/>
      <c r="I29" s="42"/>
      <c r="J29" s="42"/>
      <c r="K29" s="131"/>
      <c r="L29" s="119"/>
      <c r="M29" s="120"/>
      <c r="N29" s="122"/>
      <c r="O29" s="126"/>
      <c r="P29" s="124"/>
      <c r="Q29" s="127"/>
      <c r="R29" s="126"/>
    </row>
    <row r="30" spans="1:19" ht="15.75" customHeight="1" x14ac:dyDescent="0.25">
      <c r="A30" s="41">
        <v>1902</v>
      </c>
      <c r="B30" s="42"/>
      <c r="C30" s="42"/>
      <c r="D30" s="42"/>
      <c r="E30" s="42"/>
      <c r="F30" s="42"/>
      <c r="G30" s="42"/>
      <c r="H30" s="42"/>
      <c r="I30" s="42"/>
      <c r="J30" s="42"/>
      <c r="K30" s="131"/>
      <c r="L30" s="119"/>
      <c r="M30" s="120"/>
      <c r="N30" s="122"/>
      <c r="O30" s="126"/>
      <c r="P30" s="124"/>
      <c r="Q30" s="127"/>
      <c r="R30" s="126"/>
    </row>
    <row r="31" spans="1:19" ht="15.75" customHeight="1" x14ac:dyDescent="0.25">
      <c r="A31" s="41">
        <v>2001</v>
      </c>
      <c r="B31" s="42"/>
      <c r="C31" s="42"/>
      <c r="D31" s="42"/>
      <c r="E31" s="42"/>
      <c r="F31" s="42"/>
      <c r="G31" s="42"/>
      <c r="H31" s="42"/>
      <c r="I31" s="42"/>
      <c r="J31" s="42"/>
      <c r="K31" s="131"/>
      <c r="L31" s="119"/>
      <c r="M31" s="120"/>
      <c r="N31" s="122"/>
      <c r="O31" s="120"/>
      <c r="P31" s="122"/>
      <c r="Q31" s="158"/>
      <c r="R31" s="126"/>
    </row>
    <row r="32" spans="1:19" ht="15.75" customHeight="1" x14ac:dyDescent="0.25">
      <c r="A32" s="41">
        <v>2002</v>
      </c>
      <c r="B32" s="42"/>
      <c r="C32" s="42"/>
      <c r="D32" s="42"/>
      <c r="E32" s="42"/>
      <c r="F32" s="42"/>
      <c r="G32" s="42"/>
      <c r="H32" s="42"/>
      <c r="I32" s="42"/>
      <c r="J32" s="42"/>
      <c r="K32" s="131"/>
      <c r="L32" s="119"/>
      <c r="M32" s="120"/>
      <c r="N32" s="122"/>
      <c r="O32" s="52" t="s">
        <v>35</v>
      </c>
      <c r="P32" s="94">
        <v>1</v>
      </c>
      <c r="Q32" s="54">
        <f>K35</f>
        <v>16</v>
      </c>
      <c r="R32" s="55" t="s">
        <v>20</v>
      </c>
    </row>
    <row r="33" spans="1:19" ht="15.75" customHeight="1" x14ac:dyDescent="0.25">
      <c r="A33" s="41">
        <v>2101</v>
      </c>
      <c r="B33" s="42"/>
      <c r="C33" s="42"/>
      <c r="D33" s="42"/>
      <c r="E33" s="42"/>
      <c r="F33" s="42"/>
      <c r="G33" s="42"/>
      <c r="H33" s="42"/>
      <c r="I33" s="42"/>
      <c r="J33" s="42"/>
      <c r="K33" s="131"/>
      <c r="L33" s="119"/>
      <c r="M33" s="120"/>
      <c r="N33" s="122"/>
      <c r="O33" s="56" t="s">
        <v>36</v>
      </c>
      <c r="P33" s="96">
        <f>IF(P32/B18=0,"",P32/B18)</f>
        <v>4.5454545454545456E-2</v>
      </c>
      <c r="Q33" s="58">
        <f>IF(P32/Q32=0,"",P32/Q32)</f>
        <v>6.25E-2</v>
      </c>
      <c r="R33" s="59" t="s">
        <v>37</v>
      </c>
    </row>
    <row r="34" spans="1:19" ht="15.75" customHeight="1" x14ac:dyDescent="0.25">
      <c r="A34" s="41">
        <v>2102</v>
      </c>
      <c r="B34" s="186"/>
      <c r="C34" s="186"/>
      <c r="D34" s="186"/>
      <c r="E34" s="186"/>
      <c r="F34" s="186"/>
      <c r="G34" s="186"/>
      <c r="H34" s="186"/>
      <c r="I34" s="186"/>
      <c r="J34" s="186"/>
      <c r="K34" s="131"/>
      <c r="L34" s="128"/>
      <c r="M34" s="129"/>
      <c r="N34" s="130"/>
      <c r="O34" s="61"/>
      <c r="P34" s="62"/>
      <c r="Q34" s="62"/>
      <c r="R34" s="63"/>
    </row>
    <row r="35" spans="1:19" ht="18" customHeight="1" x14ac:dyDescent="0.25">
      <c r="A35" s="22"/>
      <c r="B35" s="253" t="s">
        <v>80</v>
      </c>
      <c r="C35" s="253"/>
      <c r="D35" s="253"/>
      <c r="E35" s="253"/>
      <c r="F35" s="253"/>
      <c r="G35" s="253"/>
      <c r="H35" s="253"/>
      <c r="I35" s="253"/>
      <c r="J35" s="253"/>
      <c r="K35" s="185">
        <f>SUM(K20:K31)</f>
        <v>16</v>
      </c>
      <c r="L35" s="65">
        <f>IF(K26=0,"",K26/B18)</f>
        <v>0.72727272727272729</v>
      </c>
      <c r="M35" s="65">
        <f>IF(K35=0,"",K35/B18)</f>
        <v>0.72727272727272729</v>
      </c>
      <c r="N35" s="65">
        <f>IF(K26=0,"",M35-L35)</f>
        <v>0</v>
      </c>
      <c r="O35" s="1"/>
      <c r="P35" s="27"/>
      <c r="Q35" s="30"/>
      <c r="R35" s="1"/>
    </row>
    <row r="36" spans="1:19" ht="12.75" customHeight="1" x14ac:dyDescent="0.2">
      <c r="O36" s="1"/>
      <c r="Q36" s="30"/>
      <c r="R36" s="1"/>
    </row>
    <row r="37" spans="1:19" ht="12.75" customHeight="1" x14ac:dyDescent="0.2">
      <c r="O37" s="1"/>
      <c r="Q37" s="30"/>
      <c r="R37" s="1"/>
    </row>
    <row r="38" spans="1:19" ht="26.25" customHeight="1" x14ac:dyDescent="0.4">
      <c r="B38" s="235" t="s">
        <v>69</v>
      </c>
      <c r="C38" s="236"/>
      <c r="D38" s="236"/>
      <c r="E38" s="236"/>
      <c r="F38" s="236"/>
      <c r="G38" s="236"/>
      <c r="H38" s="236"/>
      <c r="I38" s="236"/>
      <c r="J38" s="236"/>
      <c r="K38" s="173" t="s">
        <v>66</v>
      </c>
      <c r="L38" s="27"/>
      <c r="M38" s="1"/>
      <c r="N38" s="1"/>
      <c r="O38" s="27"/>
      <c r="P38" s="1"/>
      <c r="Q38" s="27"/>
      <c r="R38" s="27"/>
      <c r="S38" s="27"/>
    </row>
    <row r="39" spans="1:19" ht="20.25" customHeight="1" x14ac:dyDescent="0.2">
      <c r="A39" s="245" t="s">
        <v>19</v>
      </c>
      <c r="B39" s="246" t="s">
        <v>70</v>
      </c>
      <c r="C39" s="247"/>
      <c r="D39" s="247"/>
      <c r="E39" s="247"/>
      <c r="F39" s="247"/>
      <c r="G39" s="247"/>
      <c r="H39" s="247"/>
      <c r="I39" s="247"/>
      <c r="J39" s="248"/>
      <c r="K39" s="249" t="s">
        <v>20</v>
      </c>
      <c r="L39" s="243" t="s">
        <v>11</v>
      </c>
      <c r="M39" s="243" t="s">
        <v>12</v>
      </c>
      <c r="N39" s="242" t="s">
        <v>13</v>
      </c>
      <c r="O39" s="243" t="s">
        <v>14</v>
      </c>
      <c r="P39" s="244" t="s">
        <v>15</v>
      </c>
      <c r="Q39" s="244" t="s">
        <v>16</v>
      </c>
      <c r="R39" s="243" t="s">
        <v>17</v>
      </c>
    </row>
    <row r="40" spans="1:19" ht="15.75" customHeight="1" x14ac:dyDescent="0.25">
      <c r="A40" s="238"/>
      <c r="B40" s="41" t="s">
        <v>71</v>
      </c>
      <c r="C40" s="41" t="s">
        <v>72</v>
      </c>
      <c r="D40" s="41" t="s">
        <v>73</v>
      </c>
      <c r="E40" s="41" t="s">
        <v>74</v>
      </c>
      <c r="F40" s="41" t="s">
        <v>75</v>
      </c>
      <c r="G40" s="41" t="s">
        <v>76</v>
      </c>
      <c r="H40" s="41" t="s">
        <v>77</v>
      </c>
      <c r="I40" s="41" t="s">
        <v>78</v>
      </c>
      <c r="J40" s="41" t="s">
        <v>79</v>
      </c>
      <c r="K40" s="250"/>
      <c r="L40" s="238"/>
      <c r="M40" s="238"/>
      <c r="N40" s="238"/>
      <c r="O40" s="238"/>
      <c r="P40" s="238"/>
      <c r="Q40" s="238"/>
      <c r="R40" s="238"/>
    </row>
    <row r="41" spans="1:19" ht="15.75" customHeight="1" x14ac:dyDescent="0.25">
      <c r="A41" s="41">
        <v>1402</v>
      </c>
      <c r="B41" s="42">
        <v>30</v>
      </c>
      <c r="C41" s="42"/>
      <c r="D41" s="42"/>
      <c r="E41" s="42"/>
      <c r="F41" s="42"/>
      <c r="G41" s="42"/>
      <c r="H41" s="42"/>
      <c r="I41" s="42"/>
      <c r="J41" s="42"/>
      <c r="K41" s="131"/>
      <c r="L41" s="114"/>
      <c r="M41" s="115"/>
      <c r="N41" s="116"/>
      <c r="O41" s="43"/>
      <c r="P41" s="44">
        <f>B41</f>
        <v>30</v>
      </c>
      <c r="Q41" s="45"/>
      <c r="R41" s="43"/>
    </row>
    <row r="42" spans="1:19" ht="15.75" customHeight="1" x14ac:dyDescent="0.25">
      <c r="A42" s="41">
        <v>1501</v>
      </c>
      <c r="B42" s="42"/>
      <c r="C42" s="42">
        <v>25</v>
      </c>
      <c r="D42" s="42"/>
      <c r="E42" s="42"/>
      <c r="F42" s="42"/>
      <c r="G42" s="42"/>
      <c r="H42" s="42"/>
      <c r="I42" s="42"/>
      <c r="J42" s="42"/>
      <c r="K42" s="131"/>
      <c r="L42" s="119"/>
      <c r="M42" s="120"/>
      <c r="N42" s="121"/>
      <c r="O42" s="47">
        <f>IF(C42=0,"",C42/B41)</f>
        <v>0.83333333333333337</v>
      </c>
      <c r="P42" s="48">
        <v>25</v>
      </c>
      <c r="Q42" s="49">
        <f t="shared" ref="Q42:Q49" si="2">IF(P42=0,"",P42/P41)</f>
        <v>0.83333333333333337</v>
      </c>
      <c r="R42" s="49">
        <f t="shared" ref="R42:R49" si="3">IF(P42=0,"",100%-Q42)</f>
        <v>0.16666666666666663</v>
      </c>
    </row>
    <row r="43" spans="1:19" ht="15.75" customHeight="1" x14ac:dyDescent="0.25">
      <c r="A43" s="41">
        <v>1502</v>
      </c>
      <c r="B43" s="42"/>
      <c r="C43" s="42"/>
      <c r="D43" s="42">
        <v>24</v>
      </c>
      <c r="E43" s="42"/>
      <c r="F43" s="42"/>
      <c r="G43" s="42"/>
      <c r="H43" s="42"/>
      <c r="I43" s="42"/>
      <c r="J43" s="42"/>
      <c r="K43" s="131"/>
      <c r="L43" s="119"/>
      <c r="M43" s="120"/>
      <c r="N43" s="121"/>
      <c r="O43" s="47">
        <f>IF(D43=0,"",D43/C42)</f>
        <v>0.96</v>
      </c>
      <c r="P43" s="48">
        <v>25</v>
      </c>
      <c r="Q43" s="49">
        <f t="shared" si="2"/>
        <v>1</v>
      </c>
      <c r="R43" s="49">
        <f t="shared" si="3"/>
        <v>0</v>
      </c>
      <c r="S43" s="74">
        <f>P43/P41</f>
        <v>0.83333333333333337</v>
      </c>
    </row>
    <row r="44" spans="1:19" ht="15.75" customHeight="1" x14ac:dyDescent="0.25">
      <c r="A44" s="41">
        <v>1601</v>
      </c>
      <c r="B44" s="42"/>
      <c r="C44" s="42"/>
      <c r="D44" s="42"/>
      <c r="E44" s="42">
        <v>23</v>
      </c>
      <c r="F44" s="42"/>
      <c r="G44" s="42"/>
      <c r="H44" s="42"/>
      <c r="I44" s="42"/>
      <c r="J44" s="42"/>
      <c r="K44" s="131"/>
      <c r="L44" s="119"/>
      <c r="M44" s="120"/>
      <c r="N44" s="121"/>
      <c r="O44" s="47">
        <f>IF(E44=0,"",E44/D43)</f>
        <v>0.95833333333333337</v>
      </c>
      <c r="P44" s="48">
        <v>25</v>
      </c>
      <c r="Q44" s="49">
        <f t="shared" si="2"/>
        <v>1</v>
      </c>
      <c r="R44" s="49">
        <f t="shared" si="3"/>
        <v>0</v>
      </c>
    </row>
    <row r="45" spans="1:19" ht="15.75" customHeight="1" x14ac:dyDescent="0.25">
      <c r="A45" s="41">
        <v>1602</v>
      </c>
      <c r="B45" s="42"/>
      <c r="C45" s="42"/>
      <c r="D45" s="42"/>
      <c r="E45" s="42"/>
      <c r="F45" s="42">
        <v>20</v>
      </c>
      <c r="G45" s="42"/>
      <c r="H45" s="42"/>
      <c r="I45" s="42"/>
      <c r="J45" s="42"/>
      <c r="K45" s="131"/>
      <c r="L45" s="119"/>
      <c r="M45" s="120"/>
      <c r="N45" s="121"/>
      <c r="O45" s="47">
        <f>IF(F45=0,"",F45/E44)</f>
        <v>0.86956521739130432</v>
      </c>
      <c r="P45" s="48">
        <v>21</v>
      </c>
      <c r="Q45" s="49">
        <f t="shared" si="2"/>
        <v>0.84</v>
      </c>
      <c r="R45" s="49">
        <f t="shared" si="3"/>
        <v>0.16000000000000003</v>
      </c>
    </row>
    <row r="46" spans="1:19" ht="15.75" customHeight="1" x14ac:dyDescent="0.25">
      <c r="A46" s="41">
        <v>1701</v>
      </c>
      <c r="B46" s="42"/>
      <c r="C46" s="42"/>
      <c r="D46" s="42"/>
      <c r="E46" s="42"/>
      <c r="F46" s="42"/>
      <c r="G46" s="42">
        <v>17</v>
      </c>
      <c r="H46" s="42"/>
      <c r="I46" s="42"/>
      <c r="J46" s="42"/>
      <c r="K46" s="131"/>
      <c r="L46" s="119"/>
      <c r="M46" s="120"/>
      <c r="N46" s="121"/>
      <c r="O46" s="47">
        <f>IF(G46=0,"",G46/F45)</f>
        <v>0.85</v>
      </c>
      <c r="P46" s="48">
        <v>20</v>
      </c>
      <c r="Q46" s="49">
        <f t="shared" si="2"/>
        <v>0.95238095238095233</v>
      </c>
      <c r="R46" s="49">
        <f t="shared" si="3"/>
        <v>4.7619047619047672E-2</v>
      </c>
    </row>
    <row r="47" spans="1:19" ht="15.75" customHeight="1" x14ac:dyDescent="0.25">
      <c r="A47" s="41">
        <v>1702</v>
      </c>
      <c r="B47" s="42"/>
      <c r="C47" s="42"/>
      <c r="D47" s="42"/>
      <c r="E47" s="42"/>
      <c r="F47" s="42"/>
      <c r="G47" s="42"/>
      <c r="H47" s="42">
        <v>16</v>
      </c>
      <c r="I47" s="42"/>
      <c r="J47" s="42"/>
      <c r="K47" s="131"/>
      <c r="L47" s="119"/>
      <c r="M47" s="120"/>
      <c r="N47" s="121"/>
      <c r="O47" s="47">
        <f>IF(H47=0,"",H47/G46)</f>
        <v>0.94117647058823528</v>
      </c>
      <c r="P47" s="48">
        <v>17</v>
      </c>
      <c r="Q47" s="49">
        <f t="shared" si="2"/>
        <v>0.85</v>
      </c>
      <c r="R47" s="49">
        <f t="shared" si="3"/>
        <v>0.15000000000000002</v>
      </c>
    </row>
    <row r="48" spans="1:19" ht="15.75" customHeight="1" x14ac:dyDescent="0.25">
      <c r="A48" s="41">
        <v>1801</v>
      </c>
      <c r="B48" s="42"/>
      <c r="C48" s="42"/>
      <c r="D48" s="42"/>
      <c r="E48" s="42"/>
      <c r="F48" s="42"/>
      <c r="G48" s="42"/>
      <c r="H48" s="42"/>
      <c r="I48" s="42">
        <v>15</v>
      </c>
      <c r="J48" s="42"/>
      <c r="K48" s="131"/>
      <c r="L48" s="119"/>
      <c r="M48" s="120"/>
      <c r="N48" s="121"/>
      <c r="O48" s="47">
        <f>IF(I48=0,"",I48/H47)</f>
        <v>0.9375</v>
      </c>
      <c r="P48" s="48">
        <v>17</v>
      </c>
      <c r="Q48" s="49">
        <f t="shared" si="2"/>
        <v>1</v>
      </c>
      <c r="R48" s="49">
        <f t="shared" si="3"/>
        <v>0</v>
      </c>
    </row>
    <row r="49" spans="1:19" ht="15.75" customHeight="1" x14ac:dyDescent="0.25">
      <c r="A49" s="41">
        <v>1802</v>
      </c>
      <c r="B49" s="42"/>
      <c r="C49" s="42"/>
      <c r="D49" s="42"/>
      <c r="E49" s="42"/>
      <c r="F49" s="42"/>
      <c r="G49" s="42"/>
      <c r="H49" s="42"/>
      <c r="I49" s="42"/>
      <c r="J49" s="42">
        <v>15</v>
      </c>
      <c r="K49" s="131">
        <v>13</v>
      </c>
      <c r="L49" s="119"/>
      <c r="M49" s="120"/>
      <c r="N49" s="121"/>
      <c r="O49" s="50">
        <f>IF(J49=0,"",J49/I48)</f>
        <v>1</v>
      </c>
      <c r="P49" s="48">
        <v>17</v>
      </c>
      <c r="Q49" s="51">
        <f t="shared" si="2"/>
        <v>1</v>
      </c>
      <c r="R49" s="51">
        <f t="shared" si="3"/>
        <v>0</v>
      </c>
    </row>
    <row r="50" spans="1:19" ht="15.75" customHeight="1" x14ac:dyDescent="0.25">
      <c r="A50" s="41">
        <v>1901</v>
      </c>
      <c r="B50" s="42"/>
      <c r="C50" s="42"/>
      <c r="D50" s="42"/>
      <c r="E50" s="42"/>
      <c r="F50" s="42"/>
      <c r="G50" s="42"/>
      <c r="H50" s="42"/>
      <c r="I50" s="42"/>
      <c r="J50" s="42">
        <v>4</v>
      </c>
      <c r="K50" s="131">
        <v>2</v>
      </c>
      <c r="L50" s="119"/>
      <c r="M50" s="120"/>
      <c r="N50" s="122"/>
      <c r="O50" s="164"/>
      <c r="P50" s="48">
        <v>4</v>
      </c>
      <c r="Q50" s="165"/>
      <c r="R50" s="166"/>
    </row>
    <row r="51" spans="1:19" ht="15.75" customHeight="1" x14ac:dyDescent="0.25">
      <c r="A51" s="41">
        <v>1902</v>
      </c>
      <c r="B51" s="42"/>
      <c r="C51" s="42"/>
      <c r="D51" s="42"/>
      <c r="E51" s="42"/>
      <c r="F51" s="42"/>
      <c r="G51" s="42"/>
      <c r="H51" s="42"/>
      <c r="I51" s="42"/>
      <c r="J51" s="42">
        <v>2</v>
      </c>
      <c r="K51" s="131">
        <v>1</v>
      </c>
      <c r="L51" s="119"/>
      <c r="M51" s="120"/>
      <c r="N51" s="122"/>
      <c r="O51" s="126"/>
      <c r="P51" s="124">
        <v>2</v>
      </c>
      <c r="Q51" s="127"/>
      <c r="R51" s="126"/>
    </row>
    <row r="52" spans="1:19" ht="15.75" customHeight="1" x14ac:dyDescent="0.25">
      <c r="A52" s="41">
        <v>2001</v>
      </c>
      <c r="B52" s="42"/>
      <c r="C52" s="42"/>
      <c r="D52" s="42"/>
      <c r="E52" s="42"/>
      <c r="F52" s="42"/>
      <c r="G52" s="42"/>
      <c r="H52" s="42"/>
      <c r="I52" s="42"/>
      <c r="J52" s="42">
        <v>1</v>
      </c>
      <c r="K52" s="131">
        <v>1</v>
      </c>
      <c r="L52" s="119"/>
      <c r="M52" s="120"/>
      <c r="N52" s="122"/>
      <c r="O52" s="126" t="s">
        <v>113</v>
      </c>
      <c r="P52" s="124">
        <v>1</v>
      </c>
      <c r="Q52" s="127"/>
      <c r="R52" s="126"/>
    </row>
    <row r="53" spans="1:19" ht="15.75" customHeight="1" x14ac:dyDescent="0.25">
      <c r="A53" s="41">
        <v>2002</v>
      </c>
      <c r="B53" s="42"/>
      <c r="C53" s="42"/>
      <c r="D53" s="42"/>
      <c r="E53" s="42"/>
      <c r="F53" s="42"/>
      <c r="G53" s="42"/>
      <c r="H53" s="42"/>
      <c r="I53" s="42"/>
      <c r="J53" s="42"/>
      <c r="K53" s="131"/>
      <c r="L53" s="119"/>
      <c r="M53" s="120"/>
      <c r="N53" s="122"/>
      <c r="O53" s="126"/>
      <c r="P53" s="124"/>
      <c r="Q53" s="127"/>
      <c r="R53" s="126"/>
    </row>
    <row r="54" spans="1:19" ht="15.75" customHeight="1" x14ac:dyDescent="0.25">
      <c r="A54" s="41">
        <v>2101</v>
      </c>
      <c r="B54" s="42"/>
      <c r="C54" s="42"/>
      <c r="D54" s="42"/>
      <c r="E54" s="42"/>
      <c r="F54" s="42"/>
      <c r="G54" s="42"/>
      <c r="H54" s="42"/>
      <c r="I54" s="42"/>
      <c r="J54" s="42"/>
      <c r="K54" s="131"/>
      <c r="L54" s="119"/>
      <c r="M54" s="120"/>
      <c r="N54" s="122"/>
      <c r="O54" s="120"/>
      <c r="P54" s="122"/>
      <c r="Q54" s="158"/>
      <c r="R54" s="126"/>
    </row>
    <row r="55" spans="1:19" ht="15.75" customHeight="1" x14ac:dyDescent="0.25">
      <c r="A55" s="41">
        <v>2102</v>
      </c>
      <c r="B55" s="42"/>
      <c r="C55" s="42"/>
      <c r="D55" s="42"/>
      <c r="E55" s="42"/>
      <c r="F55" s="42"/>
      <c r="G55" s="42"/>
      <c r="H55" s="42"/>
      <c r="I55" s="42"/>
      <c r="J55" s="42"/>
      <c r="K55" s="131"/>
      <c r="L55" s="119"/>
      <c r="M55" s="120"/>
      <c r="N55" s="122"/>
      <c r="O55" s="52" t="s">
        <v>35</v>
      </c>
      <c r="P55" s="94">
        <v>2</v>
      </c>
      <c r="Q55" s="54">
        <f>K58</f>
        <v>17</v>
      </c>
      <c r="R55" s="55" t="s">
        <v>20</v>
      </c>
    </row>
    <row r="56" spans="1:19" ht="15.75" customHeight="1" x14ac:dyDescent="0.25">
      <c r="A56" s="41">
        <v>2201</v>
      </c>
      <c r="B56" s="42"/>
      <c r="C56" s="42"/>
      <c r="D56" s="42"/>
      <c r="E56" s="42"/>
      <c r="F56" s="42"/>
      <c r="G56" s="42"/>
      <c r="H56" s="42"/>
      <c r="I56" s="42"/>
      <c r="J56" s="42"/>
      <c r="K56" s="131"/>
      <c r="L56" s="119"/>
      <c r="M56" s="120"/>
      <c r="N56" s="122"/>
      <c r="O56" s="56" t="s">
        <v>36</v>
      </c>
      <c r="P56" s="96">
        <f>IF(P55/B41=0,"",P55/B41)</f>
        <v>6.6666666666666666E-2</v>
      </c>
      <c r="Q56" s="58">
        <f>IF(P55/Q55=0,"",P55/Q55)</f>
        <v>0.11764705882352941</v>
      </c>
      <c r="R56" s="59" t="s">
        <v>37</v>
      </c>
    </row>
    <row r="57" spans="1:19" ht="15.75" customHeight="1" x14ac:dyDescent="0.25">
      <c r="A57" s="41">
        <v>2202</v>
      </c>
      <c r="B57" s="195"/>
      <c r="C57" s="195"/>
      <c r="D57" s="195"/>
      <c r="E57" s="195"/>
      <c r="F57" s="195"/>
      <c r="G57" s="195"/>
      <c r="H57" s="195"/>
      <c r="I57" s="195"/>
      <c r="J57" s="195"/>
      <c r="K57" s="68"/>
      <c r="L57" s="60"/>
      <c r="M57" s="61"/>
      <c r="N57" s="62"/>
      <c r="O57" s="61"/>
      <c r="P57" s="62"/>
      <c r="Q57" s="62"/>
      <c r="R57" s="63"/>
    </row>
    <row r="58" spans="1:19" ht="18" customHeight="1" x14ac:dyDescent="0.25">
      <c r="A58" s="22"/>
      <c r="B58" s="253" t="s">
        <v>80</v>
      </c>
      <c r="C58" s="253"/>
      <c r="D58" s="253"/>
      <c r="E58" s="253"/>
      <c r="F58" s="253"/>
      <c r="G58" s="253"/>
      <c r="H58" s="253"/>
      <c r="I58" s="253"/>
      <c r="J58" s="253"/>
      <c r="K58" s="185">
        <f>SUM(K49:K54)</f>
        <v>17</v>
      </c>
      <c r="L58" s="65">
        <f>IF(K49=0,"",K49/B41)</f>
        <v>0.43333333333333335</v>
      </c>
      <c r="M58" s="65">
        <f>IF(K58=0,"",K58/B41)</f>
        <v>0.56666666666666665</v>
      </c>
      <c r="N58" s="65">
        <f>IF(K50=0,"",M58-L58)</f>
        <v>0.1333333333333333</v>
      </c>
      <c r="O58" s="1"/>
      <c r="P58" s="27"/>
      <c r="Q58" s="30"/>
      <c r="R58" s="1"/>
    </row>
    <row r="59" spans="1:19" ht="12.75" customHeight="1" x14ac:dyDescent="0.2"/>
    <row r="60" spans="1:19" ht="12.75" customHeight="1" x14ac:dyDescent="0.2"/>
    <row r="61" spans="1:19" ht="24.75" customHeight="1" x14ac:dyDescent="0.4">
      <c r="A61" s="258" t="s">
        <v>69</v>
      </c>
      <c r="B61" s="258"/>
      <c r="C61" s="258"/>
      <c r="D61" s="258"/>
      <c r="E61" s="258"/>
      <c r="F61" s="258"/>
      <c r="G61" s="258"/>
      <c r="H61" s="258"/>
      <c r="I61" s="258"/>
      <c r="J61" s="258"/>
      <c r="K61" s="173" t="s">
        <v>82</v>
      </c>
      <c r="L61" s="137"/>
      <c r="M61" s="137"/>
      <c r="N61" s="1"/>
      <c r="O61" s="27"/>
      <c r="P61" s="1"/>
      <c r="Q61" s="27"/>
      <c r="R61" s="27"/>
      <c r="S61" s="27"/>
    </row>
    <row r="62" spans="1:19" ht="20.25" customHeight="1" x14ac:dyDescent="0.2">
      <c r="A62" s="245" t="s">
        <v>19</v>
      </c>
      <c r="B62" s="246" t="s">
        <v>70</v>
      </c>
      <c r="C62" s="247"/>
      <c r="D62" s="247"/>
      <c r="E62" s="247"/>
      <c r="F62" s="247"/>
      <c r="G62" s="247"/>
      <c r="H62" s="247"/>
      <c r="I62" s="247"/>
      <c r="J62" s="248"/>
      <c r="K62" s="249" t="s">
        <v>20</v>
      </c>
      <c r="L62" s="243" t="s">
        <v>11</v>
      </c>
      <c r="M62" s="243" t="s">
        <v>12</v>
      </c>
      <c r="N62" s="242" t="s">
        <v>13</v>
      </c>
      <c r="O62" s="243" t="s">
        <v>14</v>
      </c>
      <c r="P62" s="244" t="s">
        <v>15</v>
      </c>
      <c r="Q62" s="244" t="s">
        <v>16</v>
      </c>
      <c r="R62" s="243" t="s">
        <v>17</v>
      </c>
    </row>
    <row r="63" spans="1:19" ht="15.75" customHeight="1" x14ac:dyDescent="0.25">
      <c r="A63" s="238"/>
      <c r="B63" s="41" t="s">
        <v>71</v>
      </c>
      <c r="C63" s="41" t="s">
        <v>72</v>
      </c>
      <c r="D63" s="41" t="s">
        <v>73</v>
      </c>
      <c r="E63" s="41" t="s">
        <v>74</v>
      </c>
      <c r="F63" s="41" t="s">
        <v>75</v>
      </c>
      <c r="G63" s="41" t="s">
        <v>76</v>
      </c>
      <c r="H63" s="41" t="s">
        <v>77</v>
      </c>
      <c r="I63" s="41" t="s">
        <v>78</v>
      </c>
      <c r="J63" s="41" t="s">
        <v>79</v>
      </c>
      <c r="K63" s="250"/>
      <c r="L63" s="238"/>
      <c r="M63" s="238"/>
      <c r="N63" s="238"/>
      <c r="O63" s="238"/>
      <c r="P63" s="238"/>
      <c r="Q63" s="238"/>
      <c r="R63" s="238"/>
    </row>
    <row r="64" spans="1:19" ht="15.75" customHeight="1" x14ac:dyDescent="0.25">
      <c r="A64" s="41">
        <v>1502</v>
      </c>
      <c r="B64" s="42">
        <v>19</v>
      </c>
      <c r="C64" s="42"/>
      <c r="D64" s="42"/>
      <c r="E64" s="42"/>
      <c r="F64" s="42"/>
      <c r="G64" s="42"/>
      <c r="H64" s="42"/>
      <c r="I64" s="42"/>
      <c r="J64" s="42"/>
      <c r="K64" s="131"/>
      <c r="L64" s="114"/>
      <c r="M64" s="115"/>
      <c r="N64" s="116"/>
      <c r="O64" s="43"/>
      <c r="P64" s="44">
        <f>B64</f>
        <v>19</v>
      </c>
      <c r="Q64" s="45"/>
      <c r="R64" s="43"/>
    </row>
    <row r="65" spans="1:19" ht="15.75" customHeight="1" x14ac:dyDescent="0.25">
      <c r="A65" s="41">
        <v>1601</v>
      </c>
      <c r="B65" s="42"/>
      <c r="C65" s="42">
        <v>12</v>
      </c>
      <c r="D65" s="42"/>
      <c r="E65" s="42"/>
      <c r="F65" s="42"/>
      <c r="G65" s="42"/>
      <c r="H65" s="42"/>
      <c r="I65" s="42"/>
      <c r="J65" s="42"/>
      <c r="K65" s="131"/>
      <c r="L65" s="119"/>
      <c r="M65" s="120"/>
      <c r="N65" s="121"/>
      <c r="O65" s="47">
        <f>IF(C65=0,"",C65/B64)</f>
        <v>0.63157894736842102</v>
      </c>
      <c r="P65" s="48">
        <v>12</v>
      </c>
      <c r="Q65" s="49">
        <f t="shared" ref="Q65:Q72" si="4">IF(P65=0,"",P65/P64)</f>
        <v>0.63157894736842102</v>
      </c>
      <c r="R65" s="49">
        <f t="shared" ref="R65:R72" si="5">IF(P65=0,"",100%-Q65)</f>
        <v>0.36842105263157898</v>
      </c>
    </row>
    <row r="66" spans="1:19" ht="15.75" customHeight="1" x14ac:dyDescent="0.25">
      <c r="A66" s="41">
        <v>1602</v>
      </c>
      <c r="B66" s="42"/>
      <c r="C66" s="42"/>
      <c r="D66" s="42">
        <v>12</v>
      </c>
      <c r="E66" s="42"/>
      <c r="F66" s="42"/>
      <c r="G66" s="42"/>
      <c r="H66" s="42"/>
      <c r="I66" s="42"/>
      <c r="J66" s="42"/>
      <c r="K66" s="131"/>
      <c r="L66" s="119"/>
      <c r="M66" s="120"/>
      <c r="N66" s="121"/>
      <c r="O66" s="47">
        <f>IF(D66=0,"",D66/C65)</f>
        <v>1</v>
      </c>
      <c r="P66" s="48">
        <v>12</v>
      </c>
      <c r="Q66" s="49">
        <f t="shared" si="4"/>
        <v>1</v>
      </c>
      <c r="R66" s="49">
        <f t="shared" si="5"/>
        <v>0</v>
      </c>
      <c r="S66" s="74">
        <f>P66/P64</f>
        <v>0.63157894736842102</v>
      </c>
    </row>
    <row r="67" spans="1:19" ht="15.75" customHeight="1" x14ac:dyDescent="0.25">
      <c r="A67" s="41">
        <v>1701</v>
      </c>
      <c r="B67" s="42"/>
      <c r="C67" s="42"/>
      <c r="D67" s="42"/>
      <c r="E67" s="42">
        <v>11</v>
      </c>
      <c r="F67" s="42"/>
      <c r="G67" s="42"/>
      <c r="H67" s="42"/>
      <c r="I67" s="42"/>
      <c r="J67" s="42"/>
      <c r="K67" s="131"/>
      <c r="L67" s="119"/>
      <c r="M67" s="120"/>
      <c r="N67" s="121"/>
      <c r="O67" s="47">
        <f>IF(E67=0,"",E67/D66)</f>
        <v>0.91666666666666663</v>
      </c>
      <c r="P67" s="48">
        <v>11</v>
      </c>
      <c r="Q67" s="49">
        <f t="shared" si="4"/>
        <v>0.91666666666666663</v>
      </c>
      <c r="R67" s="49">
        <f t="shared" si="5"/>
        <v>8.333333333333337E-2</v>
      </c>
    </row>
    <row r="68" spans="1:19" ht="15.75" customHeight="1" x14ac:dyDescent="0.25">
      <c r="A68" s="41">
        <v>1702</v>
      </c>
      <c r="B68" s="42"/>
      <c r="C68" s="42"/>
      <c r="D68" s="42"/>
      <c r="E68" s="42"/>
      <c r="F68" s="42">
        <v>10</v>
      </c>
      <c r="G68" s="42"/>
      <c r="H68" s="42"/>
      <c r="I68" s="42"/>
      <c r="J68" s="42"/>
      <c r="K68" s="131"/>
      <c r="L68" s="119"/>
      <c r="M68" s="120"/>
      <c r="N68" s="121"/>
      <c r="O68" s="47">
        <f>IF(F68=0,"",F68/E67)</f>
        <v>0.90909090909090906</v>
      </c>
      <c r="P68" s="48">
        <v>11</v>
      </c>
      <c r="Q68" s="49">
        <f t="shared" si="4"/>
        <v>1</v>
      </c>
      <c r="R68" s="49">
        <f t="shared" si="5"/>
        <v>0</v>
      </c>
    </row>
    <row r="69" spans="1:19" ht="15.75" customHeight="1" x14ac:dyDescent="0.25">
      <c r="A69" s="41">
        <v>1801</v>
      </c>
      <c r="B69" s="42"/>
      <c r="C69" s="42"/>
      <c r="D69" s="42"/>
      <c r="E69" s="42"/>
      <c r="F69" s="42"/>
      <c r="G69" s="42">
        <v>9</v>
      </c>
      <c r="H69" s="42"/>
      <c r="I69" s="42"/>
      <c r="J69" s="42"/>
      <c r="K69" s="131"/>
      <c r="L69" s="119"/>
      <c r="M69" s="120"/>
      <c r="N69" s="121"/>
      <c r="O69" s="47">
        <f>IF(G69=0,"",G69/F68)</f>
        <v>0.9</v>
      </c>
      <c r="P69" s="48">
        <v>11</v>
      </c>
      <c r="Q69" s="49">
        <f t="shared" si="4"/>
        <v>1</v>
      </c>
      <c r="R69" s="49">
        <f t="shared" si="5"/>
        <v>0</v>
      </c>
    </row>
    <row r="70" spans="1:19" ht="15.75" customHeight="1" x14ac:dyDescent="0.25">
      <c r="A70" s="41">
        <v>1802</v>
      </c>
      <c r="B70" s="42"/>
      <c r="C70" s="42"/>
      <c r="D70" s="42"/>
      <c r="E70" s="42"/>
      <c r="F70" s="42"/>
      <c r="G70" s="42"/>
      <c r="H70" s="42">
        <v>9</v>
      </c>
      <c r="I70" s="42"/>
      <c r="J70" s="42"/>
      <c r="K70" s="131"/>
      <c r="L70" s="119"/>
      <c r="M70" s="120"/>
      <c r="N70" s="121"/>
      <c r="O70" s="47">
        <f>IF(H70=0,"",H70/G69)</f>
        <v>1</v>
      </c>
      <c r="P70" s="48">
        <v>11</v>
      </c>
      <c r="Q70" s="49">
        <f t="shared" si="4"/>
        <v>1</v>
      </c>
      <c r="R70" s="49">
        <f t="shared" si="5"/>
        <v>0</v>
      </c>
    </row>
    <row r="71" spans="1:19" ht="15.75" customHeight="1" x14ac:dyDescent="0.25">
      <c r="A71" s="41">
        <v>1901</v>
      </c>
      <c r="B71" s="42"/>
      <c r="C71" s="42"/>
      <c r="D71" s="42"/>
      <c r="E71" s="42"/>
      <c r="F71" s="42"/>
      <c r="G71" s="42"/>
      <c r="H71" s="42"/>
      <c r="I71" s="42">
        <v>8</v>
      </c>
      <c r="J71" s="42"/>
      <c r="K71" s="131"/>
      <c r="L71" s="119"/>
      <c r="M71" s="120"/>
      <c r="N71" s="121"/>
      <c r="O71" s="47">
        <f>IF(I71=0,"",I71/H70)</f>
        <v>0.88888888888888884</v>
      </c>
      <c r="P71" s="48">
        <v>9</v>
      </c>
      <c r="Q71" s="49">
        <f t="shared" si="4"/>
        <v>0.81818181818181823</v>
      </c>
      <c r="R71" s="49">
        <f t="shared" si="5"/>
        <v>0.18181818181818177</v>
      </c>
    </row>
    <row r="72" spans="1:19" ht="15.75" customHeight="1" x14ac:dyDescent="0.25">
      <c r="A72" s="41">
        <v>1902</v>
      </c>
      <c r="B72" s="42"/>
      <c r="C72" s="42"/>
      <c r="D72" s="42"/>
      <c r="E72" s="42"/>
      <c r="F72" s="42"/>
      <c r="G72" s="42"/>
      <c r="H72" s="42"/>
      <c r="I72" s="42"/>
      <c r="J72" s="42">
        <v>7</v>
      </c>
      <c r="K72" s="131">
        <v>7</v>
      </c>
      <c r="L72" s="119"/>
      <c r="M72" s="120"/>
      <c r="N72" s="121"/>
      <c r="O72" s="50">
        <f>IF(J72=0,"",J72/I71)</f>
        <v>0.875</v>
      </c>
      <c r="P72" s="48">
        <v>8</v>
      </c>
      <c r="Q72" s="51">
        <f t="shared" si="4"/>
        <v>0.88888888888888884</v>
      </c>
      <c r="R72" s="51">
        <f t="shared" si="5"/>
        <v>0.11111111111111116</v>
      </c>
    </row>
    <row r="73" spans="1:19" ht="15.75" customHeight="1" x14ac:dyDescent="0.25">
      <c r="A73" s="41">
        <v>2001</v>
      </c>
      <c r="B73" s="42"/>
      <c r="C73" s="42"/>
      <c r="D73" s="42"/>
      <c r="E73" s="42"/>
      <c r="F73" s="42"/>
      <c r="G73" s="42"/>
      <c r="H73" s="42"/>
      <c r="I73" s="42"/>
      <c r="J73" s="42">
        <v>1</v>
      </c>
      <c r="K73" s="131"/>
      <c r="L73" s="119"/>
      <c r="M73" s="120"/>
      <c r="N73" s="122"/>
      <c r="O73" s="164"/>
      <c r="P73" s="48">
        <v>1</v>
      </c>
      <c r="Q73" s="165"/>
      <c r="R73" s="166"/>
    </row>
    <row r="74" spans="1:19" ht="15.75" customHeight="1" x14ac:dyDescent="0.25">
      <c r="A74" s="41">
        <v>2002</v>
      </c>
      <c r="B74" s="42"/>
      <c r="C74" s="42"/>
      <c r="D74" s="42"/>
      <c r="E74" s="42"/>
      <c r="F74" s="42"/>
      <c r="G74" s="42"/>
      <c r="H74" s="42"/>
      <c r="I74" s="42"/>
      <c r="J74" s="42">
        <v>1</v>
      </c>
      <c r="K74" s="131">
        <v>1</v>
      </c>
      <c r="L74" s="119"/>
      <c r="M74" s="120"/>
      <c r="N74" s="122"/>
      <c r="O74" s="126"/>
      <c r="P74" s="124">
        <v>1</v>
      </c>
      <c r="Q74" s="127"/>
      <c r="R74" s="126"/>
    </row>
    <row r="75" spans="1:19" ht="15.75" customHeight="1" x14ac:dyDescent="0.25">
      <c r="A75" s="41">
        <v>2101</v>
      </c>
      <c r="B75" s="42"/>
      <c r="C75" s="42"/>
      <c r="D75" s="42"/>
      <c r="E75" s="42"/>
      <c r="F75" s="42"/>
      <c r="G75" s="42"/>
      <c r="H75" s="42"/>
      <c r="I75" s="42"/>
      <c r="J75" s="42"/>
      <c r="K75" s="131"/>
      <c r="L75" s="119"/>
      <c r="M75" s="120"/>
      <c r="N75" s="122"/>
      <c r="O75" s="126"/>
      <c r="P75" s="124"/>
      <c r="Q75" s="127"/>
      <c r="R75" s="126"/>
    </row>
    <row r="76" spans="1:19" ht="15.75" customHeight="1" x14ac:dyDescent="0.25">
      <c r="A76" s="41">
        <v>2102</v>
      </c>
      <c r="B76" s="42"/>
      <c r="C76" s="42"/>
      <c r="D76" s="42"/>
      <c r="E76" s="42"/>
      <c r="F76" s="42"/>
      <c r="G76" s="42"/>
      <c r="H76" s="42"/>
      <c r="I76" s="42"/>
      <c r="J76" s="42"/>
      <c r="K76" s="131"/>
      <c r="L76" s="119"/>
      <c r="M76" s="120"/>
      <c r="N76" s="122"/>
      <c r="O76" s="126"/>
      <c r="P76" s="124"/>
      <c r="Q76" s="127"/>
      <c r="R76" s="126"/>
    </row>
    <row r="77" spans="1:19" ht="15.75" customHeight="1" x14ac:dyDescent="0.25">
      <c r="A77" s="41">
        <v>2201</v>
      </c>
      <c r="B77" s="42"/>
      <c r="C77" s="42"/>
      <c r="D77" s="42"/>
      <c r="E77" s="42"/>
      <c r="F77" s="42"/>
      <c r="G77" s="42"/>
      <c r="H77" s="42"/>
      <c r="I77" s="42"/>
      <c r="J77" s="42"/>
      <c r="K77" s="131"/>
      <c r="L77" s="119"/>
      <c r="M77" s="120"/>
      <c r="N77" s="122"/>
      <c r="O77" s="120"/>
      <c r="P77" s="122"/>
      <c r="Q77" s="158"/>
      <c r="R77" s="126"/>
    </row>
    <row r="78" spans="1:19" ht="15.75" customHeight="1" x14ac:dyDescent="0.25">
      <c r="A78" s="41">
        <v>2202</v>
      </c>
      <c r="B78" s="42"/>
      <c r="C78" s="42"/>
      <c r="D78" s="42"/>
      <c r="E78" s="42"/>
      <c r="F78" s="42"/>
      <c r="G78" s="42"/>
      <c r="H78" s="42"/>
      <c r="I78" s="42"/>
      <c r="J78" s="42"/>
      <c r="K78" s="131"/>
      <c r="L78" s="119"/>
      <c r="M78" s="120"/>
      <c r="N78" s="122"/>
      <c r="O78" s="52" t="s">
        <v>35</v>
      </c>
      <c r="P78" s="94">
        <v>3</v>
      </c>
      <c r="Q78" s="54">
        <f>K81</f>
        <v>8</v>
      </c>
      <c r="R78" s="55" t="s">
        <v>20</v>
      </c>
    </row>
    <row r="79" spans="1:19" ht="15.75" customHeight="1" x14ac:dyDescent="0.25">
      <c r="A79" s="41">
        <v>2301</v>
      </c>
      <c r="B79" s="42"/>
      <c r="C79" s="42"/>
      <c r="D79" s="42"/>
      <c r="E79" s="42"/>
      <c r="F79" s="42"/>
      <c r="G79" s="42"/>
      <c r="H79" s="42"/>
      <c r="I79" s="42"/>
      <c r="J79" s="42"/>
      <c r="K79" s="131"/>
      <c r="L79" s="119"/>
      <c r="M79" s="120"/>
      <c r="N79" s="122"/>
      <c r="O79" s="56" t="s">
        <v>36</v>
      </c>
      <c r="P79" s="96">
        <f>IF(P78/B64=0,"",P78/B64)</f>
        <v>0.15789473684210525</v>
      </c>
      <c r="Q79" s="58">
        <f>IF(P78/Q78=0,"",P78/Q78)</f>
        <v>0.375</v>
      </c>
      <c r="R79" s="59" t="s">
        <v>37</v>
      </c>
    </row>
    <row r="80" spans="1:19" ht="15.75" customHeight="1" x14ac:dyDescent="0.25">
      <c r="A80" s="41">
        <v>2302</v>
      </c>
      <c r="B80" s="186"/>
      <c r="C80" s="186"/>
      <c r="D80" s="186"/>
      <c r="E80" s="186"/>
      <c r="F80" s="186"/>
      <c r="G80" s="186"/>
      <c r="H80" s="186"/>
      <c r="I80" s="186"/>
      <c r="J80" s="186"/>
      <c r="K80" s="131"/>
      <c r="L80" s="128"/>
      <c r="M80" s="129"/>
      <c r="N80" s="130"/>
      <c r="O80" s="61"/>
      <c r="P80" s="62"/>
      <c r="Q80" s="62"/>
      <c r="R80" s="63"/>
    </row>
    <row r="81" spans="1:19" ht="18" customHeight="1" x14ac:dyDescent="0.25">
      <c r="A81" s="22"/>
      <c r="B81" s="253" t="s">
        <v>80</v>
      </c>
      <c r="C81" s="253"/>
      <c r="D81" s="253"/>
      <c r="E81" s="253"/>
      <c r="F81" s="253"/>
      <c r="G81" s="253"/>
      <c r="H81" s="253"/>
      <c r="I81" s="253"/>
      <c r="J81" s="253"/>
      <c r="K81" s="185">
        <f>SUM(K72:K77)</f>
        <v>8</v>
      </c>
      <c r="L81" s="65">
        <f>K72/B64</f>
        <v>0.36842105263157893</v>
      </c>
      <c r="M81" s="65">
        <f>IF(K81=0,"",K81/B64)</f>
        <v>0.42105263157894735</v>
      </c>
      <c r="N81" s="65">
        <f>M81-L81</f>
        <v>5.2631578947368418E-2</v>
      </c>
      <c r="O81" s="1"/>
      <c r="P81" s="27"/>
      <c r="Q81" s="30"/>
      <c r="R81" s="1"/>
    </row>
    <row r="82" spans="1:19" ht="12.75" customHeight="1" x14ac:dyDescent="0.2"/>
    <row r="83" spans="1:19" ht="12.75" customHeight="1" x14ac:dyDescent="0.2"/>
    <row r="84" spans="1:19" ht="24.75" customHeight="1" x14ac:dyDescent="0.4">
      <c r="A84" s="258" t="s">
        <v>69</v>
      </c>
      <c r="B84" s="258"/>
      <c r="C84" s="258"/>
      <c r="D84" s="258"/>
      <c r="E84" s="258"/>
      <c r="F84" s="258"/>
      <c r="G84" s="258"/>
      <c r="H84" s="258"/>
      <c r="I84" s="258"/>
      <c r="J84" s="258"/>
      <c r="K84" s="173" t="s">
        <v>85</v>
      </c>
      <c r="L84" s="137"/>
      <c r="M84" s="137"/>
      <c r="N84" s="1"/>
      <c r="O84" s="27"/>
      <c r="P84" s="1"/>
      <c r="Q84" s="27"/>
      <c r="R84" s="27"/>
      <c r="S84" s="27"/>
    </row>
    <row r="85" spans="1:19" ht="20.25" customHeight="1" x14ac:dyDescent="0.2">
      <c r="A85" s="245" t="s">
        <v>19</v>
      </c>
      <c r="B85" s="246" t="s">
        <v>70</v>
      </c>
      <c r="C85" s="247"/>
      <c r="D85" s="247"/>
      <c r="E85" s="247"/>
      <c r="F85" s="247"/>
      <c r="G85" s="247"/>
      <c r="H85" s="247"/>
      <c r="I85" s="247"/>
      <c r="J85" s="248"/>
      <c r="K85" s="249" t="s">
        <v>20</v>
      </c>
      <c r="L85" s="243" t="s">
        <v>11</v>
      </c>
      <c r="M85" s="243" t="s">
        <v>12</v>
      </c>
      <c r="N85" s="242" t="s">
        <v>13</v>
      </c>
      <c r="O85" s="243" t="s">
        <v>14</v>
      </c>
      <c r="P85" s="244" t="s">
        <v>15</v>
      </c>
      <c r="Q85" s="244" t="s">
        <v>16</v>
      </c>
      <c r="R85" s="243" t="s">
        <v>17</v>
      </c>
    </row>
    <row r="86" spans="1:19" ht="15.75" customHeight="1" x14ac:dyDescent="0.25">
      <c r="A86" s="238"/>
      <c r="B86" s="41" t="s">
        <v>71</v>
      </c>
      <c r="C86" s="41" t="s">
        <v>72</v>
      </c>
      <c r="D86" s="41" t="s">
        <v>73</v>
      </c>
      <c r="E86" s="41" t="s">
        <v>74</v>
      </c>
      <c r="F86" s="41" t="s">
        <v>75</v>
      </c>
      <c r="G86" s="41" t="s">
        <v>76</v>
      </c>
      <c r="H86" s="41" t="s">
        <v>77</v>
      </c>
      <c r="I86" s="41" t="s">
        <v>78</v>
      </c>
      <c r="J86" s="41" t="s">
        <v>79</v>
      </c>
      <c r="K86" s="259"/>
      <c r="L86" s="238"/>
      <c r="M86" s="238"/>
      <c r="N86" s="238"/>
      <c r="O86" s="238"/>
      <c r="P86" s="238"/>
      <c r="Q86" s="238"/>
      <c r="R86" s="238"/>
    </row>
    <row r="87" spans="1:19" ht="15.75" customHeight="1" x14ac:dyDescent="0.25">
      <c r="A87" s="41">
        <v>1602</v>
      </c>
      <c r="B87" s="42">
        <v>18</v>
      </c>
      <c r="C87" s="42"/>
      <c r="D87" s="42"/>
      <c r="E87" s="42"/>
      <c r="F87" s="42"/>
      <c r="G87" s="42"/>
      <c r="H87" s="42"/>
      <c r="I87" s="42"/>
      <c r="J87" s="42"/>
      <c r="K87" s="131"/>
      <c r="L87" s="114"/>
      <c r="M87" s="115"/>
      <c r="N87" s="116"/>
      <c r="O87" s="43"/>
      <c r="P87" s="44">
        <f>B87</f>
        <v>18</v>
      </c>
      <c r="Q87" s="45"/>
      <c r="R87" s="43"/>
    </row>
    <row r="88" spans="1:19" ht="15.75" customHeight="1" x14ac:dyDescent="0.25">
      <c r="A88" s="41">
        <v>1701</v>
      </c>
      <c r="B88" s="42"/>
      <c r="C88" s="42">
        <v>18</v>
      </c>
      <c r="D88" s="42"/>
      <c r="E88" s="42"/>
      <c r="F88" s="42"/>
      <c r="G88" s="42"/>
      <c r="H88" s="42"/>
      <c r="I88" s="42"/>
      <c r="J88" s="42"/>
      <c r="K88" s="131"/>
      <c r="L88" s="119"/>
      <c r="M88" s="120"/>
      <c r="N88" s="121"/>
      <c r="O88" s="47">
        <f>IF(C88=0,"",C88/B87)</f>
        <v>1</v>
      </c>
      <c r="P88" s="48">
        <v>18</v>
      </c>
      <c r="Q88" s="49">
        <f t="shared" ref="Q88:Q95" si="6">IF(P88=0,"",P88/P87)</f>
        <v>1</v>
      </c>
      <c r="R88" s="49">
        <f t="shared" ref="R88:R95" si="7">IF(P88=0,"",100%-Q88)</f>
        <v>0</v>
      </c>
    </row>
    <row r="89" spans="1:19" ht="15.75" customHeight="1" x14ac:dyDescent="0.25">
      <c r="A89" s="41">
        <v>1702</v>
      </c>
      <c r="B89" s="42"/>
      <c r="C89" s="42"/>
      <c r="D89" s="42">
        <v>18</v>
      </c>
      <c r="E89" s="42"/>
      <c r="F89" s="42"/>
      <c r="G89" s="42"/>
      <c r="H89" s="42"/>
      <c r="I89" s="42"/>
      <c r="J89" s="42"/>
      <c r="K89" s="131"/>
      <c r="L89" s="119"/>
      <c r="M89" s="120"/>
      <c r="N89" s="121"/>
      <c r="O89" s="47">
        <f>IF(D89=0,"",D89/C88)</f>
        <v>1</v>
      </c>
      <c r="P89" s="48">
        <v>18</v>
      </c>
      <c r="Q89" s="49">
        <f t="shared" si="6"/>
        <v>1</v>
      </c>
      <c r="R89" s="49">
        <f t="shared" si="7"/>
        <v>0</v>
      </c>
      <c r="S89" s="74">
        <f>P89/P87</f>
        <v>1</v>
      </c>
    </row>
    <row r="90" spans="1:19" ht="15.75" customHeight="1" x14ac:dyDescent="0.25">
      <c r="A90" s="41">
        <v>1801</v>
      </c>
      <c r="B90" s="42"/>
      <c r="C90" s="42"/>
      <c r="D90" s="42"/>
      <c r="E90" s="42">
        <v>17</v>
      </c>
      <c r="F90" s="42"/>
      <c r="G90" s="42"/>
      <c r="H90" s="42"/>
      <c r="I90" s="42"/>
      <c r="J90" s="42"/>
      <c r="K90" s="131"/>
      <c r="L90" s="119"/>
      <c r="M90" s="120"/>
      <c r="N90" s="121"/>
      <c r="O90" s="47">
        <f>IF(E90=0,"",E90/D89)</f>
        <v>0.94444444444444442</v>
      </c>
      <c r="P90" s="48">
        <v>17</v>
      </c>
      <c r="Q90" s="49">
        <f t="shared" si="6"/>
        <v>0.94444444444444442</v>
      </c>
      <c r="R90" s="49">
        <f t="shared" si="7"/>
        <v>5.555555555555558E-2</v>
      </c>
    </row>
    <row r="91" spans="1:19" ht="15.75" customHeight="1" x14ac:dyDescent="0.25">
      <c r="A91" s="41">
        <v>1802</v>
      </c>
      <c r="B91" s="42"/>
      <c r="C91" s="42"/>
      <c r="D91" s="42"/>
      <c r="E91" s="42"/>
      <c r="F91" s="42">
        <v>16</v>
      </c>
      <c r="G91" s="42"/>
      <c r="H91" s="42"/>
      <c r="I91" s="42"/>
      <c r="J91" s="42"/>
      <c r="K91" s="131"/>
      <c r="L91" s="119"/>
      <c r="M91" s="120"/>
      <c r="N91" s="121"/>
      <c r="O91" s="47">
        <f>IF(F91=0,"",F91/E90)</f>
        <v>0.94117647058823528</v>
      </c>
      <c r="P91" s="48">
        <v>16</v>
      </c>
      <c r="Q91" s="49">
        <f t="shared" si="6"/>
        <v>0.94117647058823528</v>
      </c>
      <c r="R91" s="49">
        <f t="shared" si="7"/>
        <v>5.8823529411764719E-2</v>
      </c>
    </row>
    <row r="92" spans="1:19" ht="15.75" customHeight="1" x14ac:dyDescent="0.25">
      <c r="A92" s="41">
        <v>1901</v>
      </c>
      <c r="B92" s="42"/>
      <c r="C92" s="42"/>
      <c r="D92" s="42"/>
      <c r="E92" s="42"/>
      <c r="F92" s="42"/>
      <c r="G92" s="42">
        <v>14</v>
      </c>
      <c r="H92" s="42"/>
      <c r="I92" s="42"/>
      <c r="J92" s="42"/>
      <c r="K92" s="131"/>
      <c r="L92" s="119"/>
      <c r="M92" s="120"/>
      <c r="N92" s="121"/>
      <c r="O92" s="47">
        <f>IF(G92=0,"",G92/F91)</f>
        <v>0.875</v>
      </c>
      <c r="P92" s="48">
        <v>15</v>
      </c>
      <c r="Q92" s="49">
        <f t="shared" si="6"/>
        <v>0.9375</v>
      </c>
      <c r="R92" s="49">
        <f t="shared" si="7"/>
        <v>6.25E-2</v>
      </c>
    </row>
    <row r="93" spans="1:19" ht="15.75" customHeight="1" x14ac:dyDescent="0.25">
      <c r="A93" s="41">
        <v>1902</v>
      </c>
      <c r="B93" s="42"/>
      <c r="C93" s="42"/>
      <c r="D93" s="42"/>
      <c r="E93" s="42"/>
      <c r="F93" s="42"/>
      <c r="G93" s="42"/>
      <c r="H93" s="42">
        <v>13</v>
      </c>
      <c r="I93" s="42"/>
      <c r="J93" s="42"/>
      <c r="K93" s="131"/>
      <c r="L93" s="119"/>
      <c r="M93" s="120"/>
      <c r="N93" s="121"/>
      <c r="O93" s="47">
        <f>IF(H93=0,"",H93/G92)</f>
        <v>0.9285714285714286</v>
      </c>
      <c r="P93" s="48">
        <v>15</v>
      </c>
      <c r="Q93" s="49">
        <f t="shared" si="6"/>
        <v>1</v>
      </c>
      <c r="R93" s="49">
        <f t="shared" si="7"/>
        <v>0</v>
      </c>
    </row>
    <row r="94" spans="1:19" ht="15.75" customHeight="1" x14ac:dyDescent="0.25">
      <c r="A94" s="41">
        <v>2001</v>
      </c>
      <c r="B94" s="42"/>
      <c r="C94" s="42"/>
      <c r="D94" s="42"/>
      <c r="E94" s="42"/>
      <c r="F94" s="42"/>
      <c r="G94" s="42"/>
      <c r="H94" s="42"/>
      <c r="I94" s="42">
        <v>13</v>
      </c>
      <c r="J94" s="42"/>
      <c r="K94" s="131"/>
      <c r="L94" s="119"/>
      <c r="M94" s="120"/>
      <c r="N94" s="121"/>
      <c r="O94" s="47">
        <f>IF(I94=0,"",I94/H93)</f>
        <v>1</v>
      </c>
      <c r="P94" s="48">
        <v>15</v>
      </c>
      <c r="Q94" s="49">
        <f t="shared" si="6"/>
        <v>1</v>
      </c>
      <c r="R94" s="49">
        <f t="shared" si="7"/>
        <v>0</v>
      </c>
    </row>
    <row r="95" spans="1:19" ht="15.75" customHeight="1" x14ac:dyDescent="0.25">
      <c r="A95" s="41">
        <v>2002</v>
      </c>
      <c r="B95" s="42"/>
      <c r="C95" s="42"/>
      <c r="D95" s="42"/>
      <c r="E95" s="42"/>
      <c r="F95" s="42"/>
      <c r="G95" s="42"/>
      <c r="H95" s="42"/>
      <c r="I95" s="42"/>
      <c r="J95" s="42">
        <v>13</v>
      </c>
      <c r="K95" s="131">
        <v>9</v>
      </c>
      <c r="L95" s="119"/>
      <c r="M95" s="120"/>
      <c r="N95" s="121"/>
      <c r="O95" s="50">
        <f>IF(J95=0,"",J95/I94)</f>
        <v>1</v>
      </c>
      <c r="P95" s="48">
        <v>15</v>
      </c>
      <c r="Q95" s="51">
        <f t="shared" si="6"/>
        <v>1</v>
      </c>
      <c r="R95" s="51">
        <f t="shared" si="7"/>
        <v>0</v>
      </c>
    </row>
    <row r="96" spans="1:19" ht="15.75" customHeight="1" x14ac:dyDescent="0.25">
      <c r="A96" s="41">
        <v>2101</v>
      </c>
      <c r="B96" s="42"/>
      <c r="C96" s="42"/>
      <c r="D96" s="42"/>
      <c r="E96" s="42"/>
      <c r="F96" s="42"/>
      <c r="G96" s="42"/>
      <c r="H96" s="42"/>
      <c r="I96" s="42"/>
      <c r="J96" s="42">
        <v>3</v>
      </c>
      <c r="K96" s="131">
        <v>1</v>
      </c>
      <c r="L96" s="119"/>
      <c r="M96" s="120"/>
      <c r="N96" s="122"/>
      <c r="O96" s="164"/>
      <c r="P96" s="48">
        <v>3</v>
      </c>
      <c r="Q96" s="165"/>
      <c r="R96" s="166"/>
    </row>
    <row r="97" spans="1:19" ht="15.75" customHeight="1" x14ac:dyDescent="0.25">
      <c r="A97" s="41">
        <v>2102</v>
      </c>
      <c r="B97" s="42"/>
      <c r="C97" s="42"/>
      <c r="D97" s="42"/>
      <c r="E97" s="42"/>
      <c r="F97" s="42"/>
      <c r="G97" s="42"/>
      <c r="H97" s="42"/>
      <c r="I97" s="42"/>
      <c r="J97" s="42">
        <v>1</v>
      </c>
      <c r="K97" s="131">
        <v>1</v>
      </c>
      <c r="L97" s="119"/>
      <c r="M97" s="120"/>
      <c r="N97" s="122"/>
      <c r="O97" s="126"/>
      <c r="P97" s="124">
        <v>1</v>
      </c>
      <c r="Q97" s="127"/>
      <c r="R97" s="126"/>
    </row>
    <row r="98" spans="1:19" ht="15.75" customHeight="1" x14ac:dyDescent="0.25">
      <c r="A98" s="41">
        <v>2201</v>
      </c>
      <c r="B98" s="42"/>
      <c r="C98" s="42"/>
      <c r="D98" s="42"/>
      <c r="E98" s="42"/>
      <c r="F98" s="42"/>
      <c r="G98" s="42"/>
      <c r="H98" s="42"/>
      <c r="I98" s="42"/>
      <c r="J98" s="42">
        <v>1</v>
      </c>
      <c r="K98" s="131"/>
      <c r="L98" s="119"/>
      <c r="M98" s="120"/>
      <c r="N98" s="122"/>
      <c r="O98" s="126"/>
      <c r="P98" s="124">
        <v>1</v>
      </c>
      <c r="Q98" s="127"/>
      <c r="R98" s="126"/>
    </row>
    <row r="99" spans="1:19" ht="15.75" customHeight="1" x14ac:dyDescent="0.25">
      <c r="A99" s="41">
        <v>2202</v>
      </c>
      <c r="B99" s="42"/>
      <c r="C99" s="42"/>
      <c r="D99" s="42"/>
      <c r="E99" s="42"/>
      <c r="F99" s="42"/>
      <c r="G99" s="42"/>
      <c r="H99" s="42"/>
      <c r="I99" s="42"/>
      <c r="J99" s="42">
        <v>1</v>
      </c>
      <c r="K99" s="131">
        <v>1</v>
      </c>
      <c r="L99" s="119"/>
      <c r="M99" s="120"/>
      <c r="N99" s="122"/>
      <c r="O99" s="126"/>
      <c r="P99" s="124">
        <v>1</v>
      </c>
      <c r="Q99" s="127"/>
      <c r="R99" s="126"/>
    </row>
    <row r="100" spans="1:19" ht="15.75" customHeight="1" x14ac:dyDescent="0.25">
      <c r="A100" s="41">
        <v>2301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131"/>
      <c r="L100" s="119"/>
      <c r="M100" s="120"/>
      <c r="N100" s="122"/>
      <c r="O100" s="120"/>
      <c r="P100" s="122"/>
      <c r="Q100" s="158"/>
      <c r="R100" s="126"/>
    </row>
    <row r="101" spans="1:19" ht="15.75" customHeight="1" x14ac:dyDescent="0.25">
      <c r="A101" s="41">
        <v>2302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131"/>
      <c r="L101" s="119"/>
      <c r="M101" s="120"/>
      <c r="N101" s="122"/>
      <c r="O101" s="52" t="s">
        <v>35</v>
      </c>
      <c r="P101" s="94">
        <v>4</v>
      </c>
      <c r="Q101" s="54">
        <f>K104</f>
        <v>12</v>
      </c>
      <c r="R101" s="55" t="s">
        <v>20</v>
      </c>
    </row>
    <row r="102" spans="1:19" ht="15.75" customHeight="1" x14ac:dyDescent="0.25">
      <c r="A102" s="41">
        <v>2401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131"/>
      <c r="L102" s="119"/>
      <c r="M102" s="120"/>
      <c r="N102" s="122"/>
      <c r="O102" s="56" t="s">
        <v>36</v>
      </c>
      <c r="P102" s="96">
        <f>IF(P101/B87=0,"",P101/B87)</f>
        <v>0.22222222222222221</v>
      </c>
      <c r="Q102" s="58">
        <f>IF(P101/Q101=0,"",P101/Q101)</f>
        <v>0.33333333333333331</v>
      </c>
      <c r="R102" s="59" t="s">
        <v>37</v>
      </c>
    </row>
    <row r="103" spans="1:19" ht="15.75" customHeight="1" x14ac:dyDescent="0.25">
      <c r="A103" s="41">
        <v>2402</v>
      </c>
      <c r="B103" s="186"/>
      <c r="C103" s="186"/>
      <c r="D103" s="186"/>
      <c r="E103" s="186"/>
      <c r="F103" s="186"/>
      <c r="G103" s="186"/>
      <c r="H103" s="186"/>
      <c r="I103" s="186"/>
      <c r="J103" s="186"/>
      <c r="K103" s="131"/>
      <c r="L103" s="128"/>
      <c r="M103" s="129"/>
      <c r="N103" s="130"/>
      <c r="O103" s="61"/>
      <c r="P103" s="62"/>
      <c r="Q103" s="62"/>
      <c r="R103" s="63"/>
    </row>
    <row r="104" spans="1:19" ht="18" customHeight="1" x14ac:dyDescent="0.25">
      <c r="A104" s="22"/>
      <c r="B104" s="253" t="s">
        <v>80</v>
      </c>
      <c r="C104" s="253"/>
      <c r="D104" s="253"/>
      <c r="E104" s="253"/>
      <c r="F104" s="253"/>
      <c r="G104" s="253"/>
      <c r="H104" s="253"/>
      <c r="I104" s="253"/>
      <c r="J104" s="253"/>
      <c r="K104" s="185">
        <f>SUM(K95:K100)</f>
        <v>12</v>
      </c>
      <c r="L104" s="65">
        <f>IF(K95=0,"",K95/B87)</f>
        <v>0.5</v>
      </c>
      <c r="M104" s="65">
        <f>IF(K104=0,"",K104/B87)</f>
        <v>0.66666666666666663</v>
      </c>
      <c r="N104" s="65">
        <f>IF(K96=0,"",M104-L104)</f>
        <v>0.16666666666666663</v>
      </c>
      <c r="O104" s="1"/>
      <c r="P104" s="27"/>
      <c r="Q104" s="30"/>
      <c r="R104" s="1"/>
    </row>
    <row r="105" spans="1:19" ht="12.75" customHeight="1" x14ac:dyDescent="0.2"/>
    <row r="106" spans="1:19" ht="12.75" customHeight="1" x14ac:dyDescent="0.2"/>
    <row r="107" spans="1:19" ht="26.25" customHeight="1" x14ac:dyDescent="0.4">
      <c r="B107" s="235" t="s">
        <v>69</v>
      </c>
      <c r="C107" s="236"/>
      <c r="D107" s="236"/>
      <c r="E107" s="236"/>
      <c r="F107" s="236"/>
      <c r="G107" s="236"/>
      <c r="H107" s="236"/>
      <c r="I107" s="236"/>
      <c r="J107" s="236"/>
      <c r="K107" s="173" t="s">
        <v>87</v>
      </c>
      <c r="L107" s="1"/>
      <c r="M107" s="1"/>
      <c r="N107" s="27"/>
      <c r="O107" s="1"/>
      <c r="P107" s="27"/>
      <c r="Q107" s="27"/>
      <c r="R107" s="27"/>
    </row>
    <row r="108" spans="1:19" ht="20.25" customHeight="1" x14ac:dyDescent="0.2">
      <c r="A108" s="245" t="s">
        <v>19</v>
      </c>
      <c r="B108" s="246" t="s">
        <v>70</v>
      </c>
      <c r="C108" s="247"/>
      <c r="D108" s="247"/>
      <c r="E108" s="247"/>
      <c r="F108" s="247"/>
      <c r="G108" s="247"/>
      <c r="H108" s="247"/>
      <c r="I108" s="247"/>
      <c r="J108" s="248"/>
      <c r="K108" s="249" t="s">
        <v>20</v>
      </c>
      <c r="L108" s="243" t="s">
        <v>11</v>
      </c>
      <c r="M108" s="243" t="s">
        <v>12</v>
      </c>
      <c r="N108" s="242" t="s">
        <v>13</v>
      </c>
      <c r="O108" s="243" t="s">
        <v>14</v>
      </c>
      <c r="P108" s="244" t="s">
        <v>15</v>
      </c>
      <c r="Q108" s="244" t="s">
        <v>16</v>
      </c>
      <c r="R108" s="243" t="s">
        <v>17</v>
      </c>
    </row>
    <row r="109" spans="1:19" ht="15.75" customHeight="1" x14ac:dyDescent="0.25">
      <c r="A109" s="238"/>
      <c r="B109" s="41" t="s">
        <v>71</v>
      </c>
      <c r="C109" s="41" t="s">
        <v>72</v>
      </c>
      <c r="D109" s="41" t="s">
        <v>73</v>
      </c>
      <c r="E109" s="41" t="s">
        <v>74</v>
      </c>
      <c r="F109" s="41" t="s">
        <v>75</v>
      </c>
      <c r="G109" s="41" t="s">
        <v>76</v>
      </c>
      <c r="H109" s="41" t="s">
        <v>77</v>
      </c>
      <c r="I109" s="41" t="s">
        <v>78</v>
      </c>
      <c r="J109" s="41" t="s">
        <v>79</v>
      </c>
      <c r="K109" s="259"/>
      <c r="L109" s="238"/>
      <c r="M109" s="238"/>
      <c r="N109" s="238"/>
      <c r="O109" s="238"/>
      <c r="P109" s="238"/>
      <c r="Q109" s="238"/>
      <c r="R109" s="238"/>
    </row>
    <row r="110" spans="1:19" ht="15.75" customHeight="1" x14ac:dyDescent="0.25">
      <c r="A110" s="41">
        <v>1702</v>
      </c>
      <c r="B110" s="42">
        <v>17</v>
      </c>
      <c r="C110" s="42"/>
      <c r="D110" s="42"/>
      <c r="E110" s="42"/>
      <c r="F110" s="42"/>
      <c r="G110" s="42"/>
      <c r="H110" s="42"/>
      <c r="I110" s="42"/>
      <c r="J110" s="42"/>
      <c r="K110" s="131"/>
      <c r="L110" s="114"/>
      <c r="M110" s="115"/>
      <c r="N110" s="116"/>
      <c r="O110" s="43"/>
      <c r="P110" s="44">
        <f>B110</f>
        <v>17</v>
      </c>
      <c r="Q110" s="45"/>
      <c r="R110" s="43"/>
    </row>
    <row r="111" spans="1:19" ht="15.75" customHeight="1" x14ac:dyDescent="0.25">
      <c r="A111" s="41">
        <v>1801</v>
      </c>
      <c r="B111" s="42"/>
      <c r="C111" s="42">
        <v>13</v>
      </c>
      <c r="D111" s="42"/>
      <c r="E111" s="42"/>
      <c r="F111" s="42"/>
      <c r="G111" s="42"/>
      <c r="H111" s="42"/>
      <c r="I111" s="42"/>
      <c r="J111" s="42"/>
      <c r="K111" s="131"/>
      <c r="L111" s="119"/>
      <c r="M111" s="120"/>
      <c r="N111" s="121"/>
      <c r="O111" s="47">
        <f>IF(C111=0,"",C111/B110)</f>
        <v>0.76470588235294112</v>
      </c>
      <c r="P111" s="48">
        <v>13</v>
      </c>
      <c r="Q111" s="49">
        <f t="shared" ref="Q111:Q118" si="8">IF(P111=0,"",P111/P110)</f>
        <v>0.76470588235294112</v>
      </c>
      <c r="R111" s="49">
        <f t="shared" ref="R111:R118" si="9">IF(P111=0,"",100%-Q111)</f>
        <v>0.23529411764705888</v>
      </c>
    </row>
    <row r="112" spans="1:19" ht="15.75" customHeight="1" x14ac:dyDescent="0.25">
      <c r="A112" s="41">
        <v>1802</v>
      </c>
      <c r="B112" s="42"/>
      <c r="C112" s="42"/>
      <c r="D112" s="42">
        <v>13</v>
      </c>
      <c r="E112" s="42"/>
      <c r="F112" s="42"/>
      <c r="G112" s="42"/>
      <c r="H112" s="42"/>
      <c r="I112" s="42"/>
      <c r="J112" s="42"/>
      <c r="K112" s="131"/>
      <c r="L112" s="119"/>
      <c r="M112" s="120"/>
      <c r="N112" s="121"/>
      <c r="O112" s="47">
        <f>IF(D112=0,"",D112/C111)</f>
        <v>1</v>
      </c>
      <c r="P112" s="48">
        <v>13</v>
      </c>
      <c r="Q112" s="49">
        <f t="shared" si="8"/>
        <v>1</v>
      </c>
      <c r="R112" s="49">
        <f t="shared" si="9"/>
        <v>0</v>
      </c>
      <c r="S112" s="32">
        <f>P112/P110</f>
        <v>0.76470588235294112</v>
      </c>
    </row>
    <row r="113" spans="1:18" ht="15.75" customHeight="1" x14ac:dyDescent="0.25">
      <c r="A113" s="41">
        <v>1901</v>
      </c>
      <c r="B113" s="42"/>
      <c r="C113" s="42"/>
      <c r="D113" s="42"/>
      <c r="E113" s="42">
        <v>11</v>
      </c>
      <c r="F113" s="42"/>
      <c r="G113" s="42"/>
      <c r="H113" s="42"/>
      <c r="I113" s="42"/>
      <c r="J113" s="42"/>
      <c r="K113" s="131"/>
      <c r="L113" s="119"/>
      <c r="M113" s="120"/>
      <c r="N113" s="121"/>
      <c r="O113" s="47">
        <f>IF(E113=0,"",E113/D112)</f>
        <v>0.84615384615384615</v>
      </c>
      <c r="P113" s="48">
        <v>11</v>
      </c>
      <c r="Q113" s="49">
        <f t="shared" si="8"/>
        <v>0.84615384615384615</v>
      </c>
      <c r="R113" s="49">
        <f t="shared" si="9"/>
        <v>0.15384615384615385</v>
      </c>
    </row>
    <row r="114" spans="1:18" ht="15.75" customHeight="1" x14ac:dyDescent="0.25">
      <c r="A114" s="41">
        <v>1902</v>
      </c>
      <c r="B114" s="42"/>
      <c r="C114" s="42"/>
      <c r="D114" s="42"/>
      <c r="E114" s="42"/>
      <c r="F114" s="42">
        <v>8</v>
      </c>
      <c r="G114" s="42"/>
      <c r="H114" s="42"/>
      <c r="I114" s="42"/>
      <c r="J114" s="42"/>
      <c r="K114" s="131"/>
      <c r="L114" s="119"/>
      <c r="M114" s="120"/>
      <c r="N114" s="121"/>
      <c r="O114" s="47">
        <f>IF(F114=0,"",F114/E113)</f>
        <v>0.72727272727272729</v>
      </c>
      <c r="P114" s="48">
        <v>10</v>
      </c>
      <c r="Q114" s="49">
        <f t="shared" si="8"/>
        <v>0.90909090909090906</v>
      </c>
      <c r="R114" s="49">
        <f t="shared" si="9"/>
        <v>9.0909090909090939E-2</v>
      </c>
    </row>
    <row r="115" spans="1:18" ht="15.75" customHeight="1" x14ac:dyDescent="0.25">
      <c r="A115" s="41">
        <v>2001</v>
      </c>
      <c r="B115" s="42"/>
      <c r="C115" s="42"/>
      <c r="D115" s="42"/>
      <c r="E115" s="42"/>
      <c r="F115" s="42"/>
      <c r="G115" s="42">
        <v>8</v>
      </c>
      <c r="H115" s="42"/>
      <c r="I115" s="42"/>
      <c r="J115" s="42"/>
      <c r="K115" s="131"/>
      <c r="L115" s="119"/>
      <c r="M115" s="120"/>
      <c r="N115" s="121"/>
      <c r="O115" s="47">
        <f>IF(G115=0,"",G115/F114)</f>
        <v>1</v>
      </c>
      <c r="P115" s="48">
        <v>10</v>
      </c>
      <c r="Q115" s="49">
        <f t="shared" si="8"/>
        <v>1</v>
      </c>
      <c r="R115" s="49">
        <f t="shared" si="9"/>
        <v>0</v>
      </c>
    </row>
    <row r="116" spans="1:18" ht="15.75" customHeight="1" x14ac:dyDescent="0.25">
      <c r="A116" s="41">
        <v>2002</v>
      </c>
      <c r="B116" s="42"/>
      <c r="C116" s="42"/>
      <c r="D116" s="42"/>
      <c r="E116" s="42"/>
      <c r="F116" s="42"/>
      <c r="G116" s="42"/>
      <c r="H116" s="42">
        <v>8</v>
      </c>
      <c r="I116" s="42"/>
      <c r="J116" s="42"/>
      <c r="K116" s="131"/>
      <c r="L116" s="119"/>
      <c r="M116" s="120"/>
      <c r="N116" s="121"/>
      <c r="O116" s="47">
        <f>IF(H116=0,"",H116/G115)</f>
        <v>1</v>
      </c>
      <c r="P116" s="48">
        <v>10</v>
      </c>
      <c r="Q116" s="49">
        <f t="shared" si="8"/>
        <v>1</v>
      </c>
      <c r="R116" s="49">
        <f t="shared" si="9"/>
        <v>0</v>
      </c>
    </row>
    <row r="117" spans="1:18" ht="15.75" customHeight="1" x14ac:dyDescent="0.25">
      <c r="A117" s="41">
        <v>2101</v>
      </c>
      <c r="B117" s="42"/>
      <c r="C117" s="42"/>
      <c r="D117" s="42"/>
      <c r="E117" s="42"/>
      <c r="F117" s="42"/>
      <c r="G117" s="42"/>
      <c r="H117" s="42"/>
      <c r="I117" s="42">
        <v>8</v>
      </c>
      <c r="J117" s="42"/>
      <c r="K117" s="131"/>
      <c r="L117" s="119"/>
      <c r="M117" s="120"/>
      <c r="N117" s="121"/>
      <c r="O117" s="47">
        <f>IF(I117=0,"",I117/H116)</f>
        <v>1</v>
      </c>
      <c r="P117" s="48">
        <v>9</v>
      </c>
      <c r="Q117" s="49">
        <f t="shared" si="8"/>
        <v>0.9</v>
      </c>
      <c r="R117" s="49">
        <f t="shared" si="9"/>
        <v>9.9999999999999978E-2</v>
      </c>
    </row>
    <row r="118" spans="1:18" ht="15.75" customHeight="1" x14ac:dyDescent="0.25">
      <c r="A118" s="41">
        <v>2102</v>
      </c>
      <c r="B118" s="42"/>
      <c r="C118" s="42"/>
      <c r="D118" s="42"/>
      <c r="E118" s="42"/>
      <c r="F118" s="42"/>
      <c r="G118" s="42"/>
      <c r="H118" s="42"/>
      <c r="I118" s="42"/>
      <c r="J118" s="42">
        <v>7</v>
      </c>
      <c r="K118" s="131">
        <v>5</v>
      </c>
      <c r="L118" s="119"/>
      <c r="M118" s="120"/>
      <c r="N118" s="121"/>
      <c r="O118" s="50">
        <f>IF(J118=0,"",J118/I117)</f>
        <v>0.875</v>
      </c>
      <c r="P118" s="48">
        <v>9</v>
      </c>
      <c r="Q118" s="51">
        <f t="shared" si="8"/>
        <v>1</v>
      </c>
      <c r="R118" s="51">
        <f t="shared" si="9"/>
        <v>0</v>
      </c>
    </row>
    <row r="119" spans="1:18" ht="15.75" customHeight="1" x14ac:dyDescent="0.25">
      <c r="A119" s="41">
        <v>2201</v>
      </c>
      <c r="B119" s="42"/>
      <c r="C119" s="42"/>
      <c r="D119" s="42"/>
      <c r="E119" s="42"/>
      <c r="F119" s="42"/>
      <c r="G119" s="42"/>
      <c r="H119" s="42"/>
      <c r="I119" s="42"/>
      <c r="J119" s="42">
        <v>2</v>
      </c>
      <c r="K119" s="131"/>
      <c r="L119" s="119"/>
      <c r="M119" s="120"/>
      <c r="N119" s="122"/>
      <c r="O119" s="164"/>
      <c r="P119" s="48">
        <v>2</v>
      </c>
      <c r="Q119" s="165"/>
      <c r="R119" s="166"/>
    </row>
    <row r="120" spans="1:18" ht="15.75" customHeight="1" x14ac:dyDescent="0.25">
      <c r="A120" s="41">
        <v>2202</v>
      </c>
      <c r="B120" s="42"/>
      <c r="C120" s="42"/>
      <c r="D120" s="42"/>
      <c r="E120" s="42"/>
      <c r="F120" s="42"/>
      <c r="G120" s="42"/>
      <c r="H120" s="42"/>
      <c r="I120" s="42"/>
      <c r="J120" s="42">
        <v>1</v>
      </c>
      <c r="K120" s="131">
        <v>1</v>
      </c>
      <c r="L120" s="119"/>
      <c r="M120" s="120"/>
      <c r="N120" s="122"/>
      <c r="O120" s="126"/>
      <c r="P120" s="124">
        <v>3</v>
      </c>
      <c r="Q120" s="127"/>
      <c r="R120" s="126"/>
    </row>
    <row r="121" spans="1:18" ht="15.75" customHeight="1" x14ac:dyDescent="0.25">
      <c r="A121" s="41">
        <v>2301</v>
      </c>
      <c r="B121" s="42"/>
      <c r="C121" s="42"/>
      <c r="D121" s="42"/>
      <c r="E121" s="42"/>
      <c r="F121" s="42"/>
      <c r="G121" s="42"/>
      <c r="H121" s="42"/>
      <c r="I121" s="42"/>
      <c r="J121" s="42">
        <v>1</v>
      </c>
      <c r="K121" s="131">
        <v>1</v>
      </c>
      <c r="L121" s="119"/>
      <c r="M121" s="120"/>
      <c r="N121" s="122"/>
      <c r="O121" s="126"/>
      <c r="P121" s="124">
        <v>2</v>
      </c>
      <c r="Q121" s="127"/>
      <c r="R121" s="126"/>
    </row>
    <row r="122" spans="1:18" ht="15.75" customHeight="1" x14ac:dyDescent="0.25">
      <c r="A122" s="41">
        <v>2302</v>
      </c>
      <c r="B122" s="42"/>
      <c r="C122" s="42"/>
      <c r="D122" s="42"/>
      <c r="E122" s="42"/>
      <c r="F122" s="42"/>
      <c r="G122" s="42"/>
      <c r="H122" s="42"/>
      <c r="I122" s="42"/>
      <c r="J122" s="42">
        <v>1</v>
      </c>
      <c r="K122" s="131"/>
      <c r="L122" s="119"/>
      <c r="M122" s="120"/>
      <c r="N122" s="122"/>
      <c r="O122" s="126"/>
      <c r="P122" s="124">
        <v>1</v>
      </c>
      <c r="Q122" s="127"/>
      <c r="R122" s="126"/>
    </row>
    <row r="123" spans="1:18" ht="15.75" customHeight="1" x14ac:dyDescent="0.25">
      <c r="A123" s="41">
        <v>2401</v>
      </c>
      <c r="B123" s="42"/>
      <c r="C123" s="42"/>
      <c r="D123" s="42"/>
      <c r="E123" s="42"/>
      <c r="F123" s="42"/>
      <c r="G123" s="42"/>
      <c r="H123" s="42"/>
      <c r="I123" s="42"/>
      <c r="J123" s="42">
        <v>1</v>
      </c>
      <c r="K123" s="131"/>
      <c r="L123" s="119"/>
      <c r="M123" s="120"/>
      <c r="N123" s="122"/>
      <c r="O123" s="120"/>
      <c r="P123" s="167">
        <v>1</v>
      </c>
      <c r="Q123" s="158"/>
      <c r="R123" s="126"/>
    </row>
    <row r="124" spans="1:18" ht="15.75" customHeight="1" x14ac:dyDescent="0.25">
      <c r="A124" s="41">
        <v>2402</v>
      </c>
      <c r="B124" s="42"/>
      <c r="C124" s="42"/>
      <c r="D124" s="42"/>
      <c r="E124" s="42"/>
      <c r="F124" s="42"/>
      <c r="G124" s="42"/>
      <c r="H124" s="42"/>
      <c r="I124" s="42"/>
      <c r="J124" s="42">
        <v>1</v>
      </c>
      <c r="K124" s="131">
        <v>1</v>
      </c>
      <c r="L124" s="119"/>
      <c r="M124" s="120"/>
      <c r="N124" s="122"/>
      <c r="O124" s="52" t="s">
        <v>35</v>
      </c>
      <c r="P124" s="94">
        <v>1</v>
      </c>
      <c r="Q124" s="54">
        <f>K127</f>
        <v>7</v>
      </c>
      <c r="R124" s="55" t="s">
        <v>20</v>
      </c>
    </row>
    <row r="125" spans="1:18" ht="15.75" customHeight="1" x14ac:dyDescent="0.25">
      <c r="A125" s="41">
        <v>2501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131"/>
      <c r="L125" s="119"/>
      <c r="M125" s="120"/>
      <c r="N125" s="122"/>
      <c r="O125" s="56" t="s">
        <v>36</v>
      </c>
      <c r="P125" s="96">
        <f>IF(P124/B110=0,"",P124/B110)</f>
        <v>5.8823529411764705E-2</v>
      </c>
      <c r="Q125" s="58">
        <f>IF(P124/Q124=0,"",P124/Q124)</f>
        <v>0.14285714285714285</v>
      </c>
      <c r="R125" s="59" t="s">
        <v>37</v>
      </c>
    </row>
    <row r="126" spans="1:18" ht="15.75" customHeight="1" x14ac:dyDescent="0.25">
      <c r="A126" s="41">
        <v>2502</v>
      </c>
      <c r="B126" s="186"/>
      <c r="C126" s="186"/>
      <c r="D126" s="186"/>
      <c r="E126" s="186"/>
      <c r="F126" s="186"/>
      <c r="G126" s="186"/>
      <c r="H126" s="186"/>
      <c r="I126" s="186"/>
      <c r="J126" s="186"/>
      <c r="K126" s="131"/>
      <c r="L126" s="128"/>
      <c r="M126" s="129"/>
      <c r="N126" s="130"/>
      <c r="O126" s="61"/>
      <c r="P126" s="62"/>
      <c r="Q126" s="62"/>
      <c r="R126" s="63"/>
    </row>
    <row r="127" spans="1:18" ht="18" customHeight="1" x14ac:dyDescent="0.25">
      <c r="A127" s="22"/>
      <c r="B127" s="253" t="s">
        <v>80</v>
      </c>
      <c r="C127" s="253"/>
      <c r="D127" s="253"/>
      <c r="E127" s="253"/>
      <c r="F127" s="253"/>
      <c r="G127" s="253"/>
      <c r="H127" s="253"/>
      <c r="I127" s="253"/>
      <c r="J127" s="253"/>
      <c r="K127" s="185">
        <f>SUM(K110:K123)</f>
        <v>7</v>
      </c>
      <c r="L127" s="65">
        <f>IF(K118=0,"",K118/B110)</f>
        <v>0.29411764705882354</v>
      </c>
      <c r="M127" s="65">
        <f>IF(K127=0,"",K127/B110)</f>
        <v>0.41176470588235292</v>
      </c>
      <c r="N127" s="65">
        <f>IF(K118=0,"",M127-L127)</f>
        <v>0.11764705882352938</v>
      </c>
      <c r="O127" s="1"/>
      <c r="P127" s="27"/>
      <c r="Q127" s="30"/>
      <c r="R127" s="1"/>
    </row>
    <row r="128" spans="1:18" ht="12.75" customHeight="1" x14ac:dyDescent="0.2"/>
    <row r="129" spans="1:19" ht="12.75" customHeight="1" x14ac:dyDescent="0.2"/>
    <row r="130" spans="1:19" ht="26.25" customHeight="1" x14ac:dyDescent="0.4">
      <c r="B130" s="260" t="s">
        <v>69</v>
      </c>
      <c r="C130" s="255"/>
      <c r="D130" s="255"/>
      <c r="E130" s="255"/>
      <c r="F130" s="255"/>
      <c r="G130" s="255"/>
      <c r="H130" s="255"/>
      <c r="I130" s="255"/>
      <c r="J130" s="255"/>
      <c r="K130" s="194" t="s">
        <v>88</v>
      </c>
      <c r="L130" s="1"/>
      <c r="M130" s="98" t="s">
        <v>53</v>
      </c>
      <c r="N130" s="27"/>
      <c r="O130" s="1"/>
      <c r="P130" s="27"/>
      <c r="Q130" s="27"/>
      <c r="R130" s="27"/>
    </row>
    <row r="131" spans="1:19" ht="12.75" customHeight="1" x14ac:dyDescent="0.2"/>
    <row r="132" spans="1:19" ht="12.75" customHeight="1" x14ac:dyDescent="0.2"/>
    <row r="133" spans="1:19" ht="26.25" customHeight="1" x14ac:dyDescent="0.4">
      <c r="B133" s="235" t="s">
        <v>69</v>
      </c>
      <c r="C133" s="236"/>
      <c r="D133" s="236"/>
      <c r="E133" s="236"/>
      <c r="F133" s="236"/>
      <c r="G133" s="236"/>
      <c r="H133" s="236"/>
      <c r="I133" s="236"/>
      <c r="J133" s="236"/>
      <c r="K133" s="173" t="s">
        <v>90</v>
      </c>
      <c r="L133" s="1"/>
      <c r="M133" s="1"/>
      <c r="N133" s="27"/>
      <c r="O133" s="1"/>
      <c r="P133" s="27"/>
      <c r="Q133" s="27"/>
      <c r="R133" s="27"/>
    </row>
    <row r="134" spans="1:19" ht="20.25" customHeight="1" x14ac:dyDescent="0.2">
      <c r="A134" s="245" t="s">
        <v>19</v>
      </c>
      <c r="B134" s="246" t="s">
        <v>70</v>
      </c>
      <c r="C134" s="247"/>
      <c r="D134" s="247"/>
      <c r="E134" s="247"/>
      <c r="F134" s="247"/>
      <c r="G134" s="247"/>
      <c r="H134" s="247"/>
      <c r="I134" s="247"/>
      <c r="J134" s="248"/>
      <c r="K134" s="249" t="s">
        <v>20</v>
      </c>
      <c r="L134" s="243" t="s">
        <v>11</v>
      </c>
      <c r="M134" s="243" t="s">
        <v>12</v>
      </c>
      <c r="N134" s="242" t="s">
        <v>13</v>
      </c>
      <c r="O134" s="243" t="s">
        <v>14</v>
      </c>
      <c r="P134" s="244" t="s">
        <v>15</v>
      </c>
      <c r="Q134" s="244" t="s">
        <v>16</v>
      </c>
      <c r="R134" s="243" t="s">
        <v>17</v>
      </c>
    </row>
    <row r="135" spans="1:19" ht="15.75" customHeight="1" x14ac:dyDescent="0.25">
      <c r="A135" s="238"/>
      <c r="B135" s="41" t="s">
        <v>71</v>
      </c>
      <c r="C135" s="41" t="s">
        <v>72</v>
      </c>
      <c r="D135" s="41" t="s">
        <v>73</v>
      </c>
      <c r="E135" s="41" t="s">
        <v>74</v>
      </c>
      <c r="F135" s="41" t="s">
        <v>75</v>
      </c>
      <c r="G135" s="41" t="s">
        <v>76</v>
      </c>
      <c r="H135" s="41" t="s">
        <v>77</v>
      </c>
      <c r="I135" s="41" t="s">
        <v>78</v>
      </c>
      <c r="J135" s="41" t="s">
        <v>79</v>
      </c>
      <c r="K135" s="259"/>
      <c r="L135" s="238"/>
      <c r="M135" s="238"/>
      <c r="N135" s="238"/>
      <c r="O135" s="238"/>
      <c r="P135" s="238"/>
      <c r="Q135" s="238"/>
      <c r="R135" s="238"/>
    </row>
    <row r="136" spans="1:19" ht="15.75" customHeight="1" x14ac:dyDescent="0.25">
      <c r="A136" s="41">
        <v>1802</v>
      </c>
      <c r="B136" s="42">
        <v>18</v>
      </c>
      <c r="C136" s="42"/>
      <c r="D136" s="42"/>
      <c r="E136" s="42"/>
      <c r="F136" s="42"/>
      <c r="G136" s="42"/>
      <c r="H136" s="42"/>
      <c r="I136" s="42"/>
      <c r="J136" s="42"/>
      <c r="K136" s="131"/>
      <c r="L136" s="114"/>
      <c r="M136" s="115"/>
      <c r="N136" s="116"/>
      <c r="O136" s="43"/>
      <c r="P136" s="44">
        <f>B136</f>
        <v>18</v>
      </c>
      <c r="Q136" s="45"/>
      <c r="R136" s="43"/>
    </row>
    <row r="137" spans="1:19" ht="15.75" customHeight="1" x14ac:dyDescent="0.25">
      <c r="A137" s="41">
        <v>1901</v>
      </c>
      <c r="B137" s="42"/>
      <c r="C137" s="42">
        <v>10</v>
      </c>
      <c r="D137" s="42"/>
      <c r="E137" s="42"/>
      <c r="F137" s="42"/>
      <c r="G137" s="42"/>
      <c r="H137" s="42"/>
      <c r="I137" s="42"/>
      <c r="J137" s="42"/>
      <c r="K137" s="131"/>
      <c r="L137" s="119"/>
      <c r="M137" s="120"/>
      <c r="N137" s="121"/>
      <c r="O137" s="47">
        <f>IF(C137=0,"",C137/B136)</f>
        <v>0.55555555555555558</v>
      </c>
      <c r="P137" s="48">
        <v>10</v>
      </c>
      <c r="Q137" s="49">
        <f t="shared" ref="Q137:Q144" si="10">IF(P137=0,"",P137/P136)</f>
        <v>0.55555555555555558</v>
      </c>
      <c r="R137" s="49">
        <f t="shared" ref="R137:R144" si="11">IF(P137=0,"",100%-Q137)</f>
        <v>0.44444444444444442</v>
      </c>
    </row>
    <row r="138" spans="1:19" ht="15.75" customHeight="1" x14ac:dyDescent="0.25">
      <c r="A138" s="41">
        <v>1902</v>
      </c>
      <c r="B138" s="42"/>
      <c r="C138" s="42"/>
      <c r="D138" s="42">
        <v>9</v>
      </c>
      <c r="E138" s="42"/>
      <c r="F138" s="42"/>
      <c r="G138" s="42"/>
      <c r="H138" s="42"/>
      <c r="I138" s="42"/>
      <c r="J138" s="42"/>
      <c r="K138" s="131"/>
      <c r="L138" s="119"/>
      <c r="M138" s="120"/>
      <c r="N138" s="121"/>
      <c r="O138" s="47">
        <f>IF(D138=0,"",D138/C137)</f>
        <v>0.9</v>
      </c>
      <c r="P138" s="48">
        <v>9</v>
      </c>
      <c r="Q138" s="49">
        <f t="shared" si="10"/>
        <v>0.9</v>
      </c>
      <c r="R138" s="49">
        <f t="shared" si="11"/>
        <v>9.9999999999999978E-2</v>
      </c>
      <c r="S138" s="32">
        <f>P138/P136</f>
        <v>0.5</v>
      </c>
    </row>
    <row r="139" spans="1:19" ht="15.75" customHeight="1" x14ac:dyDescent="0.25">
      <c r="A139" s="41">
        <v>2001</v>
      </c>
      <c r="B139" s="42"/>
      <c r="C139" s="42"/>
      <c r="D139" s="42"/>
      <c r="E139" s="42">
        <v>9</v>
      </c>
      <c r="F139" s="42"/>
      <c r="G139" s="42"/>
      <c r="H139" s="42"/>
      <c r="I139" s="42"/>
      <c r="J139" s="42"/>
      <c r="K139" s="131"/>
      <c r="L139" s="119"/>
      <c r="M139" s="120"/>
      <c r="N139" s="121"/>
      <c r="O139" s="47">
        <f>IF(E139=0,"",E139/D138)</f>
        <v>1</v>
      </c>
      <c r="P139" s="48">
        <v>9</v>
      </c>
      <c r="Q139" s="49">
        <f t="shared" si="10"/>
        <v>1</v>
      </c>
      <c r="R139" s="49">
        <f t="shared" si="11"/>
        <v>0</v>
      </c>
    </row>
    <row r="140" spans="1:19" ht="15.75" customHeight="1" x14ac:dyDescent="0.25">
      <c r="A140" s="41">
        <v>2002</v>
      </c>
      <c r="B140" s="42"/>
      <c r="C140" s="42"/>
      <c r="D140" s="42"/>
      <c r="E140" s="42"/>
      <c r="F140" s="42">
        <v>7</v>
      </c>
      <c r="G140" s="42"/>
      <c r="H140" s="42"/>
      <c r="I140" s="42"/>
      <c r="J140" s="42"/>
      <c r="K140" s="131"/>
      <c r="L140" s="119"/>
      <c r="M140" s="120"/>
      <c r="N140" s="121"/>
      <c r="O140" s="47">
        <f>IF(F140=0,"",F140/E139)</f>
        <v>0.77777777777777779</v>
      </c>
      <c r="P140" s="48">
        <v>9</v>
      </c>
      <c r="Q140" s="49">
        <f t="shared" si="10"/>
        <v>1</v>
      </c>
      <c r="R140" s="49">
        <f t="shared" si="11"/>
        <v>0</v>
      </c>
    </row>
    <row r="141" spans="1:19" ht="15.75" customHeight="1" x14ac:dyDescent="0.25">
      <c r="A141" s="41">
        <v>2101</v>
      </c>
      <c r="B141" s="42"/>
      <c r="C141" s="42"/>
      <c r="D141" s="42"/>
      <c r="E141" s="42"/>
      <c r="F141" s="42"/>
      <c r="G141" s="42">
        <v>7</v>
      </c>
      <c r="H141" s="42"/>
      <c r="I141" s="42"/>
      <c r="J141" s="42"/>
      <c r="K141" s="131"/>
      <c r="L141" s="119"/>
      <c r="M141" s="120"/>
      <c r="N141" s="121"/>
      <c r="O141" s="47">
        <f>IF(G141=0,"",G141/F140)</f>
        <v>1</v>
      </c>
      <c r="P141" s="48">
        <v>9</v>
      </c>
      <c r="Q141" s="49">
        <f t="shared" si="10"/>
        <v>1</v>
      </c>
      <c r="R141" s="49">
        <f t="shared" si="11"/>
        <v>0</v>
      </c>
    </row>
    <row r="142" spans="1:19" ht="15.75" customHeight="1" x14ac:dyDescent="0.25">
      <c r="A142" s="41">
        <v>2102</v>
      </c>
      <c r="B142" s="42"/>
      <c r="C142" s="42"/>
      <c r="D142" s="42"/>
      <c r="E142" s="42"/>
      <c r="F142" s="42"/>
      <c r="G142" s="42"/>
      <c r="H142" s="42">
        <v>7</v>
      </c>
      <c r="I142" s="42"/>
      <c r="J142" s="42"/>
      <c r="K142" s="131"/>
      <c r="L142" s="119"/>
      <c r="M142" s="120"/>
      <c r="N142" s="121"/>
      <c r="O142" s="47">
        <f>IF(H142=0,"",H142/G141)</f>
        <v>1</v>
      </c>
      <c r="P142" s="48">
        <v>9</v>
      </c>
      <c r="Q142" s="49">
        <f t="shared" si="10"/>
        <v>1</v>
      </c>
      <c r="R142" s="49">
        <f t="shared" si="11"/>
        <v>0</v>
      </c>
    </row>
    <row r="143" spans="1:19" ht="15.75" customHeight="1" x14ac:dyDescent="0.25">
      <c r="A143" s="41">
        <v>2201</v>
      </c>
      <c r="B143" s="42"/>
      <c r="C143" s="42"/>
      <c r="D143" s="42"/>
      <c r="E143" s="42"/>
      <c r="F143" s="42"/>
      <c r="G143" s="42"/>
      <c r="H143" s="42"/>
      <c r="I143" s="42">
        <v>6</v>
      </c>
      <c r="J143" s="42"/>
      <c r="K143" s="131"/>
      <c r="L143" s="119"/>
      <c r="M143" s="120"/>
      <c r="N143" s="121"/>
      <c r="O143" s="47">
        <f>IF(I143=0,"",I143/H142)</f>
        <v>0.8571428571428571</v>
      </c>
      <c r="P143" s="48">
        <v>9</v>
      </c>
      <c r="Q143" s="49">
        <f t="shared" si="10"/>
        <v>1</v>
      </c>
      <c r="R143" s="49">
        <f t="shared" si="11"/>
        <v>0</v>
      </c>
    </row>
    <row r="144" spans="1:19" ht="15.75" customHeight="1" x14ac:dyDescent="0.25">
      <c r="A144" s="41">
        <v>2202</v>
      </c>
      <c r="B144" s="42"/>
      <c r="C144" s="42"/>
      <c r="D144" s="42"/>
      <c r="E144" s="42"/>
      <c r="F144" s="42"/>
      <c r="G144" s="42"/>
      <c r="H144" s="42"/>
      <c r="I144" s="42"/>
      <c r="J144" s="42">
        <v>3</v>
      </c>
      <c r="K144" s="131">
        <v>3</v>
      </c>
      <c r="L144" s="119"/>
      <c r="M144" s="120"/>
      <c r="N144" s="121"/>
      <c r="O144" s="50">
        <f>IF(J144=0,"",J144/I143)</f>
        <v>0.5</v>
      </c>
      <c r="P144" s="48">
        <v>8</v>
      </c>
      <c r="Q144" s="51">
        <f t="shared" si="10"/>
        <v>0.88888888888888884</v>
      </c>
      <c r="R144" s="51">
        <f t="shared" si="11"/>
        <v>0.11111111111111116</v>
      </c>
    </row>
    <row r="145" spans="1:18" ht="15.75" customHeight="1" x14ac:dyDescent="0.25">
      <c r="A145" s="41">
        <v>2301</v>
      </c>
      <c r="B145" s="42"/>
      <c r="C145" s="42"/>
      <c r="D145" s="42"/>
      <c r="E145" s="42"/>
      <c r="F145" s="42"/>
      <c r="G145" s="42"/>
      <c r="H145" s="42"/>
      <c r="I145" s="42"/>
      <c r="J145" s="42">
        <v>1</v>
      </c>
      <c r="K145" s="131"/>
      <c r="L145" s="119"/>
      <c r="M145" s="120"/>
      <c r="N145" s="122"/>
      <c r="O145" s="164"/>
      <c r="P145" s="48">
        <v>2</v>
      </c>
      <c r="Q145" s="165"/>
      <c r="R145" s="166"/>
    </row>
    <row r="146" spans="1:18" ht="15.75" customHeight="1" x14ac:dyDescent="0.25">
      <c r="A146" s="41">
        <v>2302</v>
      </c>
      <c r="B146" s="42"/>
      <c r="C146" s="42"/>
      <c r="D146" s="42"/>
      <c r="E146" s="42"/>
      <c r="F146" s="42"/>
      <c r="G146" s="42"/>
      <c r="H146" s="42"/>
      <c r="I146" s="42"/>
      <c r="J146" s="42">
        <v>1</v>
      </c>
      <c r="K146" s="131"/>
      <c r="L146" s="119"/>
      <c r="M146" s="120"/>
      <c r="N146" s="122"/>
      <c r="O146" s="126"/>
      <c r="P146" s="124">
        <v>2</v>
      </c>
      <c r="Q146" s="127"/>
      <c r="R146" s="126"/>
    </row>
    <row r="147" spans="1:18" ht="15.75" customHeight="1" x14ac:dyDescent="0.25">
      <c r="A147" s="41">
        <v>2401</v>
      </c>
      <c r="B147" s="42"/>
      <c r="C147" s="42"/>
      <c r="D147" s="42"/>
      <c r="E147" s="42"/>
      <c r="F147" s="42"/>
      <c r="G147" s="42"/>
      <c r="H147" s="42"/>
      <c r="I147" s="42"/>
      <c r="J147" s="42">
        <v>1</v>
      </c>
      <c r="K147" s="131">
        <v>1</v>
      </c>
      <c r="L147" s="119"/>
      <c r="M147" s="120"/>
      <c r="N147" s="122"/>
      <c r="O147" s="126"/>
      <c r="P147" s="124">
        <v>2</v>
      </c>
      <c r="Q147" s="127"/>
      <c r="R147" s="126"/>
    </row>
    <row r="148" spans="1:18" ht="15.75" customHeight="1" x14ac:dyDescent="0.25">
      <c r="A148" s="41">
        <v>2402</v>
      </c>
      <c r="B148" s="42"/>
      <c r="C148" s="42"/>
      <c r="D148" s="42"/>
      <c r="E148" s="42"/>
      <c r="F148" s="42"/>
      <c r="G148" s="42"/>
      <c r="H148" s="42"/>
      <c r="I148" s="42"/>
      <c r="J148" s="42">
        <v>1</v>
      </c>
      <c r="K148" s="131">
        <v>1</v>
      </c>
      <c r="L148" s="119"/>
      <c r="M148" s="120"/>
      <c r="N148" s="122"/>
      <c r="O148" s="126"/>
      <c r="P148" s="124">
        <v>1</v>
      </c>
      <c r="Q148" s="127"/>
      <c r="R148" s="126"/>
    </row>
    <row r="149" spans="1:18" ht="15.75" customHeight="1" x14ac:dyDescent="0.25">
      <c r="A149" s="41">
        <v>2501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131"/>
      <c r="L149" s="119"/>
      <c r="M149" s="120"/>
      <c r="N149" s="122"/>
      <c r="O149" s="120"/>
      <c r="P149" s="122"/>
      <c r="Q149" s="158"/>
      <c r="R149" s="126"/>
    </row>
    <row r="150" spans="1:18" ht="15.75" customHeight="1" x14ac:dyDescent="0.25">
      <c r="A150" s="41">
        <v>2502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131"/>
      <c r="L150" s="119"/>
      <c r="M150" s="120"/>
      <c r="N150" s="122"/>
      <c r="O150" s="52" t="s">
        <v>35</v>
      </c>
      <c r="P150" s="94">
        <v>3</v>
      </c>
      <c r="Q150" s="54">
        <f>K153</f>
        <v>5</v>
      </c>
      <c r="R150" s="55" t="s">
        <v>20</v>
      </c>
    </row>
    <row r="151" spans="1:18" ht="15.75" customHeight="1" x14ac:dyDescent="0.25">
      <c r="A151" s="41">
        <v>2601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131"/>
      <c r="L151" s="119"/>
      <c r="M151" s="120"/>
      <c r="N151" s="122"/>
      <c r="O151" s="56" t="s">
        <v>36</v>
      </c>
      <c r="P151" s="96">
        <f>IF(P150/B136=0,"",P150/B136)</f>
        <v>0.16666666666666666</v>
      </c>
      <c r="Q151" s="58">
        <f>IF(P150/Q150=0,"",P150/Q150)</f>
        <v>0.6</v>
      </c>
      <c r="R151" s="59" t="s">
        <v>37</v>
      </c>
    </row>
    <row r="152" spans="1:18" ht="15.75" customHeight="1" x14ac:dyDescent="0.25">
      <c r="A152" s="41">
        <v>2602</v>
      </c>
      <c r="B152" s="186"/>
      <c r="C152" s="186"/>
      <c r="D152" s="186"/>
      <c r="E152" s="186"/>
      <c r="F152" s="186"/>
      <c r="G152" s="186"/>
      <c r="H152" s="186"/>
      <c r="I152" s="186"/>
      <c r="J152" s="186"/>
      <c r="K152" s="131"/>
      <c r="L152" s="128"/>
      <c r="M152" s="129"/>
      <c r="N152" s="130"/>
      <c r="O152" s="61"/>
      <c r="P152" s="62"/>
      <c r="Q152" s="62"/>
      <c r="R152" s="63"/>
    </row>
    <row r="153" spans="1:18" ht="18" customHeight="1" x14ac:dyDescent="0.25">
      <c r="A153" s="22"/>
      <c r="B153" s="253" t="s">
        <v>80</v>
      </c>
      <c r="C153" s="253"/>
      <c r="D153" s="253"/>
      <c r="E153" s="253"/>
      <c r="F153" s="253"/>
      <c r="G153" s="253"/>
      <c r="H153" s="253"/>
      <c r="I153" s="253"/>
      <c r="J153" s="253"/>
      <c r="K153" s="185">
        <f>SUM(K136:K149)</f>
        <v>5</v>
      </c>
      <c r="L153" s="65">
        <f>K144/B136</f>
        <v>0.16666666666666666</v>
      </c>
      <c r="M153" s="65">
        <f>IF(K153=0,"",K153/B136)</f>
        <v>0.27777777777777779</v>
      </c>
      <c r="N153" s="65">
        <f>M153-L153</f>
        <v>0.11111111111111113</v>
      </c>
      <c r="O153" s="1"/>
      <c r="P153" s="27"/>
      <c r="Q153" s="30"/>
      <c r="R153" s="1"/>
    </row>
    <row r="154" spans="1:18" ht="12.75" customHeight="1" x14ac:dyDescent="0.2"/>
    <row r="155" spans="1:18" ht="12.75" customHeight="1" x14ac:dyDescent="0.2"/>
    <row r="156" spans="1:18" ht="12.75" customHeight="1" x14ac:dyDescent="0.2">
      <c r="A156" s="75" t="s">
        <v>114</v>
      </c>
    </row>
    <row r="157" spans="1:18" s="191" customFormat="1" ht="12.75" customHeight="1" x14ac:dyDescent="0.2">
      <c r="A157" s="75"/>
      <c r="K157" s="193"/>
    </row>
    <row r="158" spans="1:18" s="191" customFormat="1" ht="12.75" customHeight="1" x14ac:dyDescent="0.2">
      <c r="A158" s="75"/>
      <c r="K158" s="193"/>
    </row>
    <row r="159" spans="1:18" ht="26.25" customHeight="1" x14ac:dyDescent="0.4">
      <c r="B159" s="235" t="s">
        <v>69</v>
      </c>
      <c r="C159" s="236"/>
      <c r="D159" s="236"/>
      <c r="E159" s="236"/>
      <c r="F159" s="236"/>
      <c r="G159" s="236"/>
      <c r="H159" s="236"/>
      <c r="I159" s="236"/>
      <c r="J159" s="236"/>
      <c r="K159" s="173" t="s">
        <v>92</v>
      </c>
      <c r="L159" s="1"/>
      <c r="M159" s="1"/>
      <c r="N159" s="27"/>
      <c r="O159" s="1"/>
      <c r="P159" s="27"/>
      <c r="Q159" s="27"/>
      <c r="R159" s="27"/>
    </row>
    <row r="160" spans="1:18" ht="20.25" customHeight="1" x14ac:dyDescent="0.2">
      <c r="A160" s="245" t="s">
        <v>19</v>
      </c>
      <c r="B160" s="246" t="s">
        <v>70</v>
      </c>
      <c r="C160" s="247"/>
      <c r="D160" s="247"/>
      <c r="E160" s="247"/>
      <c r="F160" s="247"/>
      <c r="G160" s="247"/>
      <c r="H160" s="247"/>
      <c r="I160" s="247"/>
      <c r="J160" s="248"/>
      <c r="K160" s="249" t="s">
        <v>20</v>
      </c>
      <c r="L160" s="243" t="s">
        <v>11</v>
      </c>
      <c r="M160" s="243" t="s">
        <v>12</v>
      </c>
      <c r="N160" s="242" t="s">
        <v>13</v>
      </c>
      <c r="O160" s="243" t="s">
        <v>14</v>
      </c>
      <c r="P160" s="244" t="s">
        <v>15</v>
      </c>
      <c r="Q160" s="244" t="s">
        <v>16</v>
      </c>
      <c r="R160" s="243" t="s">
        <v>17</v>
      </c>
    </row>
    <row r="161" spans="1:19" ht="15.75" customHeight="1" x14ac:dyDescent="0.25">
      <c r="A161" s="238"/>
      <c r="B161" s="41" t="s">
        <v>71</v>
      </c>
      <c r="C161" s="41" t="s">
        <v>72</v>
      </c>
      <c r="D161" s="41" t="s">
        <v>73</v>
      </c>
      <c r="E161" s="41" t="s">
        <v>74</v>
      </c>
      <c r="F161" s="41" t="s">
        <v>75</v>
      </c>
      <c r="G161" s="41" t="s">
        <v>76</v>
      </c>
      <c r="H161" s="41" t="s">
        <v>77</v>
      </c>
      <c r="I161" s="41" t="s">
        <v>78</v>
      </c>
      <c r="J161" s="41" t="s">
        <v>79</v>
      </c>
      <c r="K161" s="259"/>
      <c r="L161" s="238"/>
      <c r="M161" s="238"/>
      <c r="N161" s="238"/>
      <c r="O161" s="238"/>
      <c r="P161" s="238"/>
      <c r="Q161" s="238"/>
      <c r="R161" s="238"/>
    </row>
    <row r="162" spans="1:19" ht="15.75" customHeight="1" x14ac:dyDescent="0.25">
      <c r="A162" s="41">
        <v>1901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131"/>
      <c r="L162" s="114"/>
      <c r="M162" s="115"/>
      <c r="N162" s="116"/>
      <c r="O162" s="43"/>
      <c r="P162" s="44">
        <f>B162</f>
        <v>0</v>
      </c>
      <c r="Q162" s="45"/>
      <c r="R162" s="43"/>
    </row>
    <row r="163" spans="1:19" ht="15.75" customHeight="1" x14ac:dyDescent="0.25">
      <c r="A163" s="41">
        <v>1902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131"/>
      <c r="L163" s="119"/>
      <c r="M163" s="120"/>
      <c r="N163" s="121"/>
      <c r="O163" s="47" t="str">
        <f>IF(C163=0,"",C163/B162)</f>
        <v/>
      </c>
      <c r="P163" s="48"/>
      <c r="Q163" s="49" t="str">
        <f t="shared" ref="Q163:Q170" si="12">IF(P163=0,"",P163/P162)</f>
        <v/>
      </c>
      <c r="R163" s="49" t="str">
        <f t="shared" ref="R163:R170" si="13">IF(P163=0,"",100%-Q163)</f>
        <v/>
      </c>
    </row>
    <row r="164" spans="1:19" ht="15.75" customHeight="1" x14ac:dyDescent="0.25">
      <c r="A164" s="41">
        <v>2001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131"/>
      <c r="L164" s="119"/>
      <c r="M164" s="120"/>
      <c r="N164" s="121"/>
      <c r="O164" s="47" t="str">
        <f>IF(D164=0,"",D164/C163)</f>
        <v/>
      </c>
      <c r="P164" s="48"/>
      <c r="Q164" s="49" t="str">
        <f t="shared" si="12"/>
        <v/>
      </c>
      <c r="R164" s="49" t="str">
        <f t="shared" si="13"/>
        <v/>
      </c>
      <c r="S164" s="32" t="e">
        <f>P164/P162</f>
        <v>#DIV/0!</v>
      </c>
    </row>
    <row r="165" spans="1:19" ht="15.75" customHeight="1" x14ac:dyDescent="0.25">
      <c r="A165" s="41">
        <v>2002</v>
      </c>
      <c r="B165" s="42"/>
      <c r="C165" s="42"/>
      <c r="D165" s="42"/>
      <c r="E165" s="42"/>
      <c r="F165" s="42"/>
      <c r="G165" s="42"/>
      <c r="H165" s="42"/>
      <c r="I165" s="42"/>
      <c r="J165" s="42"/>
      <c r="K165" s="131"/>
      <c r="L165" s="119"/>
      <c r="M165" s="120"/>
      <c r="N165" s="121"/>
      <c r="O165" s="47" t="str">
        <f>IF(E165=0,"",E165/D164)</f>
        <v/>
      </c>
      <c r="P165" s="48"/>
      <c r="Q165" s="49" t="str">
        <f t="shared" si="12"/>
        <v/>
      </c>
      <c r="R165" s="49" t="str">
        <f t="shared" si="13"/>
        <v/>
      </c>
    </row>
    <row r="166" spans="1:19" ht="15.75" customHeight="1" x14ac:dyDescent="0.25">
      <c r="A166" s="41">
        <v>2101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131"/>
      <c r="L166" s="119"/>
      <c r="M166" s="120"/>
      <c r="N166" s="121"/>
      <c r="O166" s="47" t="str">
        <f>IF(F166=0,"",F166/E165)</f>
        <v/>
      </c>
      <c r="P166" s="48"/>
      <c r="Q166" s="49" t="str">
        <f t="shared" si="12"/>
        <v/>
      </c>
      <c r="R166" s="49" t="str">
        <f t="shared" si="13"/>
        <v/>
      </c>
    </row>
    <row r="167" spans="1:19" ht="15.75" customHeight="1" x14ac:dyDescent="0.25">
      <c r="A167" s="41">
        <v>2102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131"/>
      <c r="L167" s="119"/>
      <c r="M167" s="120"/>
      <c r="N167" s="121"/>
      <c r="O167" s="47" t="str">
        <f>IF(G167=0,"",G167/F166)</f>
        <v/>
      </c>
      <c r="P167" s="48"/>
      <c r="Q167" s="49" t="str">
        <f t="shared" si="12"/>
        <v/>
      </c>
      <c r="R167" s="49" t="str">
        <f t="shared" si="13"/>
        <v/>
      </c>
    </row>
    <row r="168" spans="1:19" ht="15.75" customHeight="1" x14ac:dyDescent="0.25">
      <c r="A168" s="41">
        <v>2201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131"/>
      <c r="L168" s="119"/>
      <c r="M168" s="120"/>
      <c r="N168" s="121"/>
      <c r="O168" s="47" t="str">
        <f>IF(H168=0,"",H168/G167)</f>
        <v/>
      </c>
      <c r="P168" s="48"/>
      <c r="Q168" s="49" t="str">
        <f t="shared" si="12"/>
        <v/>
      </c>
      <c r="R168" s="49" t="str">
        <f t="shared" si="13"/>
        <v/>
      </c>
    </row>
    <row r="169" spans="1:19" ht="15.75" customHeight="1" x14ac:dyDescent="0.25">
      <c r="A169" s="41">
        <v>2202</v>
      </c>
      <c r="B169" s="42"/>
      <c r="C169" s="42"/>
      <c r="D169" s="42"/>
      <c r="E169" s="42"/>
      <c r="F169" s="42"/>
      <c r="G169" s="42"/>
      <c r="H169" s="42"/>
      <c r="I169" s="42"/>
      <c r="J169" s="42"/>
      <c r="K169" s="131"/>
      <c r="L169" s="119"/>
      <c r="M169" s="120"/>
      <c r="N169" s="121"/>
      <c r="O169" s="47" t="str">
        <f>IF(I169=0,"",I169/H168)</f>
        <v/>
      </c>
      <c r="P169" s="48"/>
      <c r="Q169" s="49" t="str">
        <f t="shared" si="12"/>
        <v/>
      </c>
      <c r="R169" s="49" t="str">
        <f t="shared" si="13"/>
        <v/>
      </c>
    </row>
    <row r="170" spans="1:19" ht="15.75" customHeight="1" x14ac:dyDescent="0.25">
      <c r="A170" s="41">
        <v>2301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131"/>
      <c r="L170" s="119"/>
      <c r="M170" s="120"/>
      <c r="N170" s="121"/>
      <c r="O170" s="50" t="str">
        <f>IF(J170=0,"",J170/I169)</f>
        <v/>
      </c>
      <c r="P170" s="48"/>
      <c r="Q170" s="51" t="str">
        <f t="shared" si="12"/>
        <v/>
      </c>
      <c r="R170" s="51" t="str">
        <f t="shared" si="13"/>
        <v/>
      </c>
    </row>
    <row r="171" spans="1:19" ht="15.75" customHeight="1" x14ac:dyDescent="0.25">
      <c r="A171" s="41">
        <v>2302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131"/>
      <c r="L171" s="119"/>
      <c r="M171" s="120"/>
      <c r="N171" s="122"/>
      <c r="O171" s="164"/>
      <c r="P171" s="48"/>
      <c r="Q171" s="165"/>
      <c r="R171" s="166"/>
    </row>
    <row r="172" spans="1:19" ht="15.75" customHeight="1" x14ac:dyDescent="0.25">
      <c r="A172" s="41">
        <v>2401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131"/>
      <c r="L172" s="119"/>
      <c r="M172" s="120"/>
      <c r="N172" s="122"/>
      <c r="O172" s="126"/>
      <c r="P172" s="124"/>
      <c r="Q172" s="127"/>
      <c r="R172" s="126"/>
    </row>
    <row r="173" spans="1:19" ht="15.75" customHeight="1" x14ac:dyDescent="0.25">
      <c r="A173" s="41">
        <v>2402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131"/>
      <c r="L173" s="119"/>
      <c r="M173" s="120"/>
      <c r="N173" s="122"/>
      <c r="O173" s="126"/>
      <c r="P173" s="124"/>
      <c r="Q173" s="127"/>
      <c r="R173" s="126"/>
    </row>
    <row r="174" spans="1:19" ht="15.75" customHeight="1" x14ac:dyDescent="0.25">
      <c r="A174" s="41">
        <v>2501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131"/>
      <c r="L174" s="119"/>
      <c r="M174" s="120"/>
      <c r="N174" s="122"/>
      <c r="O174" s="126"/>
      <c r="P174" s="124"/>
      <c r="Q174" s="127"/>
      <c r="R174" s="126"/>
    </row>
    <row r="175" spans="1:19" ht="15.75" customHeight="1" x14ac:dyDescent="0.25">
      <c r="A175" s="41">
        <v>2502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131"/>
      <c r="L175" s="119"/>
      <c r="M175" s="120"/>
      <c r="N175" s="122"/>
      <c r="O175" s="120"/>
      <c r="P175" s="122"/>
      <c r="Q175" s="158"/>
      <c r="R175" s="126"/>
    </row>
    <row r="176" spans="1:19" ht="15.75" customHeight="1" x14ac:dyDescent="0.25">
      <c r="A176" s="41">
        <v>2601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131"/>
      <c r="L176" s="119"/>
      <c r="M176" s="120"/>
      <c r="N176" s="122"/>
      <c r="O176" s="52" t="s">
        <v>35</v>
      </c>
      <c r="P176" s="94"/>
      <c r="Q176" s="54"/>
      <c r="R176" s="55" t="s">
        <v>20</v>
      </c>
    </row>
    <row r="177" spans="1:19" ht="15.75" customHeight="1" x14ac:dyDescent="0.25">
      <c r="A177" s="41">
        <v>2602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131"/>
      <c r="L177" s="119"/>
      <c r="M177" s="120"/>
      <c r="N177" s="122"/>
      <c r="O177" s="56" t="s">
        <v>36</v>
      </c>
      <c r="P177" s="96" t="e">
        <f>IF(P176/B162=0,"",P176/B162)</f>
        <v>#DIV/0!</v>
      </c>
      <c r="Q177" s="58" t="e">
        <f>IF(P176/Q176=0,"",P176/Q176)</f>
        <v>#DIV/0!</v>
      </c>
      <c r="R177" s="59" t="s">
        <v>37</v>
      </c>
    </row>
    <row r="178" spans="1:19" ht="15.75" customHeight="1" x14ac:dyDescent="0.25">
      <c r="A178" s="41">
        <v>2701</v>
      </c>
      <c r="B178" s="186"/>
      <c r="C178" s="186"/>
      <c r="D178" s="186"/>
      <c r="E178" s="186"/>
      <c r="F178" s="186"/>
      <c r="G178" s="186"/>
      <c r="H178" s="186"/>
      <c r="I178" s="186"/>
      <c r="J178" s="186"/>
      <c r="K178" s="131"/>
      <c r="L178" s="128"/>
      <c r="M178" s="129"/>
      <c r="N178" s="130"/>
      <c r="O178" s="61"/>
      <c r="P178" s="62"/>
      <c r="Q178" s="62"/>
      <c r="R178" s="63"/>
    </row>
    <row r="179" spans="1:19" ht="18" customHeight="1" x14ac:dyDescent="0.25">
      <c r="A179" s="22"/>
      <c r="B179" s="253" t="s">
        <v>80</v>
      </c>
      <c r="C179" s="253"/>
      <c r="D179" s="253"/>
      <c r="E179" s="253"/>
      <c r="F179" s="253"/>
      <c r="G179" s="253"/>
      <c r="H179" s="253"/>
      <c r="I179" s="253"/>
      <c r="J179" s="253"/>
      <c r="K179" s="185">
        <f>SUM(K162:K175)</f>
        <v>0</v>
      </c>
      <c r="L179" s="65" t="str">
        <f>IF(K170=0,"",K170/B162)</f>
        <v/>
      </c>
      <c r="M179" s="65" t="str">
        <f>IF(K179=0,"",K179/B162)</f>
        <v/>
      </c>
      <c r="N179" s="65" t="str">
        <f>IF(K170=0,"",M179-L179)</f>
        <v/>
      </c>
      <c r="O179" s="1"/>
      <c r="P179" s="27"/>
      <c r="Q179" s="30"/>
      <c r="R179" s="1"/>
    </row>
    <row r="180" spans="1:19" ht="12.75" customHeight="1" x14ac:dyDescent="0.2"/>
    <row r="181" spans="1:19" ht="12.75" customHeight="1" x14ac:dyDescent="0.2"/>
    <row r="182" spans="1:19" ht="26.25" customHeight="1" x14ac:dyDescent="0.4">
      <c r="B182" s="235" t="s">
        <v>69</v>
      </c>
      <c r="C182" s="236"/>
      <c r="D182" s="236"/>
      <c r="E182" s="236"/>
      <c r="F182" s="236"/>
      <c r="G182" s="236"/>
      <c r="H182" s="236"/>
      <c r="I182" s="236"/>
      <c r="J182" s="236"/>
      <c r="K182" s="173" t="s">
        <v>93</v>
      </c>
      <c r="L182" s="1"/>
      <c r="M182" s="1"/>
      <c r="N182" s="27"/>
      <c r="O182" s="1"/>
      <c r="P182" s="27"/>
      <c r="Q182" s="27"/>
      <c r="R182" s="27"/>
    </row>
    <row r="183" spans="1:19" ht="20.25" customHeight="1" x14ac:dyDescent="0.2">
      <c r="A183" s="245" t="s">
        <v>19</v>
      </c>
      <c r="B183" s="246" t="s">
        <v>70</v>
      </c>
      <c r="C183" s="247"/>
      <c r="D183" s="247"/>
      <c r="E183" s="247"/>
      <c r="F183" s="247"/>
      <c r="G183" s="247"/>
      <c r="H183" s="247"/>
      <c r="I183" s="247"/>
      <c r="J183" s="248"/>
      <c r="K183" s="249" t="s">
        <v>20</v>
      </c>
      <c r="L183" s="243" t="s">
        <v>11</v>
      </c>
      <c r="M183" s="243" t="s">
        <v>12</v>
      </c>
      <c r="N183" s="242" t="s">
        <v>13</v>
      </c>
      <c r="O183" s="243" t="s">
        <v>14</v>
      </c>
      <c r="P183" s="244" t="s">
        <v>15</v>
      </c>
      <c r="Q183" s="244" t="s">
        <v>16</v>
      </c>
      <c r="R183" s="243" t="s">
        <v>17</v>
      </c>
    </row>
    <row r="184" spans="1:19" ht="15.75" customHeight="1" x14ac:dyDescent="0.25">
      <c r="A184" s="238"/>
      <c r="B184" s="41" t="s">
        <v>71</v>
      </c>
      <c r="C184" s="41" t="s">
        <v>72</v>
      </c>
      <c r="D184" s="41" t="s">
        <v>73</v>
      </c>
      <c r="E184" s="41" t="s">
        <v>74</v>
      </c>
      <c r="F184" s="41" t="s">
        <v>75</v>
      </c>
      <c r="G184" s="41" t="s">
        <v>76</v>
      </c>
      <c r="H184" s="41" t="s">
        <v>77</v>
      </c>
      <c r="I184" s="41" t="s">
        <v>78</v>
      </c>
      <c r="J184" s="41" t="s">
        <v>79</v>
      </c>
      <c r="K184" s="259"/>
      <c r="L184" s="238"/>
      <c r="M184" s="238"/>
      <c r="N184" s="238"/>
      <c r="O184" s="238"/>
      <c r="P184" s="238"/>
      <c r="Q184" s="238"/>
      <c r="R184" s="238"/>
    </row>
    <row r="185" spans="1:19" ht="15.75" customHeight="1" x14ac:dyDescent="0.25">
      <c r="A185" s="41">
        <v>1902</v>
      </c>
      <c r="B185" s="42">
        <v>12</v>
      </c>
      <c r="C185" s="42"/>
      <c r="D185" s="42"/>
      <c r="E185" s="42"/>
      <c r="F185" s="42"/>
      <c r="G185" s="42"/>
      <c r="H185" s="42"/>
      <c r="I185" s="42"/>
      <c r="J185" s="42"/>
      <c r="K185" s="131"/>
      <c r="L185" s="114"/>
      <c r="M185" s="115"/>
      <c r="N185" s="116"/>
      <c r="O185" s="43"/>
      <c r="P185" s="44">
        <f>B185</f>
        <v>12</v>
      </c>
      <c r="Q185" s="45"/>
      <c r="R185" s="43"/>
    </row>
    <row r="186" spans="1:19" ht="15.75" customHeight="1" x14ac:dyDescent="0.25">
      <c r="A186" s="41">
        <v>2001</v>
      </c>
      <c r="B186" s="42"/>
      <c r="C186" s="42">
        <v>10</v>
      </c>
      <c r="D186" s="42"/>
      <c r="E186" s="42"/>
      <c r="F186" s="42"/>
      <c r="G186" s="42"/>
      <c r="H186" s="42"/>
      <c r="I186" s="42"/>
      <c r="J186" s="42"/>
      <c r="K186" s="131"/>
      <c r="L186" s="119"/>
      <c r="M186" s="120"/>
      <c r="N186" s="121"/>
      <c r="O186" s="47">
        <f>IF(C186=0,"",C186/B185)</f>
        <v>0.83333333333333337</v>
      </c>
      <c r="P186" s="48">
        <v>10</v>
      </c>
      <c r="Q186" s="49">
        <f t="shared" ref="Q186:Q193" si="14">IF(P186=0,"",P186/P185)</f>
        <v>0.83333333333333337</v>
      </c>
      <c r="R186" s="49">
        <f t="shared" ref="R186:R193" si="15">IF(P186=0,"",100%-Q186)</f>
        <v>0.16666666666666663</v>
      </c>
    </row>
    <row r="187" spans="1:19" ht="15.75" customHeight="1" x14ac:dyDescent="0.25">
      <c r="A187" s="41">
        <v>2002</v>
      </c>
      <c r="B187" s="42"/>
      <c r="C187" s="42"/>
      <c r="D187" s="42">
        <v>10</v>
      </c>
      <c r="E187" s="42"/>
      <c r="F187" s="42"/>
      <c r="G187" s="42"/>
      <c r="H187" s="42"/>
      <c r="I187" s="42"/>
      <c r="J187" s="42"/>
      <c r="K187" s="131"/>
      <c r="L187" s="119"/>
      <c r="M187" s="120"/>
      <c r="N187" s="121"/>
      <c r="O187" s="47">
        <f>IF(D187=0,"",D187/C186)</f>
        <v>1</v>
      </c>
      <c r="P187" s="48">
        <v>10</v>
      </c>
      <c r="Q187" s="49">
        <f t="shared" si="14"/>
        <v>1</v>
      </c>
      <c r="R187" s="49">
        <f t="shared" si="15"/>
        <v>0</v>
      </c>
      <c r="S187" s="32">
        <f>P187/P185</f>
        <v>0.83333333333333337</v>
      </c>
    </row>
    <row r="188" spans="1:19" ht="15.75" customHeight="1" x14ac:dyDescent="0.25">
      <c r="A188" s="41">
        <v>2101</v>
      </c>
      <c r="B188" s="42"/>
      <c r="C188" s="42"/>
      <c r="D188" s="42"/>
      <c r="E188" s="42">
        <v>9</v>
      </c>
      <c r="F188" s="42"/>
      <c r="G188" s="42"/>
      <c r="H188" s="42"/>
      <c r="I188" s="42"/>
      <c r="J188" s="42"/>
      <c r="K188" s="131"/>
      <c r="L188" s="119"/>
      <c r="M188" s="120"/>
      <c r="N188" s="121"/>
      <c r="O188" s="47">
        <f>IF(E188=0,"",E188/D187)</f>
        <v>0.9</v>
      </c>
      <c r="P188" s="48">
        <v>9</v>
      </c>
      <c r="Q188" s="49">
        <f t="shared" si="14"/>
        <v>0.9</v>
      </c>
      <c r="R188" s="49">
        <f t="shared" si="15"/>
        <v>9.9999999999999978E-2</v>
      </c>
    </row>
    <row r="189" spans="1:19" ht="15.75" customHeight="1" x14ac:dyDescent="0.25">
      <c r="A189" s="41">
        <v>2102</v>
      </c>
      <c r="B189" s="42"/>
      <c r="C189" s="42"/>
      <c r="D189" s="42"/>
      <c r="E189" s="42"/>
      <c r="F189" s="42">
        <v>5</v>
      </c>
      <c r="G189" s="42"/>
      <c r="H189" s="42"/>
      <c r="I189" s="42"/>
      <c r="J189" s="42"/>
      <c r="K189" s="131"/>
      <c r="L189" s="119"/>
      <c r="M189" s="120"/>
      <c r="N189" s="121"/>
      <c r="O189" s="47">
        <f>IF(F189=0,"",F189/E188)</f>
        <v>0.55555555555555558</v>
      </c>
      <c r="P189" s="48">
        <v>8</v>
      </c>
      <c r="Q189" s="49">
        <f t="shared" si="14"/>
        <v>0.88888888888888884</v>
      </c>
      <c r="R189" s="49">
        <f t="shared" si="15"/>
        <v>0.11111111111111116</v>
      </c>
    </row>
    <row r="190" spans="1:19" ht="15.75" customHeight="1" x14ac:dyDescent="0.25">
      <c r="A190" s="41">
        <v>2201</v>
      </c>
      <c r="B190" s="42"/>
      <c r="C190" s="42"/>
      <c r="D190" s="42"/>
      <c r="E190" s="42"/>
      <c r="F190" s="42"/>
      <c r="G190" s="42">
        <v>4</v>
      </c>
      <c r="H190" s="42"/>
      <c r="I190" s="42"/>
      <c r="J190" s="42"/>
      <c r="K190" s="131"/>
      <c r="L190" s="119"/>
      <c r="M190" s="120"/>
      <c r="N190" s="121"/>
      <c r="O190" s="47">
        <f>IF(G190=0,"",G190/F189)</f>
        <v>0.8</v>
      </c>
      <c r="P190" s="48">
        <v>9</v>
      </c>
      <c r="Q190" s="49">
        <f t="shared" si="14"/>
        <v>1.125</v>
      </c>
      <c r="R190" s="49">
        <f t="shared" si="15"/>
        <v>-0.125</v>
      </c>
    </row>
    <row r="191" spans="1:19" ht="15.75" customHeight="1" x14ac:dyDescent="0.25">
      <c r="A191" s="41">
        <v>2202</v>
      </c>
      <c r="B191" s="42"/>
      <c r="C191" s="42"/>
      <c r="D191" s="42"/>
      <c r="E191" s="42"/>
      <c r="F191" s="42"/>
      <c r="G191" s="42"/>
      <c r="H191" s="42">
        <v>4</v>
      </c>
      <c r="I191" s="42"/>
      <c r="J191" s="42"/>
      <c r="K191" s="131"/>
      <c r="L191" s="119"/>
      <c r="M191" s="120"/>
      <c r="N191" s="121"/>
      <c r="O191" s="47">
        <f>IF(H191=0,"",H191/G190)</f>
        <v>1</v>
      </c>
      <c r="P191" s="48">
        <v>8</v>
      </c>
      <c r="Q191" s="49">
        <f t="shared" si="14"/>
        <v>0.88888888888888884</v>
      </c>
      <c r="R191" s="49">
        <f t="shared" si="15"/>
        <v>0.11111111111111116</v>
      </c>
    </row>
    <row r="192" spans="1:19" ht="15.75" customHeight="1" x14ac:dyDescent="0.25">
      <c r="A192" s="41">
        <v>2301</v>
      </c>
      <c r="B192" s="42"/>
      <c r="C192" s="42"/>
      <c r="D192" s="42"/>
      <c r="E192" s="42"/>
      <c r="F192" s="42"/>
      <c r="G192" s="42"/>
      <c r="H192" s="42"/>
      <c r="I192" s="42">
        <v>4</v>
      </c>
      <c r="J192" s="42"/>
      <c r="K192" s="131"/>
      <c r="L192" s="119"/>
      <c r="M192" s="120"/>
      <c r="N192" s="121"/>
      <c r="O192" s="47">
        <f>IF(I192=0,"",I192/H191)</f>
        <v>1</v>
      </c>
      <c r="P192" s="48">
        <v>8</v>
      </c>
      <c r="Q192" s="49">
        <f t="shared" si="14"/>
        <v>1</v>
      </c>
      <c r="R192" s="49">
        <f t="shared" si="15"/>
        <v>0</v>
      </c>
    </row>
    <row r="193" spans="1:18" ht="15.75" customHeight="1" x14ac:dyDescent="0.25">
      <c r="A193" s="41">
        <v>2302</v>
      </c>
      <c r="B193" s="42"/>
      <c r="C193" s="42"/>
      <c r="D193" s="42"/>
      <c r="E193" s="42"/>
      <c r="F193" s="42"/>
      <c r="G193" s="42"/>
      <c r="H193" s="42"/>
      <c r="I193" s="42"/>
      <c r="J193" s="42">
        <v>4</v>
      </c>
      <c r="K193" s="131">
        <v>4</v>
      </c>
      <c r="L193" s="119"/>
      <c r="M193" s="120"/>
      <c r="N193" s="121"/>
      <c r="O193" s="50">
        <f>IF(J193=0,"",J193/I192)</f>
        <v>1</v>
      </c>
      <c r="P193" s="48">
        <v>7</v>
      </c>
      <c r="Q193" s="51">
        <f t="shared" si="14"/>
        <v>0.875</v>
      </c>
      <c r="R193" s="51">
        <f t="shared" si="15"/>
        <v>0.125</v>
      </c>
    </row>
    <row r="194" spans="1:18" ht="15.75" customHeight="1" x14ac:dyDescent="0.25">
      <c r="A194" s="41">
        <v>2401</v>
      </c>
      <c r="B194" s="42"/>
      <c r="C194" s="42"/>
      <c r="D194" s="42"/>
      <c r="E194" s="42"/>
      <c r="F194" s="42"/>
      <c r="G194" s="42"/>
      <c r="H194" s="42"/>
      <c r="I194" s="42"/>
      <c r="J194" s="42">
        <v>3</v>
      </c>
      <c r="K194" s="131"/>
      <c r="L194" s="119"/>
      <c r="M194" s="120"/>
      <c r="N194" s="122"/>
      <c r="O194" s="164"/>
      <c r="P194" s="48">
        <v>3</v>
      </c>
      <c r="Q194" s="165"/>
      <c r="R194" s="166"/>
    </row>
    <row r="195" spans="1:18" ht="15.75" customHeight="1" x14ac:dyDescent="0.25">
      <c r="A195" s="41">
        <v>2402</v>
      </c>
      <c r="B195" s="42"/>
      <c r="C195" s="42"/>
      <c r="D195" s="42"/>
      <c r="E195" s="42"/>
      <c r="F195" s="42"/>
      <c r="G195" s="42"/>
      <c r="H195" s="42"/>
      <c r="I195" s="42"/>
      <c r="J195" s="42">
        <v>3</v>
      </c>
      <c r="K195" s="131">
        <v>2</v>
      </c>
      <c r="L195" s="119"/>
      <c r="M195" s="120"/>
      <c r="N195" s="122"/>
      <c r="O195" s="126"/>
      <c r="P195" s="124">
        <v>3</v>
      </c>
      <c r="Q195" s="127"/>
      <c r="R195" s="126"/>
    </row>
    <row r="196" spans="1:18" ht="15.75" customHeight="1" x14ac:dyDescent="0.25">
      <c r="A196" s="41">
        <v>2501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131">
        <v>1</v>
      </c>
      <c r="L196" s="119"/>
      <c r="M196" s="120"/>
      <c r="N196" s="122"/>
      <c r="O196" s="126"/>
      <c r="P196" s="124"/>
      <c r="Q196" s="127"/>
      <c r="R196" s="126"/>
    </row>
    <row r="197" spans="1:18" ht="15.75" customHeight="1" x14ac:dyDescent="0.25">
      <c r="A197" s="41">
        <v>2502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131"/>
      <c r="L197" s="119"/>
      <c r="M197" s="120"/>
      <c r="N197" s="122"/>
      <c r="O197" s="126"/>
      <c r="P197" s="124"/>
      <c r="Q197" s="127"/>
      <c r="R197" s="126"/>
    </row>
    <row r="198" spans="1:18" ht="15.75" customHeight="1" x14ac:dyDescent="0.25">
      <c r="A198" s="41">
        <v>2601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131"/>
      <c r="L198" s="119"/>
      <c r="M198" s="120"/>
      <c r="N198" s="122"/>
      <c r="O198" s="120"/>
      <c r="P198" s="122"/>
      <c r="Q198" s="158"/>
      <c r="R198" s="126"/>
    </row>
    <row r="199" spans="1:18" ht="15.75" customHeight="1" x14ac:dyDescent="0.25">
      <c r="A199" s="41">
        <v>2602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131"/>
      <c r="L199" s="119"/>
      <c r="M199" s="120"/>
      <c r="N199" s="122"/>
      <c r="O199" s="52" t="s">
        <v>35</v>
      </c>
      <c r="P199" s="94">
        <v>1</v>
      </c>
      <c r="Q199" s="54">
        <f>K202</f>
        <v>7</v>
      </c>
      <c r="R199" s="55" t="s">
        <v>20</v>
      </c>
    </row>
    <row r="200" spans="1:18" ht="15.75" customHeight="1" x14ac:dyDescent="0.25">
      <c r="A200" s="41">
        <v>2701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131"/>
      <c r="L200" s="119"/>
      <c r="M200" s="120"/>
      <c r="N200" s="122"/>
      <c r="O200" s="56" t="s">
        <v>36</v>
      </c>
      <c r="P200" s="96">
        <f>IF(P199/B185=0,"",P199/B185)</f>
        <v>8.3333333333333329E-2</v>
      </c>
      <c r="Q200" s="58">
        <f>IF(P199/Q199=0,"",P199/Q199)</f>
        <v>0.14285714285714285</v>
      </c>
      <c r="R200" s="59" t="s">
        <v>37</v>
      </c>
    </row>
    <row r="201" spans="1:18" ht="15.75" customHeight="1" x14ac:dyDescent="0.25">
      <c r="A201" s="41">
        <v>2702</v>
      </c>
      <c r="B201" s="186"/>
      <c r="C201" s="186"/>
      <c r="D201" s="186"/>
      <c r="E201" s="186"/>
      <c r="F201" s="186"/>
      <c r="G201" s="186"/>
      <c r="H201" s="186"/>
      <c r="I201" s="186"/>
      <c r="J201" s="186"/>
      <c r="K201" s="131"/>
      <c r="L201" s="128"/>
      <c r="M201" s="129"/>
      <c r="N201" s="130"/>
      <c r="O201" s="61"/>
      <c r="P201" s="62"/>
      <c r="Q201" s="62"/>
      <c r="R201" s="63"/>
    </row>
    <row r="202" spans="1:18" ht="18" customHeight="1" x14ac:dyDescent="0.25">
      <c r="A202" s="22"/>
      <c r="B202" s="253" t="s">
        <v>80</v>
      </c>
      <c r="C202" s="253"/>
      <c r="D202" s="253"/>
      <c r="E202" s="253"/>
      <c r="F202" s="253"/>
      <c r="G202" s="253"/>
      <c r="H202" s="253"/>
      <c r="I202" s="253"/>
      <c r="J202" s="253"/>
      <c r="K202" s="185">
        <f>SUM(K185:K198)</f>
        <v>7</v>
      </c>
      <c r="L202" s="65">
        <f>IF(K193=0,"",K193/B185)</f>
        <v>0.33333333333333331</v>
      </c>
      <c r="M202" s="65">
        <f>IF(K202=0,"",K202/B185)</f>
        <v>0.58333333333333337</v>
      </c>
      <c r="N202" s="65">
        <f>IF(K193=0,"",M202-L202)</f>
        <v>0.25000000000000006</v>
      </c>
      <c r="O202" s="1"/>
      <c r="P202" s="27"/>
      <c r="Q202" s="30"/>
      <c r="R202" s="1"/>
    </row>
    <row r="203" spans="1:18" ht="12.75" customHeight="1" x14ac:dyDescent="0.2"/>
    <row r="204" spans="1:18" ht="12.75" customHeight="1" x14ac:dyDescent="0.2"/>
    <row r="205" spans="1:18" ht="12.75" customHeight="1" x14ac:dyDescent="0.2">
      <c r="A205" s="75" t="s">
        <v>114</v>
      </c>
    </row>
    <row r="206" spans="1:18" s="191" customFormat="1" ht="12.75" customHeight="1" x14ac:dyDescent="0.2">
      <c r="A206" s="75"/>
      <c r="K206" s="193"/>
    </row>
    <row r="207" spans="1:18" s="191" customFormat="1" ht="12.75" customHeight="1" x14ac:dyDescent="0.2">
      <c r="A207" s="75"/>
      <c r="K207" s="193"/>
    </row>
    <row r="208" spans="1:18" ht="26.25" customHeight="1" x14ac:dyDescent="0.4">
      <c r="B208" s="235" t="s">
        <v>69</v>
      </c>
      <c r="C208" s="236"/>
      <c r="D208" s="236"/>
      <c r="E208" s="236"/>
      <c r="F208" s="236"/>
      <c r="G208" s="236"/>
      <c r="H208" s="236"/>
      <c r="I208" s="236"/>
      <c r="J208" s="236"/>
      <c r="K208" s="173" t="s">
        <v>94</v>
      </c>
      <c r="L208" s="1"/>
      <c r="M208" s="1"/>
      <c r="N208" s="27"/>
      <c r="O208" s="1"/>
      <c r="P208" s="27"/>
      <c r="Q208" s="27"/>
      <c r="R208" s="27"/>
    </row>
    <row r="209" spans="1:19" ht="20.25" customHeight="1" x14ac:dyDescent="0.2">
      <c r="A209" s="245" t="s">
        <v>19</v>
      </c>
      <c r="B209" s="246" t="s">
        <v>70</v>
      </c>
      <c r="C209" s="247"/>
      <c r="D209" s="247"/>
      <c r="E209" s="247"/>
      <c r="F209" s="247"/>
      <c r="G209" s="247"/>
      <c r="H209" s="247"/>
      <c r="I209" s="247"/>
      <c r="J209" s="248"/>
      <c r="K209" s="249" t="s">
        <v>20</v>
      </c>
      <c r="L209" s="243" t="s">
        <v>11</v>
      </c>
      <c r="M209" s="243" t="s">
        <v>12</v>
      </c>
      <c r="N209" s="242" t="s">
        <v>13</v>
      </c>
      <c r="O209" s="243" t="s">
        <v>14</v>
      </c>
      <c r="P209" s="244" t="s">
        <v>15</v>
      </c>
      <c r="Q209" s="244" t="s">
        <v>16</v>
      </c>
      <c r="R209" s="243" t="s">
        <v>17</v>
      </c>
    </row>
    <row r="210" spans="1:19" ht="15.75" customHeight="1" x14ac:dyDescent="0.25">
      <c r="A210" s="238"/>
      <c r="B210" s="41" t="s">
        <v>71</v>
      </c>
      <c r="C210" s="41" t="s">
        <v>72</v>
      </c>
      <c r="D210" s="41" t="s">
        <v>73</v>
      </c>
      <c r="E210" s="41" t="s">
        <v>74</v>
      </c>
      <c r="F210" s="41" t="s">
        <v>75</v>
      </c>
      <c r="G210" s="41" t="s">
        <v>76</v>
      </c>
      <c r="H210" s="41" t="s">
        <v>77</v>
      </c>
      <c r="I210" s="41" t="s">
        <v>78</v>
      </c>
      <c r="J210" s="41" t="s">
        <v>79</v>
      </c>
      <c r="K210" s="259"/>
      <c r="L210" s="238"/>
      <c r="M210" s="238"/>
      <c r="N210" s="238"/>
      <c r="O210" s="238"/>
      <c r="P210" s="238"/>
      <c r="Q210" s="238"/>
      <c r="R210" s="238"/>
    </row>
    <row r="211" spans="1:19" ht="15.75" customHeight="1" x14ac:dyDescent="0.25">
      <c r="A211" s="41">
        <v>2001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131"/>
      <c r="L211" s="114"/>
      <c r="M211" s="115"/>
      <c r="N211" s="116"/>
      <c r="O211" s="43"/>
      <c r="P211" s="44">
        <f>B211</f>
        <v>0</v>
      </c>
      <c r="Q211" s="45"/>
      <c r="R211" s="43"/>
    </row>
    <row r="212" spans="1:19" ht="15.75" customHeight="1" x14ac:dyDescent="0.25">
      <c r="A212" s="41">
        <v>2002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131"/>
      <c r="L212" s="119"/>
      <c r="M212" s="120"/>
      <c r="N212" s="121"/>
      <c r="O212" s="47" t="str">
        <f>IF(C212=0,"",C212/B211)</f>
        <v/>
      </c>
      <c r="P212" s="48"/>
      <c r="Q212" s="49" t="str">
        <f t="shared" ref="Q212:Q219" si="16">IF(P212=0,"",P212/P211)</f>
        <v/>
      </c>
      <c r="R212" s="49" t="str">
        <f t="shared" ref="R212:R219" si="17">IF(P212=0,"",100%-Q212)</f>
        <v/>
      </c>
    </row>
    <row r="213" spans="1:19" ht="15.75" customHeight="1" x14ac:dyDescent="0.25">
      <c r="A213" s="41">
        <v>2101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131"/>
      <c r="L213" s="119"/>
      <c r="M213" s="120"/>
      <c r="N213" s="121"/>
      <c r="O213" s="47" t="str">
        <f>IF(D213=0,"",D213/C212)</f>
        <v/>
      </c>
      <c r="P213" s="48"/>
      <c r="Q213" s="49" t="str">
        <f t="shared" si="16"/>
        <v/>
      </c>
      <c r="R213" s="49" t="str">
        <f t="shared" si="17"/>
        <v/>
      </c>
      <c r="S213" s="32" t="e">
        <f>P213/P211</f>
        <v>#DIV/0!</v>
      </c>
    </row>
    <row r="214" spans="1:19" ht="15.75" customHeight="1" x14ac:dyDescent="0.25">
      <c r="A214" s="41">
        <v>2102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131"/>
      <c r="L214" s="119"/>
      <c r="M214" s="120"/>
      <c r="N214" s="121"/>
      <c r="O214" s="47" t="str">
        <f>IF(E214=0,"",E214/D213)</f>
        <v/>
      </c>
      <c r="P214" s="48"/>
      <c r="Q214" s="49" t="str">
        <f t="shared" si="16"/>
        <v/>
      </c>
      <c r="R214" s="49" t="str">
        <f t="shared" si="17"/>
        <v/>
      </c>
    </row>
    <row r="215" spans="1:19" ht="15.75" customHeight="1" x14ac:dyDescent="0.25">
      <c r="A215" s="41">
        <v>2201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131"/>
      <c r="L215" s="119"/>
      <c r="M215" s="120"/>
      <c r="N215" s="121"/>
      <c r="O215" s="47" t="str">
        <f>IF(F215=0,"",F215/E214)</f>
        <v/>
      </c>
      <c r="P215" s="48"/>
      <c r="Q215" s="49" t="str">
        <f t="shared" si="16"/>
        <v/>
      </c>
      <c r="R215" s="49" t="str">
        <f t="shared" si="17"/>
        <v/>
      </c>
    </row>
    <row r="216" spans="1:19" ht="15.75" customHeight="1" x14ac:dyDescent="0.25">
      <c r="A216" s="41">
        <v>2202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131"/>
      <c r="L216" s="119"/>
      <c r="M216" s="120"/>
      <c r="N216" s="121"/>
      <c r="O216" s="47" t="str">
        <f>IF(G216=0,"",G216/F215)</f>
        <v/>
      </c>
      <c r="P216" s="48"/>
      <c r="Q216" s="49" t="str">
        <f t="shared" si="16"/>
        <v/>
      </c>
      <c r="R216" s="49" t="str">
        <f t="shared" si="17"/>
        <v/>
      </c>
    </row>
    <row r="217" spans="1:19" ht="15.75" customHeight="1" x14ac:dyDescent="0.25">
      <c r="A217" s="41">
        <v>2301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131"/>
      <c r="L217" s="119"/>
      <c r="M217" s="120"/>
      <c r="N217" s="121"/>
      <c r="O217" s="47" t="str">
        <f>IF(H217=0,"",H217/G216)</f>
        <v/>
      </c>
      <c r="P217" s="48"/>
      <c r="Q217" s="49" t="str">
        <f t="shared" si="16"/>
        <v/>
      </c>
      <c r="R217" s="49" t="str">
        <f t="shared" si="17"/>
        <v/>
      </c>
    </row>
    <row r="218" spans="1:19" ht="15.75" customHeight="1" x14ac:dyDescent="0.25">
      <c r="A218" s="41">
        <v>2302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131"/>
      <c r="L218" s="119"/>
      <c r="M218" s="120"/>
      <c r="N218" s="121"/>
      <c r="O218" s="47" t="str">
        <f>IF(I218=0,"",I218/H217)</f>
        <v/>
      </c>
      <c r="P218" s="48"/>
      <c r="Q218" s="49" t="str">
        <f t="shared" si="16"/>
        <v/>
      </c>
      <c r="R218" s="49" t="str">
        <f t="shared" si="17"/>
        <v/>
      </c>
    </row>
    <row r="219" spans="1:19" ht="15.75" customHeight="1" x14ac:dyDescent="0.25">
      <c r="A219" s="41">
        <v>2401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131"/>
      <c r="L219" s="119"/>
      <c r="M219" s="120"/>
      <c r="N219" s="121"/>
      <c r="O219" s="50" t="str">
        <f>IF(J219=0,"",J219/I218)</f>
        <v/>
      </c>
      <c r="P219" s="48"/>
      <c r="Q219" s="51" t="str">
        <f t="shared" si="16"/>
        <v/>
      </c>
      <c r="R219" s="51" t="str">
        <f t="shared" si="17"/>
        <v/>
      </c>
    </row>
    <row r="220" spans="1:19" ht="15.75" customHeight="1" x14ac:dyDescent="0.25">
      <c r="A220" s="41">
        <v>2402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131"/>
      <c r="L220" s="119"/>
      <c r="M220" s="120"/>
      <c r="N220" s="122"/>
      <c r="O220" s="164"/>
      <c r="P220" s="48"/>
      <c r="Q220" s="165"/>
      <c r="R220" s="166"/>
    </row>
    <row r="221" spans="1:19" ht="15.75" customHeight="1" x14ac:dyDescent="0.25">
      <c r="A221" s="41">
        <v>2501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131"/>
      <c r="L221" s="119"/>
      <c r="M221" s="120"/>
      <c r="N221" s="122"/>
      <c r="O221" s="126"/>
      <c r="P221" s="124"/>
      <c r="Q221" s="127"/>
      <c r="R221" s="126"/>
    </row>
    <row r="222" spans="1:19" ht="15.75" customHeight="1" x14ac:dyDescent="0.25">
      <c r="A222" s="41">
        <v>2502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131"/>
      <c r="L222" s="119"/>
      <c r="M222" s="120"/>
      <c r="N222" s="122"/>
      <c r="O222" s="126"/>
      <c r="P222" s="124"/>
      <c r="Q222" s="127"/>
      <c r="R222" s="126"/>
    </row>
    <row r="223" spans="1:19" ht="15.75" customHeight="1" x14ac:dyDescent="0.25">
      <c r="A223" s="41">
        <v>2601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131"/>
      <c r="L223" s="119"/>
      <c r="M223" s="120"/>
      <c r="N223" s="122"/>
      <c r="O223" s="126"/>
      <c r="P223" s="124"/>
      <c r="Q223" s="127"/>
      <c r="R223" s="126"/>
    </row>
    <row r="224" spans="1:19" ht="15.75" customHeight="1" x14ac:dyDescent="0.25">
      <c r="A224" s="41">
        <v>2602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131"/>
      <c r="L224" s="119"/>
      <c r="M224" s="120"/>
      <c r="N224" s="122"/>
      <c r="O224" s="120"/>
      <c r="P224" s="122"/>
      <c r="Q224" s="158"/>
      <c r="R224" s="126"/>
    </row>
    <row r="225" spans="1:19" ht="15.75" customHeight="1" x14ac:dyDescent="0.25">
      <c r="A225" s="41">
        <v>2701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131"/>
      <c r="L225" s="119"/>
      <c r="M225" s="120"/>
      <c r="N225" s="122"/>
      <c r="O225" s="52" t="s">
        <v>35</v>
      </c>
      <c r="P225" s="94"/>
      <c r="Q225" s="54"/>
      <c r="R225" s="55" t="s">
        <v>20</v>
      </c>
    </row>
    <row r="226" spans="1:19" ht="15.75" customHeight="1" x14ac:dyDescent="0.25">
      <c r="A226" s="41">
        <v>2702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131"/>
      <c r="L226" s="119"/>
      <c r="M226" s="120"/>
      <c r="N226" s="122"/>
      <c r="O226" s="56" t="s">
        <v>36</v>
      </c>
      <c r="P226" s="96" t="e">
        <f>IF(P225/B211=0,"",P225/B211)</f>
        <v>#DIV/0!</v>
      </c>
      <c r="Q226" s="58" t="e">
        <f>IF(P225/Q225=0,"",P225/Q225)</f>
        <v>#DIV/0!</v>
      </c>
      <c r="R226" s="59" t="s">
        <v>37</v>
      </c>
    </row>
    <row r="227" spans="1:19" ht="15.75" x14ac:dyDescent="0.25">
      <c r="A227" s="41">
        <v>2801</v>
      </c>
      <c r="B227" s="186"/>
      <c r="C227" s="186"/>
      <c r="D227" s="186"/>
      <c r="E227" s="186"/>
      <c r="F227" s="186"/>
      <c r="G227" s="186"/>
      <c r="H227" s="186"/>
      <c r="I227" s="186"/>
      <c r="J227" s="186"/>
      <c r="K227" s="131"/>
      <c r="L227" s="128"/>
      <c r="M227" s="129"/>
      <c r="N227" s="130"/>
      <c r="O227" s="61"/>
      <c r="P227" s="62"/>
      <c r="Q227" s="62"/>
      <c r="R227" s="63"/>
    </row>
    <row r="228" spans="1:19" ht="18" customHeight="1" x14ac:dyDescent="0.25">
      <c r="A228" s="22"/>
      <c r="B228" s="253" t="s">
        <v>80</v>
      </c>
      <c r="C228" s="253"/>
      <c r="D228" s="253"/>
      <c r="E228" s="253"/>
      <c r="F228" s="253"/>
      <c r="G228" s="253"/>
      <c r="H228" s="253"/>
      <c r="I228" s="253"/>
      <c r="J228" s="253"/>
      <c r="K228" s="185">
        <f>SUM(K211:K224)</f>
        <v>0</v>
      </c>
      <c r="L228" s="65" t="str">
        <f>IF(K219=0,"",K219/B211)</f>
        <v/>
      </c>
      <c r="M228" s="65" t="str">
        <f>IF(K228=0,"",K228/B211)</f>
        <v/>
      </c>
      <c r="N228" s="65" t="str">
        <f>IF(K219=0,"",M228-L228)</f>
        <v/>
      </c>
      <c r="O228" s="1"/>
      <c r="P228" s="27"/>
      <c r="Q228" s="30"/>
      <c r="R228" s="1"/>
    </row>
    <row r="229" spans="1:19" ht="12.75" customHeight="1" x14ac:dyDescent="0.2"/>
    <row r="230" spans="1:19" ht="12.75" customHeight="1" x14ac:dyDescent="0.2"/>
    <row r="231" spans="1:19" ht="26.25" x14ac:dyDescent="0.4">
      <c r="B231" s="235" t="s">
        <v>69</v>
      </c>
      <c r="C231" s="236"/>
      <c r="D231" s="236"/>
      <c r="E231" s="236"/>
      <c r="F231" s="236"/>
      <c r="G231" s="236"/>
      <c r="H231" s="236"/>
      <c r="I231" s="236"/>
      <c r="J231" s="236"/>
      <c r="K231" s="173" t="s">
        <v>95</v>
      </c>
      <c r="L231" s="1"/>
      <c r="M231" s="1"/>
      <c r="N231" s="27"/>
      <c r="O231" s="1"/>
      <c r="P231" s="27"/>
      <c r="Q231" s="27"/>
      <c r="R231" s="27"/>
    </row>
    <row r="232" spans="1:19" ht="20.25" x14ac:dyDescent="0.2">
      <c r="A232" s="245" t="s">
        <v>19</v>
      </c>
      <c r="B232" s="246" t="s">
        <v>70</v>
      </c>
      <c r="C232" s="247"/>
      <c r="D232" s="247"/>
      <c r="E232" s="247"/>
      <c r="F232" s="247"/>
      <c r="G232" s="247"/>
      <c r="H232" s="247"/>
      <c r="I232" s="247"/>
      <c r="J232" s="248"/>
      <c r="K232" s="249" t="s">
        <v>20</v>
      </c>
      <c r="L232" s="243" t="s">
        <v>11</v>
      </c>
      <c r="M232" s="243" t="s">
        <v>12</v>
      </c>
      <c r="N232" s="242" t="s">
        <v>13</v>
      </c>
      <c r="O232" s="243" t="s">
        <v>14</v>
      </c>
      <c r="P232" s="244" t="s">
        <v>15</v>
      </c>
      <c r="Q232" s="244" t="s">
        <v>16</v>
      </c>
      <c r="R232" s="243" t="s">
        <v>17</v>
      </c>
    </row>
    <row r="233" spans="1:19" ht="15.75" x14ac:dyDescent="0.25">
      <c r="A233" s="238"/>
      <c r="B233" s="41" t="s">
        <v>71</v>
      </c>
      <c r="C233" s="41" t="s">
        <v>72</v>
      </c>
      <c r="D233" s="41" t="s">
        <v>73</v>
      </c>
      <c r="E233" s="41" t="s">
        <v>74</v>
      </c>
      <c r="F233" s="41" t="s">
        <v>75</v>
      </c>
      <c r="G233" s="41" t="s">
        <v>76</v>
      </c>
      <c r="H233" s="41" t="s">
        <v>77</v>
      </c>
      <c r="I233" s="41" t="s">
        <v>78</v>
      </c>
      <c r="J233" s="41" t="s">
        <v>79</v>
      </c>
      <c r="K233" s="259"/>
      <c r="L233" s="238"/>
      <c r="M233" s="238"/>
      <c r="N233" s="238"/>
      <c r="O233" s="238"/>
      <c r="P233" s="238"/>
      <c r="Q233" s="238"/>
      <c r="R233" s="238"/>
    </row>
    <row r="234" spans="1:19" ht="15.75" customHeight="1" x14ac:dyDescent="0.25">
      <c r="A234" s="41">
        <v>2002</v>
      </c>
      <c r="B234" s="42">
        <v>9</v>
      </c>
      <c r="C234" s="42"/>
      <c r="D234" s="42"/>
      <c r="E234" s="42"/>
      <c r="F234" s="42"/>
      <c r="G234" s="42"/>
      <c r="H234" s="42"/>
      <c r="I234" s="42"/>
      <c r="J234" s="42"/>
      <c r="K234" s="131"/>
      <c r="L234" s="114"/>
      <c r="M234" s="115"/>
      <c r="N234" s="116"/>
      <c r="O234" s="43"/>
      <c r="P234" s="44">
        <f>B234</f>
        <v>9</v>
      </c>
      <c r="Q234" s="45"/>
      <c r="R234" s="43"/>
    </row>
    <row r="235" spans="1:19" ht="15.75" customHeight="1" x14ac:dyDescent="0.25">
      <c r="A235" s="41">
        <v>2101</v>
      </c>
      <c r="B235" s="42"/>
      <c r="C235" s="42">
        <v>6</v>
      </c>
      <c r="D235" s="42"/>
      <c r="E235" s="42"/>
      <c r="F235" s="42"/>
      <c r="G235" s="42"/>
      <c r="H235" s="42"/>
      <c r="I235" s="42"/>
      <c r="J235" s="42"/>
      <c r="K235" s="131"/>
      <c r="L235" s="119"/>
      <c r="M235" s="120"/>
      <c r="N235" s="121"/>
      <c r="O235" s="47">
        <f>IF(C235=0,"",C235/B234)</f>
        <v>0.66666666666666663</v>
      </c>
      <c r="P235" s="48">
        <v>6</v>
      </c>
      <c r="Q235" s="49">
        <f t="shared" ref="Q235:Q242" si="18">IF(P235=0,"",P235/P234)</f>
        <v>0.66666666666666663</v>
      </c>
      <c r="R235" s="49">
        <f t="shared" ref="R235:R242" si="19">IF(P235=0,"",100%-Q235)</f>
        <v>0.33333333333333337</v>
      </c>
    </row>
    <row r="236" spans="1:19" ht="15.75" customHeight="1" x14ac:dyDescent="0.25">
      <c r="A236" s="41">
        <v>2102</v>
      </c>
      <c r="B236" s="42"/>
      <c r="C236" s="42"/>
      <c r="D236" s="42">
        <v>5</v>
      </c>
      <c r="E236" s="42"/>
      <c r="F236" s="42"/>
      <c r="G236" s="42"/>
      <c r="H236" s="42"/>
      <c r="I236" s="42"/>
      <c r="J236" s="42"/>
      <c r="K236" s="131"/>
      <c r="L236" s="119"/>
      <c r="M236" s="120"/>
      <c r="N236" s="121"/>
      <c r="O236" s="47">
        <f>IF(D236=0,"",D236/C235)</f>
        <v>0.83333333333333337</v>
      </c>
      <c r="P236" s="48">
        <v>5</v>
      </c>
      <c r="Q236" s="49">
        <f t="shared" si="18"/>
        <v>0.83333333333333337</v>
      </c>
      <c r="R236" s="49">
        <f t="shared" si="19"/>
        <v>0.16666666666666663</v>
      </c>
      <c r="S236" s="32">
        <f>P236/P234</f>
        <v>0.55555555555555558</v>
      </c>
    </row>
    <row r="237" spans="1:19" ht="15.75" customHeight="1" x14ac:dyDescent="0.25">
      <c r="A237" s="41">
        <v>2201</v>
      </c>
      <c r="B237" s="42"/>
      <c r="C237" s="42"/>
      <c r="D237" s="42"/>
      <c r="E237" s="42">
        <v>4</v>
      </c>
      <c r="F237" s="42"/>
      <c r="G237" s="42"/>
      <c r="H237" s="42"/>
      <c r="I237" s="42"/>
      <c r="J237" s="42"/>
      <c r="K237" s="131"/>
      <c r="L237" s="119"/>
      <c r="M237" s="120"/>
      <c r="N237" s="121"/>
      <c r="O237" s="47">
        <f>IF(E237=0,"",E237/D236)</f>
        <v>0.8</v>
      </c>
      <c r="P237" s="48">
        <v>4</v>
      </c>
      <c r="Q237" s="49">
        <f t="shared" si="18"/>
        <v>0.8</v>
      </c>
      <c r="R237" s="49">
        <f t="shared" si="19"/>
        <v>0.19999999999999996</v>
      </c>
    </row>
    <row r="238" spans="1:19" ht="15.75" customHeight="1" x14ac:dyDescent="0.25">
      <c r="A238" s="41">
        <v>2202</v>
      </c>
      <c r="B238" s="42"/>
      <c r="C238" s="42"/>
      <c r="D238" s="42"/>
      <c r="E238" s="42"/>
      <c r="F238" s="42">
        <v>3</v>
      </c>
      <c r="G238" s="42"/>
      <c r="H238" s="42"/>
      <c r="I238" s="42"/>
      <c r="J238" s="42"/>
      <c r="K238" s="131"/>
      <c r="L238" s="119"/>
      <c r="M238" s="120"/>
      <c r="N238" s="121"/>
      <c r="O238" s="47">
        <f>IF(F238=0,"",F238/E237)</f>
        <v>0.75</v>
      </c>
      <c r="P238" s="48">
        <v>3</v>
      </c>
      <c r="Q238" s="49">
        <f t="shared" si="18"/>
        <v>0.75</v>
      </c>
      <c r="R238" s="49">
        <f t="shared" si="19"/>
        <v>0.25</v>
      </c>
    </row>
    <row r="239" spans="1:19" ht="15.75" customHeight="1" x14ac:dyDescent="0.25">
      <c r="A239" s="41">
        <v>2301</v>
      </c>
      <c r="B239" s="42"/>
      <c r="C239" s="42"/>
      <c r="D239" s="42"/>
      <c r="E239" s="42"/>
      <c r="F239" s="42"/>
      <c r="G239" s="42">
        <v>2</v>
      </c>
      <c r="H239" s="42"/>
      <c r="I239" s="42"/>
      <c r="J239" s="42"/>
      <c r="K239" s="131"/>
      <c r="L239" s="119"/>
      <c r="M239" s="120"/>
      <c r="N239" s="121"/>
      <c r="O239" s="47">
        <f>IF(G239=0,"",G239/F238)</f>
        <v>0.66666666666666663</v>
      </c>
      <c r="P239" s="48">
        <v>3</v>
      </c>
      <c r="Q239" s="49">
        <f t="shared" si="18"/>
        <v>1</v>
      </c>
      <c r="R239" s="49">
        <f t="shared" si="19"/>
        <v>0</v>
      </c>
    </row>
    <row r="240" spans="1:19" ht="15.75" customHeight="1" x14ac:dyDescent="0.25">
      <c r="A240" s="41">
        <v>2302</v>
      </c>
      <c r="B240" s="42"/>
      <c r="C240" s="42"/>
      <c r="D240" s="42"/>
      <c r="E240" s="42"/>
      <c r="F240" s="42"/>
      <c r="G240" s="42"/>
      <c r="H240" s="42">
        <v>2</v>
      </c>
      <c r="I240" s="42"/>
      <c r="J240" s="42"/>
      <c r="K240" s="131"/>
      <c r="L240" s="119"/>
      <c r="M240" s="120"/>
      <c r="N240" s="121"/>
      <c r="O240" s="47">
        <f>IF(H240=0,"",H240/G239)</f>
        <v>1</v>
      </c>
      <c r="P240" s="48">
        <v>3</v>
      </c>
      <c r="Q240" s="49">
        <f t="shared" si="18"/>
        <v>1</v>
      </c>
      <c r="R240" s="49">
        <f t="shared" si="19"/>
        <v>0</v>
      </c>
    </row>
    <row r="241" spans="1:18" ht="15.75" customHeight="1" x14ac:dyDescent="0.25">
      <c r="A241" s="41">
        <v>2401</v>
      </c>
      <c r="B241" s="42"/>
      <c r="C241" s="42"/>
      <c r="D241" s="42"/>
      <c r="E241" s="42"/>
      <c r="F241" s="42"/>
      <c r="G241" s="42"/>
      <c r="H241" s="42"/>
      <c r="I241" s="42">
        <v>2</v>
      </c>
      <c r="J241" s="42"/>
      <c r="K241" s="131"/>
      <c r="L241" s="119"/>
      <c r="M241" s="120"/>
      <c r="N241" s="121"/>
      <c r="O241" s="47">
        <f>IF(I241=0,"",I241/H240)</f>
        <v>1</v>
      </c>
      <c r="P241" s="48">
        <v>3</v>
      </c>
      <c r="Q241" s="49">
        <f t="shared" si="18"/>
        <v>1</v>
      </c>
      <c r="R241" s="49">
        <f t="shared" si="19"/>
        <v>0</v>
      </c>
    </row>
    <row r="242" spans="1:18" ht="15.75" customHeight="1" x14ac:dyDescent="0.25">
      <c r="A242" s="41">
        <v>2402</v>
      </c>
      <c r="B242" s="42"/>
      <c r="C242" s="42"/>
      <c r="D242" s="42"/>
      <c r="E242" s="42"/>
      <c r="F242" s="42"/>
      <c r="G242" s="42"/>
      <c r="H242" s="42"/>
      <c r="I242" s="42"/>
      <c r="J242" s="42">
        <v>2</v>
      </c>
      <c r="K242" s="131">
        <v>2</v>
      </c>
      <c r="L242" s="119"/>
      <c r="M242" s="120"/>
      <c r="N242" s="121"/>
      <c r="O242" s="50">
        <f>IF(J242=0,"",J242/I241)</f>
        <v>1</v>
      </c>
      <c r="P242" s="48">
        <v>2</v>
      </c>
      <c r="Q242" s="51">
        <f t="shared" si="18"/>
        <v>0.66666666666666663</v>
      </c>
      <c r="R242" s="51">
        <f t="shared" si="19"/>
        <v>0.33333333333333337</v>
      </c>
    </row>
    <row r="243" spans="1:18" ht="15.75" customHeight="1" x14ac:dyDescent="0.25">
      <c r="A243" s="41">
        <v>2501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131"/>
      <c r="L243" s="119"/>
      <c r="M243" s="120"/>
      <c r="N243" s="122"/>
      <c r="O243" s="164"/>
      <c r="P243" s="48"/>
      <c r="Q243" s="165"/>
      <c r="R243" s="166"/>
    </row>
    <row r="244" spans="1:18" ht="15.75" customHeight="1" x14ac:dyDescent="0.25">
      <c r="A244" s="41">
        <v>2502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131"/>
      <c r="L244" s="119"/>
      <c r="M244" s="120"/>
      <c r="N244" s="122"/>
      <c r="O244" s="126"/>
      <c r="P244" s="124"/>
      <c r="Q244" s="127"/>
      <c r="R244" s="126"/>
    </row>
    <row r="245" spans="1:18" ht="15.75" customHeight="1" x14ac:dyDescent="0.25">
      <c r="A245" s="41">
        <v>2601</v>
      </c>
      <c r="B245" s="42"/>
      <c r="C245" s="42"/>
      <c r="D245" s="42"/>
      <c r="E245" s="42"/>
      <c r="F245" s="42"/>
      <c r="G245" s="42"/>
      <c r="H245" s="42"/>
      <c r="I245" s="42"/>
      <c r="J245" s="42"/>
      <c r="K245" s="131"/>
      <c r="L245" s="119"/>
      <c r="M245" s="120"/>
      <c r="N245" s="122"/>
      <c r="O245" s="126"/>
      <c r="P245" s="124"/>
      <c r="Q245" s="127"/>
      <c r="R245" s="126"/>
    </row>
    <row r="246" spans="1:18" ht="15.75" customHeight="1" x14ac:dyDescent="0.25">
      <c r="A246" s="41">
        <v>2602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131"/>
      <c r="L246" s="119"/>
      <c r="M246" s="120"/>
      <c r="N246" s="122"/>
      <c r="O246" s="126"/>
      <c r="P246" s="124"/>
      <c r="Q246" s="127"/>
      <c r="R246" s="126"/>
    </row>
    <row r="247" spans="1:18" ht="15.75" customHeight="1" x14ac:dyDescent="0.25">
      <c r="A247" s="41">
        <v>2701</v>
      </c>
      <c r="B247" s="42"/>
      <c r="C247" s="42"/>
      <c r="D247" s="42"/>
      <c r="E247" s="42"/>
      <c r="F247" s="42"/>
      <c r="G247" s="42"/>
      <c r="H247" s="42"/>
      <c r="I247" s="42"/>
      <c r="J247" s="42"/>
      <c r="K247" s="131"/>
      <c r="L247" s="119"/>
      <c r="M247" s="120"/>
      <c r="N247" s="122"/>
      <c r="O247" s="120"/>
      <c r="P247" s="122"/>
      <c r="Q247" s="158"/>
      <c r="R247" s="126"/>
    </row>
    <row r="248" spans="1:18" ht="15.75" customHeight="1" x14ac:dyDescent="0.25">
      <c r="A248" s="41">
        <v>2702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131"/>
      <c r="L248" s="119"/>
      <c r="M248" s="120"/>
      <c r="N248" s="122"/>
      <c r="O248" s="52" t="s">
        <v>35</v>
      </c>
      <c r="P248" s="94"/>
      <c r="Q248" s="54"/>
      <c r="R248" s="55" t="s">
        <v>20</v>
      </c>
    </row>
    <row r="249" spans="1:18" ht="15.75" customHeight="1" x14ac:dyDescent="0.25">
      <c r="A249" s="41">
        <v>2801</v>
      </c>
      <c r="B249" s="42"/>
      <c r="C249" s="42"/>
      <c r="D249" s="42"/>
      <c r="E249" s="42"/>
      <c r="F249" s="42"/>
      <c r="G249" s="42"/>
      <c r="H249" s="42"/>
      <c r="I249" s="42"/>
      <c r="J249" s="42"/>
      <c r="K249" s="131"/>
      <c r="L249" s="119"/>
      <c r="M249" s="120"/>
      <c r="N249" s="122"/>
      <c r="O249" s="56" t="s">
        <v>36</v>
      </c>
      <c r="P249" s="96" t="str">
        <f>IF(P248/B234=0,"",P248/B234)</f>
        <v/>
      </c>
      <c r="Q249" s="58" t="e">
        <f>IF(P248/Q248=0,"",P248/Q248)</f>
        <v>#DIV/0!</v>
      </c>
      <c r="R249" s="59" t="s">
        <v>37</v>
      </c>
    </row>
    <row r="250" spans="1:18" ht="15.75" x14ac:dyDescent="0.25">
      <c r="A250" s="41">
        <v>2802</v>
      </c>
      <c r="B250" s="186"/>
      <c r="C250" s="186"/>
      <c r="D250" s="186"/>
      <c r="E250" s="186"/>
      <c r="F250" s="186"/>
      <c r="G250" s="186"/>
      <c r="H250" s="186"/>
      <c r="I250" s="186"/>
      <c r="J250" s="186"/>
      <c r="K250" s="131"/>
      <c r="L250" s="128"/>
      <c r="M250" s="129"/>
      <c r="N250" s="130"/>
      <c r="O250" s="61"/>
      <c r="P250" s="62"/>
      <c r="Q250" s="62"/>
      <c r="R250" s="63"/>
    </row>
    <row r="251" spans="1:18" ht="18" x14ac:dyDescent="0.25">
      <c r="A251" s="22"/>
      <c r="B251" s="253" t="s">
        <v>80</v>
      </c>
      <c r="C251" s="253"/>
      <c r="D251" s="253"/>
      <c r="E251" s="253"/>
      <c r="F251" s="253"/>
      <c r="G251" s="253"/>
      <c r="H251" s="253"/>
      <c r="I251" s="253"/>
      <c r="J251" s="253"/>
      <c r="K251" s="185">
        <f>SUM(K234:K247)</f>
        <v>2</v>
      </c>
      <c r="L251" s="65">
        <f>IF(K242=0,"",K242/B234)</f>
        <v>0.22222222222222221</v>
      </c>
      <c r="M251" s="65">
        <f>IF(K251=0,"",K251/B234)</f>
        <v>0.22222222222222221</v>
      </c>
      <c r="N251" s="65">
        <f>IF(K242=0,"",M251-L251)</f>
        <v>0</v>
      </c>
      <c r="O251" s="1"/>
      <c r="P251" s="27"/>
      <c r="Q251" s="30"/>
      <c r="R251" s="1"/>
    </row>
    <row r="252" spans="1:18" ht="12.75" customHeight="1" x14ac:dyDescent="0.2"/>
    <row r="253" spans="1:18" ht="12.75" customHeight="1" x14ac:dyDescent="0.2"/>
    <row r="254" spans="1:18" ht="12.75" customHeight="1" x14ac:dyDescent="0.2"/>
    <row r="255" spans="1:18" ht="12.75" customHeight="1" x14ac:dyDescent="0.2"/>
    <row r="256" spans="1:18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</sheetData>
  <mergeCells count="121">
    <mergeCell ref="Q85:Q86"/>
    <mergeCell ref="R85:R86"/>
    <mergeCell ref="A85:A86"/>
    <mergeCell ref="B85:J85"/>
    <mergeCell ref="K85:K86"/>
    <mergeCell ref="L85:L86"/>
    <mergeCell ref="A84:J84"/>
    <mergeCell ref="A108:A109"/>
    <mergeCell ref="B108:J108"/>
    <mergeCell ref="K108:K109"/>
    <mergeCell ref="L108:L109"/>
    <mergeCell ref="M108:M109"/>
    <mergeCell ref="M85:M86"/>
    <mergeCell ref="N85:N86"/>
    <mergeCell ref="O85:O86"/>
    <mergeCell ref="P85:P86"/>
    <mergeCell ref="O134:O135"/>
    <mergeCell ref="P134:P135"/>
    <mergeCell ref="Q134:Q135"/>
    <mergeCell ref="R134:R135"/>
    <mergeCell ref="B130:J130"/>
    <mergeCell ref="B133:J133"/>
    <mergeCell ref="N108:N109"/>
    <mergeCell ref="O108:O109"/>
    <mergeCell ref="P108:P109"/>
    <mergeCell ref="Q108:Q109"/>
    <mergeCell ref="R108:R109"/>
    <mergeCell ref="O160:O161"/>
    <mergeCell ref="P160:P161"/>
    <mergeCell ref="Q160:Q161"/>
    <mergeCell ref="R160:R161"/>
    <mergeCell ref="B159:J159"/>
    <mergeCell ref="A160:A161"/>
    <mergeCell ref="B160:J160"/>
    <mergeCell ref="K160:K161"/>
    <mergeCell ref="L160:L161"/>
    <mergeCell ref="M160:M161"/>
    <mergeCell ref="O183:O184"/>
    <mergeCell ref="P183:P184"/>
    <mergeCell ref="Q183:Q184"/>
    <mergeCell ref="R183:R184"/>
    <mergeCell ref="B182:J182"/>
    <mergeCell ref="A183:A184"/>
    <mergeCell ref="B183:J183"/>
    <mergeCell ref="K183:K184"/>
    <mergeCell ref="L183:L184"/>
    <mergeCell ref="M183:M184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B251:J251"/>
    <mergeCell ref="B228:J228"/>
    <mergeCell ref="M62:M63"/>
    <mergeCell ref="N62:N63"/>
    <mergeCell ref="O62:O63"/>
    <mergeCell ref="P62:P63"/>
    <mergeCell ref="Q62:Q63"/>
    <mergeCell ref="R62:R63"/>
    <mergeCell ref="A62:A63"/>
    <mergeCell ref="B62:J62"/>
    <mergeCell ref="K62:K63"/>
    <mergeCell ref="L62:L63"/>
    <mergeCell ref="N209:N210"/>
    <mergeCell ref="O209:O210"/>
    <mergeCell ref="P209:P210"/>
    <mergeCell ref="Q209:Q210"/>
    <mergeCell ref="R209:R210"/>
    <mergeCell ref="B208:J208"/>
    <mergeCell ref="A209:A210"/>
    <mergeCell ref="B209:J209"/>
    <mergeCell ref="K209:K210"/>
    <mergeCell ref="L209:L210"/>
    <mergeCell ref="M209:M210"/>
    <mergeCell ref="N183:N184"/>
    <mergeCell ref="O232:O233"/>
    <mergeCell ref="P232:P233"/>
    <mergeCell ref="Q232:Q233"/>
    <mergeCell ref="R232:R233"/>
    <mergeCell ref="B231:J231"/>
    <mergeCell ref="A232:A233"/>
    <mergeCell ref="B232:J232"/>
    <mergeCell ref="K232:K233"/>
    <mergeCell ref="L232:L233"/>
    <mergeCell ref="M232:M233"/>
    <mergeCell ref="B202:J202"/>
    <mergeCell ref="B179:J179"/>
    <mergeCell ref="B153:J153"/>
    <mergeCell ref="B127:J127"/>
    <mergeCell ref="B104:J104"/>
    <mergeCell ref="B81:J81"/>
    <mergeCell ref="B58:J58"/>
    <mergeCell ref="B35:J35"/>
    <mergeCell ref="N232:N233"/>
    <mergeCell ref="A61:J61"/>
    <mergeCell ref="N39:N40"/>
    <mergeCell ref="A134:A135"/>
    <mergeCell ref="B134:J134"/>
    <mergeCell ref="K134:K135"/>
    <mergeCell ref="L134:L135"/>
    <mergeCell ref="N160:N161"/>
    <mergeCell ref="M134:M135"/>
    <mergeCell ref="N134:N135"/>
    <mergeCell ref="B107:J107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F1013"/>
  <sheetViews>
    <sheetView topLeftCell="A278" workbookViewId="0">
      <selection activeCell="AD29" sqref="AD29"/>
    </sheetView>
  </sheetViews>
  <sheetFormatPr baseColWidth="10" defaultColWidth="12.5703125" defaultRowHeight="15" customHeight="1" x14ac:dyDescent="0.2"/>
  <cols>
    <col min="1" max="1" width="10" customWidth="1"/>
    <col min="2" max="3" width="4" customWidth="1"/>
    <col min="4" max="6" width="3" customWidth="1"/>
    <col min="7" max="8" width="3.5703125" customWidth="1"/>
    <col min="9" max="9" width="4" customWidth="1"/>
    <col min="10" max="10" width="4.85546875" customWidth="1"/>
    <col min="11" max="11" width="10" customWidth="1"/>
    <col min="12" max="13" width="11.42578125" customWidth="1"/>
    <col min="14" max="14" width="10" customWidth="1"/>
    <col min="15" max="15" width="11.42578125" customWidth="1"/>
    <col min="16" max="32" width="10" customWidth="1"/>
  </cols>
  <sheetData>
    <row r="1" spans="1:20" s="226" customFormat="1" ht="15" customHeight="1" x14ac:dyDescent="0.2">
      <c r="K1" s="193"/>
    </row>
    <row r="2" spans="1:20" s="226" customFormat="1" ht="15" customHeight="1" x14ac:dyDescent="0.2">
      <c r="K2" s="193"/>
    </row>
    <row r="3" spans="1:20" s="226" customFormat="1" ht="15" customHeight="1" x14ac:dyDescent="0.2">
      <c r="K3" s="193"/>
    </row>
    <row r="4" spans="1:20" s="226" customFormat="1" ht="15" customHeight="1" x14ac:dyDescent="0.2">
      <c r="K4" s="193"/>
    </row>
    <row r="5" spans="1:20" s="226" customFormat="1" ht="15" customHeight="1" x14ac:dyDescent="0.2">
      <c r="K5" s="193"/>
    </row>
    <row r="6" spans="1:20" s="226" customFormat="1" ht="15" customHeight="1" x14ac:dyDescent="0.2">
      <c r="K6" s="193"/>
    </row>
    <row r="7" spans="1:20" s="226" customFormat="1" ht="15" customHeight="1" x14ac:dyDescent="0.2">
      <c r="K7" s="193"/>
    </row>
    <row r="8" spans="1:20" s="226" customFormat="1" ht="15" customHeight="1" x14ac:dyDescent="0.2">
      <c r="K8" s="193"/>
    </row>
    <row r="9" spans="1:20" s="226" customFormat="1" ht="15" customHeight="1" x14ac:dyDescent="0.2">
      <c r="K9" s="193"/>
    </row>
    <row r="10" spans="1:20" s="226" customFormat="1" ht="15" customHeight="1" x14ac:dyDescent="0.2">
      <c r="K10" s="193"/>
    </row>
    <row r="11" spans="1:20" s="226" customFormat="1" ht="15" customHeight="1" x14ac:dyDescent="0.2">
      <c r="K11" s="193"/>
    </row>
    <row r="12" spans="1:20" s="226" customFormat="1" ht="15" customHeight="1" x14ac:dyDescent="0.2">
      <c r="K12" s="193"/>
    </row>
    <row r="13" spans="1:20" s="226" customFormat="1" ht="15" customHeight="1" x14ac:dyDescent="0.2">
      <c r="K13" s="193"/>
    </row>
    <row r="14" spans="1:20" ht="12.75" customHeight="1" x14ac:dyDescent="0.2">
      <c r="L14" s="1"/>
      <c r="M14" s="1"/>
      <c r="O14" s="1"/>
      <c r="T14" s="2" t="s">
        <v>0</v>
      </c>
    </row>
    <row r="15" spans="1:20" ht="12.75" customHeight="1" x14ac:dyDescent="0.3">
      <c r="A15" s="3" t="s">
        <v>1</v>
      </c>
      <c r="L15" s="1"/>
      <c r="M15" s="1"/>
      <c r="O15" s="1"/>
      <c r="T15" s="2" t="s">
        <v>2</v>
      </c>
    </row>
    <row r="16" spans="1:20" ht="25.5" customHeight="1" x14ac:dyDescent="0.2">
      <c r="B16" s="251" t="s">
        <v>3</v>
      </c>
      <c r="C16" s="252"/>
      <c r="D16" s="252"/>
      <c r="E16" s="252"/>
      <c r="F16" s="252"/>
      <c r="G16" s="252"/>
      <c r="H16" s="252"/>
      <c r="I16" s="252"/>
      <c r="J16" s="252"/>
      <c r="L16" s="7" t="s">
        <v>11</v>
      </c>
      <c r="M16" s="7" t="s">
        <v>12</v>
      </c>
      <c r="N16" s="8" t="s">
        <v>13</v>
      </c>
      <c r="O16" s="7" t="s">
        <v>14</v>
      </c>
      <c r="P16" s="9" t="s">
        <v>15</v>
      </c>
      <c r="Q16" s="9" t="s">
        <v>16</v>
      </c>
      <c r="R16" s="10" t="s">
        <v>17</v>
      </c>
      <c r="T16" s="11" t="s">
        <v>18</v>
      </c>
    </row>
    <row r="17" spans="1:23" ht="12.75" customHeight="1" x14ac:dyDescent="0.2">
      <c r="A17" s="12" t="s">
        <v>19</v>
      </c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6</v>
      </c>
      <c r="H17" s="13">
        <v>7</v>
      </c>
      <c r="I17" s="13">
        <v>8</v>
      </c>
      <c r="J17" s="13">
        <v>9</v>
      </c>
      <c r="K17" s="14" t="s">
        <v>20</v>
      </c>
      <c r="L17" s="18"/>
      <c r="M17" s="18"/>
      <c r="N17" s="19"/>
      <c r="O17" s="20"/>
      <c r="P17" s="21"/>
      <c r="Q17" s="21"/>
      <c r="R17" s="1"/>
      <c r="T17" s="11" t="s">
        <v>21</v>
      </c>
    </row>
    <row r="18" spans="1:23" ht="12.75" customHeight="1" x14ac:dyDescent="0.2">
      <c r="A18" s="22" t="s">
        <v>22</v>
      </c>
      <c r="B18" s="23">
        <v>71</v>
      </c>
      <c r="C18" s="23"/>
      <c r="D18" s="23"/>
      <c r="E18" s="23"/>
      <c r="F18" s="23"/>
      <c r="G18" s="23"/>
      <c r="H18" s="23"/>
      <c r="I18" s="23"/>
      <c r="J18" s="99"/>
      <c r="K18" s="28"/>
      <c r="L18" s="18"/>
      <c r="M18" s="18"/>
      <c r="N18" s="19"/>
      <c r="O18" s="20"/>
      <c r="P18" s="26">
        <f>B18</f>
        <v>71</v>
      </c>
      <c r="Q18" s="21"/>
      <c r="R18" s="1"/>
      <c r="T18" s="11" t="s">
        <v>23</v>
      </c>
    </row>
    <row r="19" spans="1:23" ht="12.75" customHeight="1" x14ac:dyDescent="0.2">
      <c r="A19" s="22" t="s">
        <v>24</v>
      </c>
      <c r="C19" s="27">
        <v>43</v>
      </c>
      <c r="K19" s="28"/>
      <c r="L19" s="1"/>
      <c r="M19" s="1"/>
      <c r="O19" s="20">
        <f>C19/B18</f>
        <v>0.60563380281690138</v>
      </c>
      <c r="P19" s="29">
        <v>43</v>
      </c>
      <c r="Q19" s="30">
        <f t="shared" ref="Q19:Q25" si="0">P19/P18</f>
        <v>0.60563380281690138</v>
      </c>
      <c r="R19" s="1">
        <f t="shared" ref="R19:R25" si="1">100%-Q19</f>
        <v>0.39436619718309862</v>
      </c>
    </row>
    <row r="20" spans="1:23" ht="12.75" customHeight="1" x14ac:dyDescent="0.2">
      <c r="A20" s="22" t="s">
        <v>25</v>
      </c>
      <c r="D20" s="27">
        <v>30</v>
      </c>
      <c r="K20" s="28"/>
      <c r="L20" s="1"/>
      <c r="M20" s="1"/>
      <c r="O20" s="20">
        <f>D20/C19</f>
        <v>0.69767441860465118</v>
      </c>
      <c r="P20" s="29">
        <v>32</v>
      </c>
      <c r="Q20" s="30">
        <f t="shared" si="0"/>
        <v>0.7441860465116279</v>
      </c>
      <c r="R20" s="1">
        <f t="shared" si="1"/>
        <v>0.2558139534883721</v>
      </c>
    </row>
    <row r="21" spans="1:23" ht="12.75" customHeight="1" x14ac:dyDescent="0.2">
      <c r="A21" s="22" t="s">
        <v>26</v>
      </c>
      <c r="E21" s="27">
        <v>28</v>
      </c>
      <c r="K21" s="28"/>
      <c r="L21" s="1"/>
      <c r="M21" s="1"/>
      <c r="O21" s="1">
        <f>E21/D20</f>
        <v>0.93333333333333335</v>
      </c>
      <c r="P21" s="29">
        <v>32</v>
      </c>
      <c r="Q21" s="30">
        <f t="shared" si="0"/>
        <v>1</v>
      </c>
      <c r="R21" s="1">
        <f t="shared" si="1"/>
        <v>0</v>
      </c>
    </row>
    <row r="22" spans="1:23" ht="12.75" customHeight="1" x14ac:dyDescent="0.2">
      <c r="A22" s="22" t="s">
        <v>27</v>
      </c>
      <c r="F22" s="27">
        <v>23</v>
      </c>
      <c r="K22" s="28"/>
      <c r="L22" s="1"/>
      <c r="M22" s="1"/>
      <c r="O22" s="1">
        <f>F22/E21</f>
        <v>0.8214285714285714</v>
      </c>
      <c r="P22" s="29">
        <v>27</v>
      </c>
      <c r="Q22" s="30">
        <f t="shared" si="0"/>
        <v>0.84375</v>
      </c>
      <c r="R22" s="1">
        <f t="shared" si="1"/>
        <v>0.15625</v>
      </c>
    </row>
    <row r="23" spans="1:23" ht="12.75" customHeight="1" x14ac:dyDescent="0.2">
      <c r="A23" s="22" t="s">
        <v>28</v>
      </c>
      <c r="G23" s="27">
        <v>20</v>
      </c>
      <c r="K23" s="28"/>
      <c r="L23" s="1"/>
      <c r="M23" s="1"/>
      <c r="O23" s="1">
        <f>G23/F22</f>
        <v>0.86956521739130432</v>
      </c>
      <c r="P23" s="29">
        <v>25</v>
      </c>
      <c r="Q23" s="30">
        <f t="shared" si="0"/>
        <v>0.92592592592592593</v>
      </c>
      <c r="R23" s="1">
        <f t="shared" si="1"/>
        <v>7.407407407407407E-2</v>
      </c>
    </row>
    <row r="24" spans="1:23" ht="12.75" customHeight="1" x14ac:dyDescent="0.2">
      <c r="A24" s="22" t="s">
        <v>29</v>
      </c>
      <c r="H24" s="27">
        <v>20</v>
      </c>
      <c r="K24" s="28"/>
      <c r="L24" s="1"/>
      <c r="M24" s="1"/>
      <c r="O24" s="1">
        <f>H24/G23</f>
        <v>1</v>
      </c>
      <c r="P24" s="29">
        <v>26</v>
      </c>
      <c r="Q24" s="30">
        <f t="shared" si="0"/>
        <v>1.04</v>
      </c>
      <c r="R24" s="1">
        <f t="shared" si="1"/>
        <v>-4.0000000000000036E-2</v>
      </c>
    </row>
    <row r="25" spans="1:23" ht="12.75" customHeight="1" x14ac:dyDescent="0.2">
      <c r="A25" s="22" t="s">
        <v>30</v>
      </c>
      <c r="I25" s="27">
        <v>20</v>
      </c>
      <c r="K25" s="28"/>
      <c r="L25" s="1"/>
      <c r="M25" s="1"/>
      <c r="O25" s="1">
        <f>I25/H24</f>
        <v>1</v>
      </c>
      <c r="P25" s="29">
        <v>26</v>
      </c>
      <c r="Q25" s="30">
        <f t="shared" si="0"/>
        <v>1</v>
      </c>
      <c r="R25" s="1">
        <f t="shared" si="1"/>
        <v>0</v>
      </c>
    </row>
    <row r="26" spans="1:23" ht="12.75" customHeight="1" x14ac:dyDescent="0.2">
      <c r="A26" s="22" t="s">
        <v>31</v>
      </c>
      <c r="J26" s="27">
        <v>20</v>
      </c>
      <c r="K26" s="28">
        <v>20</v>
      </c>
      <c r="L26" s="1"/>
      <c r="M26" s="1"/>
      <c r="O26" s="1"/>
      <c r="P26" s="29">
        <v>26</v>
      </c>
      <c r="Q26" s="30"/>
      <c r="R26" s="1"/>
    </row>
    <row r="27" spans="1:23" ht="12.75" customHeight="1" x14ac:dyDescent="0.2">
      <c r="A27" s="22" t="s">
        <v>32</v>
      </c>
      <c r="J27" s="27">
        <v>2</v>
      </c>
      <c r="K27" s="28">
        <v>2</v>
      </c>
      <c r="L27" s="1"/>
      <c r="M27" s="1"/>
      <c r="O27" s="1"/>
      <c r="P27" s="29">
        <v>4</v>
      </c>
      <c r="Q27" s="30"/>
      <c r="R27" s="1"/>
    </row>
    <row r="28" spans="1:23" ht="12.75" customHeight="1" x14ac:dyDescent="0.2">
      <c r="A28" s="22" t="s">
        <v>33</v>
      </c>
      <c r="J28" s="27">
        <v>2</v>
      </c>
      <c r="K28" s="28">
        <v>2</v>
      </c>
      <c r="L28" s="1"/>
      <c r="M28" s="1"/>
      <c r="O28" s="1"/>
      <c r="P28" s="29">
        <v>2</v>
      </c>
      <c r="Q28" s="30"/>
      <c r="R28" s="1"/>
    </row>
    <row r="29" spans="1:23" ht="12.75" customHeight="1" x14ac:dyDescent="0.2">
      <c r="A29" s="22"/>
      <c r="K29" s="28"/>
      <c r="L29" s="1"/>
      <c r="M29" s="1"/>
      <c r="O29" s="1"/>
      <c r="P29" s="29"/>
      <c r="Q29" s="30"/>
      <c r="R29" s="1"/>
      <c r="S29" s="27" t="s">
        <v>35</v>
      </c>
      <c r="T29" s="27">
        <v>7</v>
      </c>
      <c r="V29" s="27" t="s">
        <v>20</v>
      </c>
      <c r="W29" s="27">
        <f>SUM(K26:K28)</f>
        <v>24</v>
      </c>
    </row>
    <row r="30" spans="1:23" ht="12.75" customHeight="1" x14ac:dyDescent="0.2">
      <c r="K30" s="27">
        <f>SUM(K26:K28)</f>
        <v>24</v>
      </c>
      <c r="L30" s="1">
        <f>K26/B18</f>
        <v>0.28169014084507044</v>
      </c>
      <c r="M30" s="1">
        <f>K30/B18</f>
        <v>0.3380281690140845</v>
      </c>
      <c r="N30" s="1">
        <f>M30-L30</f>
        <v>5.6338028169014065E-2</v>
      </c>
      <c r="O30" s="1"/>
      <c r="S30" s="27" t="s">
        <v>36</v>
      </c>
      <c r="T30" s="30">
        <f>T29/B18</f>
        <v>9.8591549295774641E-2</v>
      </c>
      <c r="V30" s="27" t="s">
        <v>37</v>
      </c>
      <c r="W30" s="30">
        <f>T29/W29</f>
        <v>0.29166666666666669</v>
      </c>
    </row>
    <row r="31" spans="1:23" ht="12.75" customHeight="1" x14ac:dyDescent="0.3">
      <c r="A31" s="3" t="s">
        <v>38</v>
      </c>
      <c r="L31" s="1"/>
      <c r="M31" s="1"/>
      <c r="O31" s="1"/>
    </row>
    <row r="32" spans="1:23" ht="25.5" customHeight="1" x14ac:dyDescent="0.2">
      <c r="B32" s="251" t="s">
        <v>3</v>
      </c>
      <c r="C32" s="252"/>
      <c r="D32" s="252"/>
      <c r="E32" s="252"/>
      <c r="F32" s="252"/>
      <c r="G32" s="252"/>
      <c r="H32" s="252"/>
      <c r="I32" s="252"/>
      <c r="J32" s="252"/>
      <c r="L32" s="7" t="s">
        <v>11</v>
      </c>
      <c r="M32" s="7" t="s">
        <v>12</v>
      </c>
      <c r="N32" s="8" t="s">
        <v>13</v>
      </c>
      <c r="O32" s="7" t="s">
        <v>14</v>
      </c>
      <c r="P32" s="9" t="s">
        <v>15</v>
      </c>
      <c r="Q32" s="9" t="s">
        <v>16</v>
      </c>
      <c r="R32" s="10" t="s">
        <v>17</v>
      </c>
    </row>
    <row r="33" spans="1:25" ht="12.75" customHeight="1" x14ac:dyDescent="0.2">
      <c r="A33" s="12" t="s">
        <v>19</v>
      </c>
      <c r="B33" s="13">
        <v>1</v>
      </c>
      <c r="C33" s="13">
        <v>2</v>
      </c>
      <c r="D33" s="13">
        <v>3</v>
      </c>
      <c r="E33" s="13">
        <v>4</v>
      </c>
      <c r="F33" s="13">
        <v>5</v>
      </c>
      <c r="G33" s="13">
        <v>6</v>
      </c>
      <c r="H33" s="13">
        <v>7</v>
      </c>
      <c r="I33" s="13">
        <v>8</v>
      </c>
      <c r="J33" s="13">
        <v>9</v>
      </c>
      <c r="K33" s="14" t="s">
        <v>20</v>
      </c>
      <c r="L33" s="18"/>
      <c r="M33" s="18"/>
      <c r="N33" s="19"/>
      <c r="O33" s="20"/>
      <c r="P33" s="21"/>
      <c r="Q33" s="21"/>
      <c r="R33" s="1"/>
    </row>
    <row r="34" spans="1:25" ht="12.75" customHeight="1" x14ac:dyDescent="0.2">
      <c r="A34" s="22" t="s">
        <v>24</v>
      </c>
      <c r="B34" s="23">
        <v>20</v>
      </c>
      <c r="C34" s="23"/>
      <c r="D34" s="23"/>
      <c r="E34" s="23"/>
      <c r="F34" s="23"/>
      <c r="G34" s="23"/>
      <c r="H34" s="23"/>
      <c r="I34" s="23"/>
      <c r="J34" s="99"/>
      <c r="K34" s="28"/>
      <c r="L34" s="18"/>
      <c r="M34" s="18"/>
      <c r="N34" s="19"/>
      <c r="O34" s="20"/>
      <c r="P34" s="26">
        <f>B34</f>
        <v>20</v>
      </c>
      <c r="Q34" s="21"/>
      <c r="R34" s="1"/>
      <c r="T34" s="31"/>
      <c r="U34" s="32" t="s">
        <v>39</v>
      </c>
      <c r="V34" s="32"/>
      <c r="W34" s="32"/>
    </row>
    <row r="35" spans="1:25" ht="12.75" customHeight="1" x14ac:dyDescent="0.2">
      <c r="A35" s="22" t="s">
        <v>25</v>
      </c>
      <c r="C35" s="27">
        <v>9</v>
      </c>
      <c r="K35" s="28"/>
      <c r="L35" s="1"/>
      <c r="M35" s="1"/>
      <c r="O35" s="20">
        <f>C35/B34</f>
        <v>0.45</v>
      </c>
      <c r="P35" s="29">
        <v>9</v>
      </c>
      <c r="Q35" s="30">
        <f t="shared" ref="Q35:Q42" si="2">P35/P34</f>
        <v>0.45</v>
      </c>
      <c r="R35" s="1">
        <f t="shared" ref="R35:R42" si="3">100%-Q35</f>
        <v>0.55000000000000004</v>
      </c>
      <c r="U35" s="33"/>
      <c r="V35" s="33"/>
      <c r="W35" s="33"/>
    </row>
    <row r="36" spans="1:25" ht="12.75" customHeight="1" x14ac:dyDescent="0.2">
      <c r="A36" s="22" t="s">
        <v>26</v>
      </c>
      <c r="D36" s="27">
        <v>5</v>
      </c>
      <c r="K36" s="28"/>
      <c r="L36" s="1"/>
      <c r="M36" s="1"/>
      <c r="O36" s="20">
        <f>D36/C35</f>
        <v>0.55555555555555558</v>
      </c>
      <c r="P36" s="29">
        <v>7</v>
      </c>
      <c r="Q36" s="30">
        <f t="shared" si="2"/>
        <v>0.77777777777777779</v>
      </c>
      <c r="R36" s="1">
        <f t="shared" si="3"/>
        <v>0.22222222222222221</v>
      </c>
      <c r="U36" s="33"/>
      <c r="V36" s="33"/>
      <c r="W36" s="33"/>
    </row>
    <row r="37" spans="1:25" ht="12.75" customHeight="1" x14ac:dyDescent="0.2">
      <c r="A37" s="22" t="s">
        <v>27</v>
      </c>
      <c r="E37" s="27">
        <v>5</v>
      </c>
      <c r="K37" s="28"/>
      <c r="L37" s="1"/>
      <c r="M37" s="1"/>
      <c r="O37" s="20">
        <f>E37/D36</f>
        <v>1</v>
      </c>
      <c r="P37" s="29">
        <v>7</v>
      </c>
      <c r="Q37" s="30">
        <f t="shared" si="2"/>
        <v>1</v>
      </c>
      <c r="R37" s="1">
        <f t="shared" si="3"/>
        <v>0</v>
      </c>
      <c r="T37" s="34" t="s">
        <v>40</v>
      </c>
      <c r="U37" s="35" t="s">
        <v>41</v>
      </c>
    </row>
    <row r="38" spans="1:25" ht="12.75" customHeight="1" x14ac:dyDescent="0.2">
      <c r="A38" s="22" t="s">
        <v>28</v>
      </c>
      <c r="F38" s="27">
        <v>5</v>
      </c>
      <c r="K38" s="28"/>
      <c r="L38" s="1"/>
      <c r="M38" s="1"/>
      <c r="O38" s="1">
        <f>F38/E37</f>
        <v>1</v>
      </c>
      <c r="P38" s="29">
        <v>7</v>
      </c>
      <c r="Q38" s="30">
        <f t="shared" si="2"/>
        <v>1</v>
      </c>
      <c r="R38" s="1">
        <f t="shared" si="3"/>
        <v>0</v>
      </c>
      <c r="T38" s="2" t="s">
        <v>42</v>
      </c>
      <c r="U38" s="30" t="e">
        <f>#REF!</f>
        <v>#REF!</v>
      </c>
    </row>
    <row r="39" spans="1:25" ht="12.75" customHeight="1" x14ac:dyDescent="0.2">
      <c r="A39" s="22" t="s">
        <v>29</v>
      </c>
      <c r="G39" s="27">
        <v>3</v>
      </c>
      <c r="K39" s="28"/>
      <c r="L39" s="1"/>
      <c r="M39" s="1"/>
      <c r="O39" s="1">
        <f>G39/F38</f>
        <v>0.6</v>
      </c>
      <c r="P39" s="29">
        <v>6</v>
      </c>
      <c r="Q39" s="30">
        <f t="shared" si="2"/>
        <v>0.8571428571428571</v>
      </c>
      <c r="R39" s="1">
        <f t="shared" si="3"/>
        <v>0.1428571428571429</v>
      </c>
      <c r="T39" s="2"/>
      <c r="U39" s="30"/>
    </row>
    <row r="40" spans="1:25" ht="12.75" customHeight="1" x14ac:dyDescent="0.2">
      <c r="A40" s="22" t="s">
        <v>30</v>
      </c>
      <c r="H40" s="27">
        <v>3</v>
      </c>
      <c r="K40" s="28"/>
      <c r="L40" s="1"/>
      <c r="M40" s="1"/>
      <c r="O40" s="1">
        <f>H40/G39</f>
        <v>1</v>
      </c>
      <c r="P40" s="29">
        <v>6</v>
      </c>
      <c r="Q40" s="30">
        <f t="shared" si="2"/>
        <v>1</v>
      </c>
      <c r="R40" s="1">
        <f t="shared" si="3"/>
        <v>0</v>
      </c>
      <c r="T40" s="2"/>
      <c r="U40" s="30"/>
    </row>
    <row r="41" spans="1:25" ht="12.75" customHeight="1" x14ac:dyDescent="0.2">
      <c r="A41" s="22" t="s">
        <v>31</v>
      </c>
      <c r="I41" s="27">
        <v>3</v>
      </c>
      <c r="K41" s="28"/>
      <c r="L41" s="1"/>
      <c r="M41" s="1"/>
      <c r="O41" s="1">
        <f>I41/H40</f>
        <v>1</v>
      </c>
      <c r="P41" s="29">
        <v>5</v>
      </c>
      <c r="Q41" s="30">
        <f t="shared" si="2"/>
        <v>0.83333333333333337</v>
      </c>
      <c r="R41" s="1">
        <f t="shared" si="3"/>
        <v>0.16666666666666663</v>
      </c>
      <c r="T41" s="2"/>
      <c r="U41" s="30"/>
    </row>
    <row r="42" spans="1:25" ht="12.75" customHeight="1" x14ac:dyDescent="0.2">
      <c r="A42" s="22" t="s">
        <v>32</v>
      </c>
      <c r="J42" s="27">
        <v>3</v>
      </c>
      <c r="K42" s="28">
        <v>3</v>
      </c>
      <c r="L42" s="1"/>
      <c r="M42" s="1"/>
      <c r="O42" s="1">
        <f>J42/I41</f>
        <v>1</v>
      </c>
      <c r="P42" s="29">
        <v>6</v>
      </c>
      <c r="Q42" s="30">
        <f t="shared" si="2"/>
        <v>1.2</v>
      </c>
      <c r="R42" s="1">
        <f t="shared" si="3"/>
        <v>-0.19999999999999996</v>
      </c>
      <c r="T42" s="2"/>
      <c r="U42" s="30"/>
    </row>
    <row r="43" spans="1:25" ht="12.75" customHeight="1" x14ac:dyDescent="0.2">
      <c r="A43" s="22" t="s">
        <v>33</v>
      </c>
      <c r="J43" s="27">
        <v>1</v>
      </c>
      <c r="K43" s="28">
        <v>1</v>
      </c>
      <c r="L43" s="1"/>
      <c r="M43" s="1"/>
      <c r="O43" s="1"/>
      <c r="P43" s="29">
        <v>3</v>
      </c>
      <c r="Q43" s="30"/>
      <c r="R43" s="1"/>
      <c r="T43" s="2"/>
      <c r="U43" s="30"/>
    </row>
    <row r="44" spans="1:25" ht="12.75" customHeight="1" x14ac:dyDescent="0.2">
      <c r="A44" s="22" t="s">
        <v>34</v>
      </c>
      <c r="I44" s="27">
        <v>1</v>
      </c>
      <c r="K44" s="28"/>
      <c r="L44" s="1"/>
      <c r="M44" s="1"/>
      <c r="O44" s="1"/>
      <c r="P44" s="29">
        <v>2</v>
      </c>
      <c r="Q44" s="30"/>
      <c r="R44" s="1"/>
      <c r="T44" s="2"/>
      <c r="U44" s="30"/>
    </row>
    <row r="45" spans="1:25" ht="12.75" customHeight="1" x14ac:dyDescent="0.2">
      <c r="A45" s="22" t="s">
        <v>46</v>
      </c>
      <c r="J45" s="27">
        <v>1</v>
      </c>
      <c r="K45" s="28">
        <v>1</v>
      </c>
      <c r="L45" s="1"/>
      <c r="M45" s="1"/>
      <c r="O45" s="1"/>
      <c r="P45" s="29">
        <v>2</v>
      </c>
      <c r="Q45" s="30"/>
      <c r="R45" s="1"/>
      <c r="T45" s="2"/>
      <c r="U45" s="30"/>
    </row>
    <row r="46" spans="1:25" ht="12.75" customHeight="1" x14ac:dyDescent="0.2">
      <c r="A46" s="22" t="s">
        <v>50</v>
      </c>
      <c r="J46" s="27">
        <v>1</v>
      </c>
      <c r="K46" s="28"/>
      <c r="L46" s="1"/>
      <c r="M46" s="1"/>
      <c r="O46" s="1"/>
      <c r="P46" s="29">
        <v>1</v>
      </c>
      <c r="Q46" s="30"/>
      <c r="R46" s="1"/>
      <c r="T46" s="2"/>
      <c r="U46" s="30"/>
    </row>
    <row r="47" spans="1:25" ht="12.75" customHeight="1" x14ac:dyDescent="0.2">
      <c r="A47" s="22" t="s">
        <v>51</v>
      </c>
      <c r="J47" s="27">
        <v>1</v>
      </c>
      <c r="K47" s="28"/>
      <c r="L47" s="1"/>
      <c r="M47" s="1"/>
      <c r="O47" s="1"/>
      <c r="P47" s="29">
        <v>1</v>
      </c>
      <c r="Q47" s="30"/>
      <c r="R47" s="1"/>
      <c r="T47" s="2"/>
      <c r="U47" s="27" t="s">
        <v>35</v>
      </c>
      <c r="V47" s="27">
        <v>5</v>
      </c>
      <c r="X47" s="28" t="s">
        <v>20</v>
      </c>
      <c r="Y47" s="28">
        <f>SUM(K42:K44)</f>
        <v>4</v>
      </c>
    </row>
    <row r="48" spans="1:25" ht="12.75" customHeight="1" x14ac:dyDescent="0.2">
      <c r="K48" s="27">
        <f>SUM(K42:K45)</f>
        <v>5</v>
      </c>
      <c r="L48" s="1">
        <f>K42/B34</f>
        <v>0.15</v>
      </c>
      <c r="M48" s="1">
        <f>K48/B34</f>
        <v>0.25</v>
      </c>
      <c r="N48" s="1">
        <f>M48-L48</f>
        <v>0.1</v>
      </c>
      <c r="O48" s="1"/>
      <c r="T48" s="2" t="s">
        <v>43</v>
      </c>
      <c r="U48" s="27" t="s">
        <v>36</v>
      </c>
      <c r="V48" s="30">
        <f>V47/B34</f>
        <v>0.25</v>
      </c>
      <c r="X48" s="28" t="s">
        <v>37</v>
      </c>
      <c r="Y48" s="100">
        <f>V47/Y47</f>
        <v>1.25</v>
      </c>
    </row>
    <row r="49" spans="1:23" ht="12.75" customHeight="1" x14ac:dyDescent="0.3">
      <c r="A49" s="3" t="s">
        <v>44</v>
      </c>
      <c r="L49" s="1"/>
      <c r="M49" s="1"/>
      <c r="O49" s="1"/>
      <c r="T49" s="2" t="s">
        <v>45</v>
      </c>
    </row>
    <row r="50" spans="1:23" ht="25.5" customHeight="1" x14ac:dyDescent="0.2">
      <c r="B50" s="251" t="s">
        <v>3</v>
      </c>
      <c r="C50" s="252"/>
      <c r="D50" s="252"/>
      <c r="E50" s="252"/>
      <c r="F50" s="252"/>
      <c r="G50" s="252"/>
      <c r="H50" s="252"/>
      <c r="I50" s="252"/>
      <c r="J50" s="252"/>
      <c r="L50" s="7" t="s">
        <v>11</v>
      </c>
      <c r="M50" s="7" t="s">
        <v>12</v>
      </c>
      <c r="N50" s="8" t="s">
        <v>13</v>
      </c>
      <c r="O50" s="7" t="s">
        <v>14</v>
      </c>
      <c r="P50" s="9" t="s">
        <v>15</v>
      </c>
      <c r="Q50" s="9" t="s">
        <v>16</v>
      </c>
      <c r="R50" s="10" t="s">
        <v>17</v>
      </c>
      <c r="T50" s="2" t="s">
        <v>0</v>
      </c>
    </row>
    <row r="51" spans="1:23" ht="12.75" customHeight="1" x14ac:dyDescent="0.2">
      <c r="A51" s="12" t="s">
        <v>19</v>
      </c>
      <c r="B51" s="13">
        <v>1</v>
      </c>
      <c r="C51" s="13">
        <v>2</v>
      </c>
      <c r="D51" s="13">
        <v>3</v>
      </c>
      <c r="E51" s="13">
        <v>4</v>
      </c>
      <c r="F51" s="13">
        <v>5</v>
      </c>
      <c r="G51" s="13">
        <v>6</v>
      </c>
      <c r="H51" s="13">
        <v>7</v>
      </c>
      <c r="I51" s="13">
        <v>8</v>
      </c>
      <c r="J51" s="13">
        <v>9</v>
      </c>
      <c r="K51" s="14" t="s">
        <v>20</v>
      </c>
      <c r="L51" s="18"/>
      <c r="M51" s="18"/>
      <c r="N51" s="19"/>
      <c r="O51" s="20"/>
      <c r="P51" s="21"/>
      <c r="Q51" s="21"/>
      <c r="R51" s="1"/>
      <c r="T51" s="2" t="s">
        <v>2</v>
      </c>
    </row>
    <row r="52" spans="1:23" ht="12.75" customHeight="1" x14ac:dyDescent="0.2">
      <c r="A52" s="22" t="s">
        <v>25</v>
      </c>
      <c r="B52" s="23">
        <v>43</v>
      </c>
      <c r="C52" s="23"/>
      <c r="D52" s="23"/>
      <c r="E52" s="23"/>
      <c r="F52" s="23"/>
      <c r="G52" s="23"/>
      <c r="H52" s="23"/>
      <c r="I52" s="23"/>
      <c r="J52" s="99"/>
      <c r="K52" s="28"/>
      <c r="L52" s="18"/>
      <c r="M52" s="18"/>
      <c r="N52" s="19"/>
      <c r="O52" s="20"/>
      <c r="P52" s="26">
        <f>B52</f>
        <v>43</v>
      </c>
      <c r="Q52" s="21"/>
      <c r="R52" s="1"/>
      <c r="T52" s="11" t="s">
        <v>18</v>
      </c>
    </row>
    <row r="53" spans="1:23" ht="12.75" customHeight="1" x14ac:dyDescent="0.2">
      <c r="A53" s="22" t="s">
        <v>26</v>
      </c>
      <c r="C53" s="27">
        <v>24</v>
      </c>
      <c r="K53" s="28"/>
      <c r="L53" s="1"/>
      <c r="M53" s="1"/>
      <c r="O53" s="20">
        <f>C53/B52</f>
        <v>0.55813953488372092</v>
      </c>
      <c r="P53" s="29">
        <v>24</v>
      </c>
      <c r="Q53" s="30">
        <f t="shared" ref="Q53:Q60" si="4">P53/P52</f>
        <v>0.55813953488372092</v>
      </c>
      <c r="R53" s="1">
        <f t="shared" ref="R53:R60" si="5">100%-Q53</f>
        <v>0.44186046511627908</v>
      </c>
      <c r="T53" s="11" t="s">
        <v>21</v>
      </c>
    </row>
    <row r="54" spans="1:23" ht="12.75" customHeight="1" x14ac:dyDescent="0.2">
      <c r="A54" s="22" t="s">
        <v>27</v>
      </c>
      <c r="D54" s="27">
        <v>16</v>
      </c>
      <c r="K54" s="28"/>
      <c r="L54" s="1"/>
      <c r="M54" s="1"/>
      <c r="O54" s="1">
        <f>D54/C53</f>
        <v>0.66666666666666663</v>
      </c>
      <c r="P54" s="29">
        <v>20</v>
      </c>
      <c r="Q54" s="30">
        <f t="shared" si="4"/>
        <v>0.83333333333333337</v>
      </c>
      <c r="R54" s="1">
        <f t="shared" si="5"/>
        <v>0.16666666666666663</v>
      </c>
      <c r="T54" s="11" t="s">
        <v>23</v>
      </c>
    </row>
    <row r="55" spans="1:23" ht="12.75" customHeight="1" x14ac:dyDescent="0.2">
      <c r="A55" s="22" t="s">
        <v>28</v>
      </c>
      <c r="E55" s="27">
        <v>16</v>
      </c>
      <c r="K55" s="28"/>
      <c r="L55" s="1"/>
      <c r="M55" s="1"/>
      <c r="O55" s="1">
        <f>E55/D54</f>
        <v>1</v>
      </c>
      <c r="P55" s="29">
        <v>22</v>
      </c>
      <c r="Q55" s="30">
        <f t="shared" si="4"/>
        <v>1.1000000000000001</v>
      </c>
      <c r="R55" s="1">
        <f t="shared" si="5"/>
        <v>-0.10000000000000009</v>
      </c>
      <c r="T55" s="22"/>
    </row>
    <row r="56" spans="1:23" ht="12.75" customHeight="1" x14ac:dyDescent="0.2">
      <c r="A56" s="22" t="s">
        <v>29</v>
      </c>
      <c r="F56" s="27">
        <v>13</v>
      </c>
      <c r="K56" s="28"/>
      <c r="L56" s="1"/>
      <c r="M56" s="1"/>
      <c r="O56" s="1">
        <f>F56/E55</f>
        <v>0.8125</v>
      </c>
      <c r="P56" s="29">
        <v>18</v>
      </c>
      <c r="Q56" s="30">
        <f t="shared" si="4"/>
        <v>0.81818181818181823</v>
      </c>
      <c r="R56" s="1">
        <f t="shared" si="5"/>
        <v>0.18181818181818177</v>
      </c>
      <c r="T56" s="22"/>
    </row>
    <row r="57" spans="1:23" ht="12.75" customHeight="1" x14ac:dyDescent="0.2">
      <c r="A57" s="22" t="s">
        <v>30</v>
      </c>
      <c r="G57" s="27">
        <v>12</v>
      </c>
      <c r="K57" s="28"/>
      <c r="L57" s="1"/>
      <c r="M57" s="1"/>
      <c r="O57" s="1">
        <f>G57/F56</f>
        <v>0.92307692307692313</v>
      </c>
      <c r="P57" s="29">
        <v>18</v>
      </c>
      <c r="Q57" s="30">
        <f t="shared" si="4"/>
        <v>1</v>
      </c>
      <c r="R57" s="1">
        <f t="shared" si="5"/>
        <v>0</v>
      </c>
      <c r="T57" s="22"/>
    </row>
    <row r="58" spans="1:23" ht="12.75" customHeight="1" x14ac:dyDescent="0.2">
      <c r="A58" s="22" t="s">
        <v>31</v>
      </c>
      <c r="H58" s="27">
        <v>11</v>
      </c>
      <c r="K58" s="28"/>
      <c r="L58" s="1"/>
      <c r="M58" s="1"/>
      <c r="O58" s="1">
        <f>H58/G57</f>
        <v>0.91666666666666663</v>
      </c>
      <c r="P58" s="29">
        <v>18</v>
      </c>
      <c r="Q58" s="30">
        <f t="shared" si="4"/>
        <v>1</v>
      </c>
      <c r="R58" s="1">
        <f t="shared" si="5"/>
        <v>0</v>
      </c>
      <c r="T58" s="22"/>
    </row>
    <row r="59" spans="1:23" ht="12.75" customHeight="1" x14ac:dyDescent="0.2">
      <c r="A59" s="22" t="s">
        <v>32</v>
      </c>
      <c r="I59" s="27">
        <v>10</v>
      </c>
      <c r="K59" s="28"/>
      <c r="L59" s="1"/>
      <c r="M59" s="1"/>
      <c r="O59" s="1">
        <f>I59/H58</f>
        <v>0.90909090909090906</v>
      </c>
      <c r="P59" s="29">
        <v>18</v>
      </c>
      <c r="Q59" s="30">
        <f t="shared" si="4"/>
        <v>1</v>
      </c>
      <c r="R59" s="1">
        <f t="shared" si="5"/>
        <v>0</v>
      </c>
      <c r="T59" s="22"/>
    </row>
    <row r="60" spans="1:23" ht="12.75" customHeight="1" x14ac:dyDescent="0.2">
      <c r="A60" s="22" t="s">
        <v>33</v>
      </c>
      <c r="J60" s="27">
        <v>10</v>
      </c>
      <c r="K60" s="28">
        <v>10</v>
      </c>
      <c r="L60" s="1"/>
      <c r="M60" s="1"/>
      <c r="O60" s="1">
        <f>J60/I59</f>
        <v>1</v>
      </c>
      <c r="P60" s="29">
        <v>18</v>
      </c>
      <c r="Q60" s="30">
        <f t="shared" si="4"/>
        <v>1</v>
      </c>
      <c r="R60" s="1">
        <f t="shared" si="5"/>
        <v>0</v>
      </c>
      <c r="T60" s="22"/>
    </row>
    <row r="61" spans="1:23" ht="12.75" customHeight="1" x14ac:dyDescent="0.2">
      <c r="A61" s="22" t="s">
        <v>34</v>
      </c>
      <c r="J61" s="27">
        <v>6</v>
      </c>
      <c r="K61" s="28">
        <v>6</v>
      </c>
      <c r="L61" s="1"/>
      <c r="M61" s="1"/>
      <c r="O61" s="1"/>
      <c r="P61" s="29">
        <v>8</v>
      </c>
      <c r="Q61" s="30"/>
      <c r="R61" s="1"/>
      <c r="T61" s="22"/>
    </row>
    <row r="62" spans="1:23" ht="12.75" customHeight="1" x14ac:dyDescent="0.2">
      <c r="A62" s="22" t="s">
        <v>46</v>
      </c>
      <c r="J62" s="27">
        <v>1</v>
      </c>
      <c r="K62" s="28">
        <v>1</v>
      </c>
      <c r="L62" s="1"/>
      <c r="M62" s="1"/>
      <c r="O62" s="1"/>
      <c r="P62" s="29">
        <v>1</v>
      </c>
      <c r="Q62" s="30"/>
      <c r="R62" s="1"/>
      <c r="T62" s="22"/>
    </row>
    <row r="63" spans="1:23" ht="12.75" customHeight="1" x14ac:dyDescent="0.2">
      <c r="A63" s="22" t="s">
        <v>50</v>
      </c>
      <c r="K63" s="28"/>
      <c r="L63" s="1"/>
      <c r="M63" s="1"/>
      <c r="O63" s="1"/>
      <c r="P63" s="29"/>
      <c r="Q63" s="30"/>
      <c r="R63" s="1"/>
      <c r="T63" s="22"/>
    </row>
    <row r="64" spans="1:23" ht="12.75" customHeight="1" x14ac:dyDescent="0.2">
      <c r="A64" s="22" t="s">
        <v>51</v>
      </c>
      <c r="K64" s="28"/>
      <c r="L64" s="1"/>
      <c r="M64" s="1"/>
      <c r="O64" s="1"/>
      <c r="P64" s="29"/>
      <c r="Q64" s="30"/>
      <c r="R64" s="1"/>
      <c r="S64" s="27" t="s">
        <v>35</v>
      </c>
      <c r="T64" s="27">
        <v>15</v>
      </c>
      <c r="V64" s="27" t="s">
        <v>20</v>
      </c>
      <c r="W64" s="27">
        <f>SUM(K60:K62)</f>
        <v>17</v>
      </c>
    </row>
    <row r="65" spans="1:23" ht="12.75" customHeight="1" x14ac:dyDescent="0.2">
      <c r="K65" s="27">
        <f>SUM(K60:K62)</f>
        <v>17</v>
      </c>
      <c r="L65" s="1">
        <f>K60/B52</f>
        <v>0.23255813953488372</v>
      </c>
      <c r="M65" s="1">
        <f>K65/B52</f>
        <v>0.39534883720930231</v>
      </c>
      <c r="N65" s="1">
        <f>M65-L65</f>
        <v>0.16279069767441859</v>
      </c>
      <c r="O65" s="1"/>
      <c r="S65" s="27" t="s">
        <v>36</v>
      </c>
      <c r="T65" s="30">
        <f>T64/B52</f>
        <v>0.34883720930232559</v>
      </c>
      <c r="V65" s="27" t="s">
        <v>37</v>
      </c>
      <c r="W65" s="30">
        <f>T64/W64</f>
        <v>0.88235294117647056</v>
      </c>
    </row>
    <row r="66" spans="1:23" ht="12.75" customHeight="1" x14ac:dyDescent="0.3">
      <c r="A66" s="3" t="s">
        <v>47</v>
      </c>
      <c r="L66" s="1"/>
      <c r="M66" s="1"/>
      <c r="O66" s="1"/>
    </row>
    <row r="67" spans="1:23" ht="25.5" customHeight="1" x14ac:dyDescent="0.2">
      <c r="B67" s="251" t="s">
        <v>3</v>
      </c>
      <c r="C67" s="252"/>
      <c r="D67" s="252"/>
      <c r="E67" s="252"/>
      <c r="F67" s="252"/>
      <c r="G67" s="252"/>
      <c r="H67" s="252"/>
      <c r="I67" s="252"/>
      <c r="J67" s="252"/>
      <c r="L67" s="7" t="s">
        <v>11</v>
      </c>
      <c r="M67" s="7" t="s">
        <v>12</v>
      </c>
      <c r="N67" s="8" t="s">
        <v>13</v>
      </c>
      <c r="O67" s="7" t="s">
        <v>14</v>
      </c>
      <c r="P67" s="9" t="s">
        <v>15</v>
      </c>
      <c r="Q67" s="9" t="s">
        <v>16</v>
      </c>
      <c r="R67" s="10" t="s">
        <v>17</v>
      </c>
    </row>
    <row r="68" spans="1:23" ht="12.75" customHeight="1" x14ac:dyDescent="0.2">
      <c r="A68" s="12" t="s">
        <v>19</v>
      </c>
      <c r="B68" s="13">
        <v>1</v>
      </c>
      <c r="C68" s="13">
        <v>2</v>
      </c>
      <c r="D68" s="13">
        <v>3</v>
      </c>
      <c r="E68" s="13">
        <v>4</v>
      </c>
      <c r="F68" s="13">
        <v>5</v>
      </c>
      <c r="G68" s="13">
        <v>6</v>
      </c>
      <c r="H68" s="13">
        <v>7</v>
      </c>
      <c r="I68" s="13">
        <v>8</v>
      </c>
      <c r="J68" s="13">
        <v>9</v>
      </c>
      <c r="K68" s="14" t="s">
        <v>20</v>
      </c>
      <c r="L68" s="18"/>
      <c r="M68" s="18"/>
      <c r="N68" s="19"/>
      <c r="O68" s="20"/>
      <c r="P68" s="21"/>
      <c r="Q68" s="21"/>
      <c r="R68" s="1"/>
    </row>
    <row r="69" spans="1:23" ht="12.75" customHeight="1" x14ac:dyDescent="0.2">
      <c r="A69" s="22" t="s">
        <v>26</v>
      </c>
      <c r="B69" s="23">
        <v>10</v>
      </c>
      <c r="C69" s="23"/>
      <c r="D69" s="23"/>
      <c r="E69" s="23"/>
      <c r="F69" s="23"/>
      <c r="G69" s="23"/>
      <c r="H69" s="23"/>
      <c r="I69" s="23"/>
      <c r="J69" s="23"/>
      <c r="K69" s="28"/>
      <c r="L69" s="18"/>
      <c r="M69" s="18"/>
      <c r="N69" s="19"/>
      <c r="O69" s="20"/>
      <c r="P69" s="26">
        <f>B69</f>
        <v>10</v>
      </c>
      <c r="Q69" s="21"/>
      <c r="R69" s="1"/>
    </row>
    <row r="70" spans="1:23" ht="12.75" customHeight="1" x14ac:dyDescent="0.2">
      <c r="A70" s="22" t="s">
        <v>27</v>
      </c>
      <c r="C70" s="27">
        <v>7</v>
      </c>
      <c r="K70" s="28"/>
      <c r="L70" s="1"/>
      <c r="M70" s="1"/>
      <c r="O70" s="20">
        <f>C70/B69</f>
        <v>0.7</v>
      </c>
      <c r="P70" s="29">
        <v>7</v>
      </c>
      <c r="Q70" s="30">
        <f t="shared" ref="Q70:Q77" si="6">P70/P69</f>
        <v>0.7</v>
      </c>
      <c r="R70" s="1">
        <f t="shared" ref="R70:R77" si="7">100%-Q70</f>
        <v>0.30000000000000004</v>
      </c>
    </row>
    <row r="71" spans="1:23" ht="12.75" customHeight="1" x14ac:dyDescent="0.2">
      <c r="A71" s="22" t="s">
        <v>28</v>
      </c>
      <c r="D71" s="27">
        <v>6</v>
      </c>
      <c r="K71" s="28"/>
      <c r="L71" s="1"/>
      <c r="M71" s="1"/>
      <c r="O71" s="1">
        <f>D71/C70</f>
        <v>0.8571428571428571</v>
      </c>
      <c r="P71" s="29">
        <v>6</v>
      </c>
      <c r="Q71" s="30">
        <f t="shared" si="6"/>
        <v>0.8571428571428571</v>
      </c>
      <c r="R71" s="1">
        <f t="shared" si="7"/>
        <v>0.1428571428571429</v>
      </c>
    </row>
    <row r="72" spans="1:23" ht="12.75" customHeight="1" x14ac:dyDescent="0.2">
      <c r="A72" s="22" t="s">
        <v>29</v>
      </c>
      <c r="E72" s="27">
        <v>4</v>
      </c>
      <c r="K72" s="28"/>
      <c r="L72" s="1"/>
      <c r="M72" s="1"/>
      <c r="O72" s="1">
        <f>E72/D71</f>
        <v>0.66666666666666663</v>
      </c>
      <c r="P72" s="29">
        <v>4</v>
      </c>
      <c r="Q72" s="30">
        <f t="shared" si="6"/>
        <v>0.66666666666666663</v>
      </c>
      <c r="R72" s="1">
        <f t="shared" si="7"/>
        <v>0.33333333333333337</v>
      </c>
    </row>
    <row r="73" spans="1:23" ht="12.75" customHeight="1" x14ac:dyDescent="0.2">
      <c r="A73" s="22" t="s">
        <v>30</v>
      </c>
      <c r="F73" s="27">
        <v>3</v>
      </c>
      <c r="K73" s="28"/>
      <c r="L73" s="1"/>
      <c r="M73" s="1"/>
      <c r="O73" s="1">
        <f>F73/E72</f>
        <v>0.75</v>
      </c>
      <c r="P73" s="29">
        <v>4</v>
      </c>
      <c r="Q73" s="30">
        <f t="shared" si="6"/>
        <v>1</v>
      </c>
      <c r="R73" s="1">
        <f t="shared" si="7"/>
        <v>0</v>
      </c>
    </row>
    <row r="74" spans="1:23" ht="12.75" customHeight="1" x14ac:dyDescent="0.2">
      <c r="A74" s="22" t="s">
        <v>31</v>
      </c>
      <c r="G74" s="27">
        <v>2</v>
      </c>
      <c r="K74" s="28"/>
      <c r="L74" s="1"/>
      <c r="M74" s="1"/>
      <c r="O74" s="1">
        <f>G74/F73</f>
        <v>0.66666666666666663</v>
      </c>
      <c r="P74" s="29">
        <v>4</v>
      </c>
      <c r="Q74" s="30">
        <f t="shared" si="6"/>
        <v>1</v>
      </c>
      <c r="R74" s="1">
        <f t="shared" si="7"/>
        <v>0</v>
      </c>
    </row>
    <row r="75" spans="1:23" ht="12.75" customHeight="1" x14ac:dyDescent="0.2">
      <c r="A75" s="22" t="s">
        <v>32</v>
      </c>
      <c r="H75" s="27">
        <v>2</v>
      </c>
      <c r="K75" s="28"/>
      <c r="L75" s="1"/>
      <c r="M75" s="1"/>
      <c r="O75" s="1">
        <f>H75/G74</f>
        <v>1</v>
      </c>
      <c r="P75" s="29">
        <v>4</v>
      </c>
      <c r="Q75" s="30">
        <f t="shared" si="6"/>
        <v>1</v>
      </c>
      <c r="R75" s="1">
        <f t="shared" si="7"/>
        <v>0</v>
      </c>
    </row>
    <row r="76" spans="1:23" ht="12.75" customHeight="1" x14ac:dyDescent="0.2">
      <c r="A76" s="22" t="s">
        <v>33</v>
      </c>
      <c r="I76" s="27">
        <v>2</v>
      </c>
      <c r="K76" s="28"/>
      <c r="L76" s="1"/>
      <c r="M76" s="1"/>
      <c r="O76" s="1">
        <f>I76/H75</f>
        <v>1</v>
      </c>
      <c r="P76" s="29">
        <v>4</v>
      </c>
      <c r="Q76" s="30">
        <f t="shared" si="6"/>
        <v>1</v>
      </c>
      <c r="R76" s="1">
        <f t="shared" si="7"/>
        <v>0</v>
      </c>
    </row>
    <row r="77" spans="1:23" ht="12.75" customHeight="1" x14ac:dyDescent="0.2">
      <c r="A77" s="22" t="s">
        <v>34</v>
      </c>
      <c r="J77" s="27">
        <v>2</v>
      </c>
      <c r="K77" s="28">
        <v>2</v>
      </c>
      <c r="L77" s="1"/>
      <c r="M77" s="1"/>
      <c r="O77" s="1">
        <f>J77/I76</f>
        <v>1</v>
      </c>
      <c r="P77" s="29">
        <v>4</v>
      </c>
      <c r="Q77" s="30">
        <f t="shared" si="6"/>
        <v>1</v>
      </c>
      <c r="R77" s="1">
        <f t="shared" si="7"/>
        <v>0</v>
      </c>
    </row>
    <row r="78" spans="1:23" ht="12.75" customHeight="1" x14ac:dyDescent="0.2">
      <c r="A78" s="22" t="s">
        <v>46</v>
      </c>
      <c r="J78" s="27">
        <v>1</v>
      </c>
      <c r="K78" s="28">
        <v>1</v>
      </c>
      <c r="L78" s="1"/>
      <c r="M78" s="1"/>
      <c r="O78" s="1"/>
      <c r="P78" s="29">
        <v>1</v>
      </c>
      <c r="Q78" s="30"/>
      <c r="R78" s="1"/>
    </row>
    <row r="79" spans="1:23" ht="12.75" customHeight="1" x14ac:dyDescent="0.2">
      <c r="A79" s="22"/>
      <c r="K79" s="28"/>
      <c r="L79" s="1"/>
      <c r="M79" s="1"/>
      <c r="O79" s="1"/>
      <c r="P79" s="29"/>
      <c r="Q79" s="30"/>
      <c r="R79" s="1"/>
      <c r="S79" s="27" t="s">
        <v>35</v>
      </c>
      <c r="T79" s="27">
        <v>3</v>
      </c>
      <c r="V79" s="27" t="s">
        <v>20</v>
      </c>
      <c r="W79" s="27">
        <f>SUM(K77:K79)</f>
        <v>3</v>
      </c>
    </row>
    <row r="80" spans="1:23" ht="12.75" customHeight="1" x14ac:dyDescent="0.2">
      <c r="K80" s="27">
        <f>SUM(K77:K78)</f>
        <v>3</v>
      </c>
      <c r="L80" s="1">
        <f>K77/B69</f>
        <v>0.2</v>
      </c>
      <c r="M80" s="1">
        <f>K80/B69</f>
        <v>0.3</v>
      </c>
      <c r="N80" s="1">
        <f>M80-L80</f>
        <v>9.9999999999999978E-2</v>
      </c>
      <c r="O80" s="1"/>
      <c r="S80" s="27" t="s">
        <v>36</v>
      </c>
      <c r="T80" s="30">
        <f>T79/B69</f>
        <v>0.3</v>
      </c>
      <c r="V80" s="27" t="s">
        <v>37</v>
      </c>
      <c r="W80" s="30">
        <f>T79/W79</f>
        <v>1</v>
      </c>
    </row>
    <row r="81" spans="1:25" ht="12.75" customHeight="1" x14ac:dyDescent="0.3">
      <c r="A81" s="3" t="s">
        <v>49</v>
      </c>
      <c r="L81" s="1"/>
      <c r="M81" s="1"/>
      <c r="O81" s="1"/>
      <c r="U81" s="33"/>
      <c r="V81" s="33"/>
      <c r="W81" s="33"/>
    </row>
    <row r="82" spans="1:25" ht="25.5" customHeight="1" x14ac:dyDescent="0.2">
      <c r="B82" s="251" t="s">
        <v>3</v>
      </c>
      <c r="C82" s="252"/>
      <c r="D82" s="252"/>
      <c r="E82" s="252"/>
      <c r="F82" s="252"/>
      <c r="G82" s="252"/>
      <c r="H82" s="252"/>
      <c r="I82" s="252"/>
      <c r="J82" s="252"/>
      <c r="L82" s="7" t="s">
        <v>11</v>
      </c>
      <c r="M82" s="7" t="s">
        <v>12</v>
      </c>
      <c r="N82" s="8" t="s">
        <v>13</v>
      </c>
      <c r="O82" s="7" t="s">
        <v>14</v>
      </c>
      <c r="P82" s="9" t="s">
        <v>15</v>
      </c>
      <c r="Q82" s="9" t="s">
        <v>16</v>
      </c>
      <c r="R82" s="10" t="s">
        <v>17</v>
      </c>
      <c r="T82" s="34" t="s">
        <v>40</v>
      </c>
      <c r="U82" s="35" t="s">
        <v>41</v>
      </c>
    </row>
    <row r="83" spans="1:25" ht="12.75" customHeight="1" x14ac:dyDescent="0.2">
      <c r="A83" s="12" t="s">
        <v>19</v>
      </c>
      <c r="B83" s="13">
        <v>1</v>
      </c>
      <c r="C83" s="13">
        <v>2</v>
      </c>
      <c r="D83" s="13">
        <v>3</v>
      </c>
      <c r="E83" s="13">
        <v>4</v>
      </c>
      <c r="F83" s="13">
        <v>5</v>
      </c>
      <c r="G83" s="13">
        <v>6</v>
      </c>
      <c r="H83" s="13">
        <v>7</v>
      </c>
      <c r="I83" s="13">
        <v>8</v>
      </c>
      <c r="J83" s="13">
        <v>9</v>
      </c>
      <c r="K83" s="14" t="s">
        <v>20</v>
      </c>
      <c r="L83" s="18"/>
      <c r="M83" s="18"/>
      <c r="N83" s="19"/>
      <c r="O83" s="20"/>
      <c r="P83" s="21"/>
      <c r="Q83" s="21"/>
      <c r="R83" s="1"/>
      <c r="T83" s="2" t="s">
        <v>42</v>
      </c>
      <c r="U83" s="1" t="e">
        <f>#REF!</f>
        <v>#REF!</v>
      </c>
    </row>
    <row r="84" spans="1:25" ht="12.75" customHeight="1" x14ac:dyDescent="0.2">
      <c r="A84" s="22" t="s">
        <v>27</v>
      </c>
      <c r="B84" s="23">
        <v>37</v>
      </c>
      <c r="C84" s="23"/>
      <c r="D84" s="23"/>
      <c r="E84" s="23"/>
      <c r="F84" s="23"/>
      <c r="G84" s="23"/>
      <c r="H84" s="23"/>
      <c r="I84" s="23"/>
      <c r="J84" s="23"/>
      <c r="K84" s="28"/>
      <c r="L84" s="18"/>
      <c r="M84" s="18"/>
      <c r="N84" s="19"/>
      <c r="O84" s="20"/>
      <c r="P84" s="26">
        <f>B84</f>
        <v>37</v>
      </c>
      <c r="Q84" s="21"/>
      <c r="R84" s="1"/>
      <c r="T84" s="2" t="s">
        <v>43</v>
      </c>
    </row>
    <row r="85" spans="1:25" ht="12.75" customHeight="1" x14ac:dyDescent="0.2">
      <c r="A85" s="22" t="s">
        <v>28</v>
      </c>
      <c r="C85" s="27">
        <v>24</v>
      </c>
      <c r="K85" s="28"/>
      <c r="L85" s="1"/>
      <c r="M85" s="1"/>
      <c r="O85" s="20">
        <f>C85/B84</f>
        <v>0.64864864864864868</v>
      </c>
      <c r="P85" s="29">
        <v>24</v>
      </c>
      <c r="Q85" s="30">
        <f t="shared" ref="Q85:Q92" si="8">P85/P84</f>
        <v>0.64864864864864868</v>
      </c>
      <c r="R85" s="1">
        <f t="shared" ref="R85:R92" si="9">100%-Q85</f>
        <v>0.35135135135135132</v>
      </c>
      <c r="T85" s="2" t="s">
        <v>45</v>
      </c>
    </row>
    <row r="86" spans="1:25" ht="12.75" customHeight="1" x14ac:dyDescent="0.2">
      <c r="A86" s="22" t="s">
        <v>29</v>
      </c>
      <c r="D86" s="27">
        <v>24</v>
      </c>
      <c r="K86" s="28"/>
      <c r="L86" s="1"/>
      <c r="M86" s="1"/>
      <c r="O86" s="1">
        <f>D86/C85</f>
        <v>1</v>
      </c>
      <c r="P86" s="29">
        <v>25</v>
      </c>
      <c r="Q86" s="30">
        <f t="shared" si="8"/>
        <v>1.0416666666666667</v>
      </c>
      <c r="R86" s="1">
        <f t="shared" si="9"/>
        <v>-4.1666666666666741E-2</v>
      </c>
      <c r="T86" s="2" t="s">
        <v>0</v>
      </c>
    </row>
    <row r="87" spans="1:25" ht="12.75" customHeight="1" x14ac:dyDescent="0.2">
      <c r="A87" s="22" t="s">
        <v>30</v>
      </c>
      <c r="E87" s="27">
        <v>23</v>
      </c>
      <c r="K87" s="28"/>
      <c r="L87" s="1"/>
      <c r="M87" s="1"/>
      <c r="O87" s="1">
        <f>E87/D86</f>
        <v>0.95833333333333337</v>
      </c>
      <c r="P87" s="29">
        <v>25</v>
      </c>
      <c r="Q87" s="30">
        <f t="shared" si="8"/>
        <v>1</v>
      </c>
      <c r="R87" s="1">
        <f t="shared" si="9"/>
        <v>0</v>
      </c>
      <c r="T87" s="2" t="s">
        <v>2</v>
      </c>
    </row>
    <row r="88" spans="1:25" ht="12.75" customHeight="1" x14ac:dyDescent="0.2">
      <c r="A88" s="22" t="s">
        <v>31</v>
      </c>
      <c r="F88" s="27">
        <v>23</v>
      </c>
      <c r="K88" s="28"/>
      <c r="L88" s="1"/>
      <c r="M88" s="1"/>
      <c r="O88" s="1">
        <f>F88/E87</f>
        <v>1</v>
      </c>
      <c r="P88" s="29">
        <v>26</v>
      </c>
      <c r="Q88" s="30">
        <f t="shared" si="8"/>
        <v>1.04</v>
      </c>
      <c r="R88" s="1">
        <f t="shared" si="9"/>
        <v>-4.0000000000000036E-2</v>
      </c>
      <c r="T88" s="2"/>
    </row>
    <row r="89" spans="1:25" ht="12.75" customHeight="1" x14ac:dyDescent="0.2">
      <c r="A89" s="22" t="s">
        <v>32</v>
      </c>
      <c r="G89" s="27">
        <v>23</v>
      </c>
      <c r="K89" s="28"/>
      <c r="L89" s="1"/>
      <c r="M89" s="1"/>
      <c r="O89" s="1">
        <f>G89/F88</f>
        <v>1</v>
      </c>
      <c r="P89" s="29">
        <v>26</v>
      </c>
      <c r="Q89" s="30">
        <f t="shared" si="8"/>
        <v>1</v>
      </c>
      <c r="R89" s="1">
        <f t="shared" si="9"/>
        <v>0</v>
      </c>
      <c r="T89" s="2"/>
    </row>
    <row r="90" spans="1:25" ht="12.75" customHeight="1" x14ac:dyDescent="0.2">
      <c r="A90" s="22" t="s">
        <v>33</v>
      </c>
      <c r="H90" s="27">
        <v>23</v>
      </c>
      <c r="K90" s="28"/>
      <c r="L90" s="1"/>
      <c r="M90" s="1"/>
      <c r="O90" s="1">
        <f>H90/G89</f>
        <v>1</v>
      </c>
      <c r="P90" s="29">
        <v>24</v>
      </c>
      <c r="Q90" s="30">
        <f t="shared" si="8"/>
        <v>0.92307692307692313</v>
      </c>
      <c r="R90" s="1">
        <f t="shared" si="9"/>
        <v>7.6923076923076872E-2</v>
      </c>
      <c r="T90" s="2"/>
    </row>
    <row r="91" spans="1:25" ht="12.75" customHeight="1" x14ac:dyDescent="0.2">
      <c r="A91" s="22" t="s">
        <v>34</v>
      </c>
      <c r="I91" s="27">
        <v>22</v>
      </c>
      <c r="K91" s="28"/>
      <c r="L91" s="1"/>
      <c r="M91" s="1"/>
      <c r="O91" s="1">
        <f>I91/H90</f>
        <v>0.95652173913043481</v>
      </c>
      <c r="P91" s="29">
        <v>23</v>
      </c>
      <c r="Q91" s="30">
        <f t="shared" si="8"/>
        <v>0.95833333333333337</v>
      </c>
      <c r="R91" s="1">
        <f t="shared" si="9"/>
        <v>4.166666666666663E-2</v>
      </c>
      <c r="T91" s="2"/>
    </row>
    <row r="92" spans="1:25" ht="12.75" customHeight="1" x14ac:dyDescent="0.2">
      <c r="A92" s="22" t="s">
        <v>46</v>
      </c>
      <c r="J92" s="27">
        <v>22</v>
      </c>
      <c r="K92" s="28">
        <v>22</v>
      </c>
      <c r="L92" s="1"/>
      <c r="M92" s="1"/>
      <c r="O92" s="1">
        <f>J92/I91</f>
        <v>1</v>
      </c>
      <c r="P92" s="29">
        <v>23</v>
      </c>
      <c r="Q92" s="30">
        <f t="shared" si="8"/>
        <v>1</v>
      </c>
      <c r="R92" s="1">
        <f t="shared" si="9"/>
        <v>0</v>
      </c>
      <c r="T92" s="2"/>
    </row>
    <row r="93" spans="1:25" ht="12.75" customHeight="1" x14ac:dyDescent="0.2">
      <c r="A93" s="22" t="s">
        <v>50</v>
      </c>
      <c r="J93" s="27">
        <v>1</v>
      </c>
      <c r="K93" s="28"/>
      <c r="L93" s="1"/>
      <c r="M93" s="1"/>
      <c r="O93" s="1"/>
      <c r="P93" s="29">
        <v>1</v>
      </c>
      <c r="Q93" s="30"/>
      <c r="R93" s="1"/>
      <c r="T93" s="2"/>
    </row>
    <row r="94" spans="1:25" ht="12.75" customHeight="1" x14ac:dyDescent="0.2">
      <c r="A94" s="22" t="s">
        <v>51</v>
      </c>
      <c r="J94" s="27">
        <v>1</v>
      </c>
      <c r="K94" s="28"/>
      <c r="L94" s="1"/>
      <c r="M94" s="1"/>
      <c r="O94" s="1"/>
      <c r="P94" s="29">
        <v>1</v>
      </c>
      <c r="Q94" s="30"/>
      <c r="R94" s="1"/>
      <c r="T94" s="2"/>
      <c r="U94" s="27" t="s">
        <v>35</v>
      </c>
      <c r="V94" s="27">
        <v>23</v>
      </c>
      <c r="X94" s="28" t="s">
        <v>20</v>
      </c>
      <c r="Y94" s="28">
        <f>SUM(K92:K94)</f>
        <v>22</v>
      </c>
    </row>
    <row r="95" spans="1:25" ht="12.75" customHeight="1" x14ac:dyDescent="0.2">
      <c r="K95" s="27">
        <f>SUM(K92)</f>
        <v>22</v>
      </c>
      <c r="L95" s="1">
        <f>K92/B84</f>
        <v>0.59459459459459463</v>
      </c>
      <c r="M95" s="1">
        <f>K95/B84</f>
        <v>0.59459459459459463</v>
      </c>
      <c r="N95" s="1">
        <f>M95-L95</f>
        <v>0</v>
      </c>
      <c r="O95" s="1"/>
      <c r="T95" s="11" t="s">
        <v>18</v>
      </c>
      <c r="U95" s="27" t="s">
        <v>36</v>
      </c>
      <c r="V95" s="30">
        <f>V94/B84</f>
        <v>0.6216216216216216</v>
      </c>
      <c r="X95" s="28" t="s">
        <v>37</v>
      </c>
      <c r="Y95" s="100">
        <f>V94/Y94</f>
        <v>1.0454545454545454</v>
      </c>
    </row>
    <row r="96" spans="1:25" ht="12.75" customHeight="1" x14ac:dyDescent="0.3">
      <c r="A96" s="3" t="s">
        <v>52</v>
      </c>
      <c r="L96" s="1"/>
      <c r="M96" s="1"/>
      <c r="O96" s="1"/>
      <c r="T96" s="11" t="s">
        <v>21</v>
      </c>
    </row>
    <row r="97" spans="1:32" ht="12.75" customHeight="1" x14ac:dyDescent="0.2">
      <c r="A97" s="27"/>
      <c r="B97" s="264"/>
      <c r="C97" s="255"/>
      <c r="D97" s="255"/>
      <c r="E97" s="255"/>
      <c r="F97" s="255"/>
      <c r="G97" s="255"/>
      <c r="H97" s="255"/>
      <c r="I97" s="255"/>
      <c r="J97" s="255"/>
      <c r="K97" s="27"/>
      <c r="L97" s="10"/>
      <c r="M97" s="10"/>
      <c r="N97" s="101"/>
      <c r="O97" s="10"/>
      <c r="P97" s="9"/>
      <c r="Q97" s="9"/>
      <c r="R97" s="10"/>
      <c r="T97" s="11" t="s">
        <v>23</v>
      </c>
      <c r="U97" s="102"/>
      <c r="V97" s="102"/>
      <c r="W97" s="102"/>
    </row>
    <row r="98" spans="1:32" ht="12.75" customHeight="1" x14ac:dyDescent="0.2">
      <c r="A98" s="31"/>
      <c r="B98" s="27"/>
      <c r="C98" s="27"/>
      <c r="D98" s="27"/>
      <c r="E98" s="27"/>
      <c r="F98" s="27"/>
      <c r="G98" s="27"/>
      <c r="H98" s="27"/>
      <c r="I98" s="27"/>
      <c r="J98" s="27"/>
      <c r="K98" s="31"/>
      <c r="L98" s="1"/>
      <c r="M98" s="1"/>
      <c r="N98" s="27"/>
      <c r="O98" s="1"/>
      <c r="P98" s="21"/>
      <c r="Q98" s="21"/>
      <c r="R98" s="1"/>
      <c r="T98" s="103"/>
      <c r="U98" s="104"/>
      <c r="V98" s="104"/>
      <c r="W98" s="104"/>
    </row>
    <row r="99" spans="1:32" ht="12.75" customHeight="1" x14ac:dyDescent="0.2">
      <c r="A99" s="22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1"/>
      <c r="M99" s="1"/>
      <c r="N99" s="27"/>
      <c r="O99" s="1"/>
      <c r="P99" s="105"/>
      <c r="Q99" s="21"/>
      <c r="R99" s="1"/>
      <c r="T99" s="22"/>
      <c r="U99" s="104"/>
      <c r="V99" s="104"/>
      <c r="W99" s="104"/>
    </row>
    <row r="100" spans="1:32" ht="12.75" customHeight="1" x14ac:dyDescent="0.2">
      <c r="A100" s="22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1"/>
      <c r="M100" s="1"/>
      <c r="N100" s="27"/>
      <c r="O100" s="1"/>
      <c r="P100" s="27"/>
      <c r="Q100" s="30"/>
      <c r="R100" s="1"/>
      <c r="T100" s="22"/>
      <c r="U100" s="104"/>
      <c r="V100" s="104"/>
      <c r="W100" s="104"/>
    </row>
    <row r="101" spans="1:32" ht="12.75" customHeight="1" x14ac:dyDescent="0.2">
      <c r="A101" s="22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1"/>
      <c r="M101" s="1"/>
      <c r="N101" s="27"/>
      <c r="O101" s="1"/>
      <c r="P101" s="27"/>
      <c r="Q101" s="27"/>
      <c r="R101" s="27"/>
      <c r="T101" s="27"/>
      <c r="U101" s="32" t="s">
        <v>115</v>
      </c>
      <c r="V101" s="106"/>
      <c r="W101" s="106"/>
    </row>
    <row r="102" spans="1:32" ht="12.75" customHeight="1" x14ac:dyDescent="0.3">
      <c r="A102" s="22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1"/>
      <c r="M102" s="1"/>
      <c r="N102" s="27"/>
      <c r="O102" s="1"/>
      <c r="P102" s="27"/>
      <c r="Q102" s="27"/>
      <c r="R102" s="27"/>
      <c r="T102" s="107" t="s">
        <v>40</v>
      </c>
      <c r="U102" s="37" t="s">
        <v>22</v>
      </c>
      <c r="V102" s="37" t="s">
        <v>24</v>
      </c>
      <c r="W102" s="37" t="s">
        <v>25</v>
      </c>
      <c r="X102" s="37" t="s">
        <v>26</v>
      </c>
      <c r="Y102" s="37" t="s">
        <v>27</v>
      </c>
      <c r="Z102" s="37" t="s">
        <v>29</v>
      </c>
      <c r="AA102" s="37" t="s">
        <v>30</v>
      </c>
      <c r="AB102" s="37" t="s">
        <v>31</v>
      </c>
      <c r="AC102" s="37" t="s">
        <v>32</v>
      </c>
      <c r="AD102" s="37" t="s">
        <v>33</v>
      </c>
      <c r="AE102" s="37" t="s">
        <v>34</v>
      </c>
      <c r="AF102" s="37" t="s">
        <v>46</v>
      </c>
    </row>
    <row r="103" spans="1:32" ht="12.75" customHeight="1" x14ac:dyDescent="0.3">
      <c r="A103" s="22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1"/>
      <c r="M103" s="1"/>
      <c r="N103" s="27"/>
      <c r="O103" s="1"/>
      <c r="P103" s="27"/>
      <c r="Q103" s="27"/>
      <c r="R103" s="27"/>
      <c r="T103" s="38" t="s">
        <v>42</v>
      </c>
      <c r="U103" s="39">
        <f>P20/P18</f>
        <v>0.45070422535211269</v>
      </c>
      <c r="V103" s="39">
        <f>P36/P34</f>
        <v>0.35</v>
      </c>
      <c r="W103" s="39">
        <f>P54/P52</f>
        <v>0.46511627906976744</v>
      </c>
      <c r="X103" s="39">
        <f>P71/P69</f>
        <v>0.6</v>
      </c>
      <c r="Y103" s="39">
        <f>P86/P84</f>
        <v>0.67567567567567566</v>
      </c>
      <c r="Z103" s="39">
        <f>P111/P109</f>
        <v>0.74285714285714288</v>
      </c>
      <c r="AA103" s="39">
        <f>P126/P124</f>
        <v>0.55555555555555558</v>
      </c>
      <c r="AB103" s="39">
        <f>P140/P138</f>
        <v>0.71794871794871795</v>
      </c>
      <c r="AC103" s="39">
        <f>P156/P154</f>
        <v>0.83333333333333337</v>
      </c>
      <c r="AD103" s="39">
        <f>P171/P169</f>
        <v>0.8867924528301887</v>
      </c>
      <c r="AE103" s="39">
        <f>P187/P185</f>
        <v>1</v>
      </c>
      <c r="AF103" s="39">
        <f>P202/P200</f>
        <v>0.90909090909090906</v>
      </c>
    </row>
    <row r="104" spans="1:32" ht="12.75" customHeight="1" x14ac:dyDescent="0.3">
      <c r="A104" s="22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1"/>
      <c r="M104" s="1"/>
      <c r="N104" s="27"/>
      <c r="O104" s="1"/>
      <c r="P104" s="27"/>
      <c r="Q104" s="27"/>
      <c r="R104" s="27"/>
      <c r="T104" s="38"/>
      <c r="U104" s="39"/>
      <c r="V104" s="39"/>
      <c r="W104" s="39"/>
      <c r="X104" s="39"/>
      <c r="Y104" s="39"/>
      <c r="Z104" s="39"/>
      <c r="AA104" s="39"/>
      <c r="AE104" s="39"/>
    </row>
    <row r="105" spans="1:32" ht="12.75" customHeight="1" x14ac:dyDescent="0.3">
      <c r="A105" s="22"/>
      <c r="L105" s="1"/>
      <c r="M105" s="1"/>
      <c r="O105" s="1"/>
      <c r="T105" s="38"/>
      <c r="U105" s="39"/>
      <c r="V105" s="39"/>
      <c r="W105" s="39"/>
      <c r="X105" s="39"/>
      <c r="Y105" s="39"/>
      <c r="Z105" s="39"/>
    </row>
    <row r="106" spans="1:32" ht="12.75" customHeight="1" x14ac:dyDescent="0.3">
      <c r="A106" s="3" t="s">
        <v>54</v>
      </c>
      <c r="L106" s="1"/>
      <c r="M106" s="1"/>
      <c r="O106" s="1"/>
    </row>
    <row r="107" spans="1:32" ht="25.5" customHeight="1" x14ac:dyDescent="0.2">
      <c r="B107" s="251" t="s">
        <v>3</v>
      </c>
      <c r="C107" s="252"/>
      <c r="D107" s="252"/>
      <c r="E107" s="252"/>
      <c r="F107" s="252"/>
      <c r="G107" s="252"/>
      <c r="H107" s="252"/>
      <c r="I107" s="252"/>
      <c r="J107" s="252"/>
      <c r="L107" s="7" t="s">
        <v>11</v>
      </c>
      <c r="M107" s="7" t="s">
        <v>12</v>
      </c>
      <c r="N107" s="8" t="s">
        <v>13</v>
      </c>
      <c r="O107" s="7" t="s">
        <v>14</v>
      </c>
      <c r="P107" s="9" t="s">
        <v>15</v>
      </c>
      <c r="Q107" s="9" t="s">
        <v>16</v>
      </c>
      <c r="R107" s="10" t="s">
        <v>17</v>
      </c>
    </row>
    <row r="108" spans="1:32" ht="12.75" customHeight="1" x14ac:dyDescent="0.2">
      <c r="A108" s="12" t="s">
        <v>19</v>
      </c>
      <c r="B108" s="13">
        <v>1</v>
      </c>
      <c r="C108" s="13">
        <v>2</v>
      </c>
      <c r="D108" s="13">
        <v>3</v>
      </c>
      <c r="E108" s="13">
        <v>4</v>
      </c>
      <c r="F108" s="13">
        <v>5</v>
      </c>
      <c r="G108" s="13">
        <v>6</v>
      </c>
      <c r="H108" s="13">
        <v>7</v>
      </c>
      <c r="I108" s="13">
        <v>8</v>
      </c>
      <c r="J108" s="13">
        <v>9</v>
      </c>
      <c r="K108" s="14" t="s">
        <v>20</v>
      </c>
      <c r="L108" s="18"/>
      <c r="M108" s="18"/>
      <c r="N108" s="19"/>
      <c r="O108" s="20"/>
      <c r="P108" s="21"/>
      <c r="Q108" s="21"/>
      <c r="R108" s="1"/>
    </row>
    <row r="109" spans="1:32" ht="12.75" customHeight="1" x14ac:dyDescent="0.2">
      <c r="A109" s="22" t="s">
        <v>29</v>
      </c>
      <c r="B109" s="23">
        <v>35</v>
      </c>
      <c r="C109" s="23"/>
      <c r="D109" s="23"/>
      <c r="E109" s="23"/>
      <c r="F109" s="23"/>
      <c r="G109" s="23"/>
      <c r="H109" s="23"/>
      <c r="I109" s="23"/>
      <c r="J109" s="23"/>
      <c r="K109" s="28"/>
      <c r="L109" s="18"/>
      <c r="M109" s="18"/>
      <c r="N109" s="19"/>
      <c r="O109" s="20"/>
      <c r="P109" s="26">
        <f>B109</f>
        <v>35</v>
      </c>
      <c r="Q109" s="21"/>
      <c r="R109" s="1"/>
    </row>
    <row r="110" spans="1:32" ht="12.75" customHeight="1" x14ac:dyDescent="0.2">
      <c r="A110" s="22" t="s">
        <v>30</v>
      </c>
      <c r="C110" s="27">
        <v>29</v>
      </c>
      <c r="K110" s="28"/>
      <c r="L110" s="1"/>
      <c r="M110" s="1"/>
      <c r="O110" s="20">
        <f>C110/B109</f>
        <v>0.82857142857142863</v>
      </c>
      <c r="P110" s="29">
        <v>29</v>
      </c>
      <c r="Q110" s="30">
        <f t="shared" ref="Q110:Q117" si="10">P110/P109</f>
        <v>0.82857142857142863</v>
      </c>
      <c r="R110" s="1">
        <f t="shared" ref="R110:R117" si="11">100%-Q110</f>
        <v>0.17142857142857137</v>
      </c>
    </row>
    <row r="111" spans="1:32" ht="12.75" customHeight="1" x14ac:dyDescent="0.2">
      <c r="A111" s="22" t="s">
        <v>31</v>
      </c>
      <c r="D111" s="27">
        <v>24</v>
      </c>
      <c r="K111" s="28"/>
      <c r="L111" s="1"/>
      <c r="M111" s="1"/>
      <c r="O111" s="1">
        <f>D111/C110</f>
        <v>0.82758620689655171</v>
      </c>
      <c r="P111" s="29">
        <v>26</v>
      </c>
      <c r="Q111" s="30">
        <f t="shared" si="10"/>
        <v>0.89655172413793105</v>
      </c>
      <c r="R111" s="1">
        <f t="shared" si="11"/>
        <v>0.10344827586206895</v>
      </c>
    </row>
    <row r="112" spans="1:32" ht="12.75" customHeight="1" x14ac:dyDescent="0.2">
      <c r="A112" s="22" t="s">
        <v>32</v>
      </c>
      <c r="E112" s="27">
        <v>23</v>
      </c>
      <c r="K112" s="28"/>
      <c r="L112" s="1"/>
      <c r="M112" s="1"/>
      <c r="O112" s="1">
        <f>E112/D111</f>
        <v>0.95833333333333337</v>
      </c>
      <c r="P112" s="29">
        <v>26</v>
      </c>
      <c r="Q112" s="30">
        <f t="shared" si="10"/>
        <v>1</v>
      </c>
      <c r="R112" s="1">
        <f t="shared" si="11"/>
        <v>0</v>
      </c>
    </row>
    <row r="113" spans="1:22" ht="12.75" customHeight="1" x14ac:dyDescent="0.2">
      <c r="A113" s="22" t="s">
        <v>33</v>
      </c>
      <c r="F113" s="27">
        <v>22</v>
      </c>
      <c r="K113" s="28"/>
      <c r="L113" s="1"/>
      <c r="M113" s="1"/>
      <c r="O113" s="1">
        <f>F113/E112</f>
        <v>0.95652173913043481</v>
      </c>
      <c r="P113" s="29">
        <v>24</v>
      </c>
      <c r="Q113" s="30">
        <f t="shared" si="10"/>
        <v>0.92307692307692313</v>
      </c>
      <c r="R113" s="1">
        <f t="shared" si="11"/>
        <v>7.6923076923076872E-2</v>
      </c>
    </row>
    <row r="114" spans="1:22" ht="12.75" customHeight="1" x14ac:dyDescent="0.2">
      <c r="A114" s="22" t="s">
        <v>34</v>
      </c>
      <c r="G114" s="27">
        <v>22</v>
      </c>
      <c r="K114" s="28"/>
      <c r="L114" s="1"/>
      <c r="M114" s="1"/>
      <c r="O114" s="1">
        <f>G114/F113</f>
        <v>1</v>
      </c>
      <c r="P114" s="29">
        <v>24</v>
      </c>
      <c r="Q114" s="30">
        <f t="shared" si="10"/>
        <v>1</v>
      </c>
      <c r="R114" s="1">
        <f t="shared" si="11"/>
        <v>0</v>
      </c>
    </row>
    <row r="115" spans="1:22" ht="12.75" customHeight="1" x14ac:dyDescent="0.2">
      <c r="A115" s="22" t="s">
        <v>46</v>
      </c>
      <c r="H115" s="27">
        <v>21</v>
      </c>
      <c r="K115" s="28"/>
      <c r="L115" s="1"/>
      <c r="M115" s="1"/>
      <c r="O115" s="1">
        <f>H115/G114</f>
        <v>0.95454545454545459</v>
      </c>
      <c r="P115" s="29">
        <v>23</v>
      </c>
      <c r="Q115" s="30">
        <f t="shared" si="10"/>
        <v>0.95833333333333337</v>
      </c>
      <c r="R115" s="1">
        <f t="shared" si="11"/>
        <v>4.166666666666663E-2</v>
      </c>
    </row>
    <row r="116" spans="1:22" ht="12.75" customHeight="1" x14ac:dyDescent="0.2">
      <c r="A116" s="22" t="s">
        <v>50</v>
      </c>
      <c r="I116" s="27">
        <v>21</v>
      </c>
      <c r="K116" s="28"/>
      <c r="L116" s="1"/>
      <c r="M116" s="1"/>
      <c r="O116" s="1">
        <f>I116/H115</f>
        <v>1</v>
      </c>
      <c r="P116" s="29">
        <v>23</v>
      </c>
      <c r="Q116" s="30">
        <f t="shared" si="10"/>
        <v>1</v>
      </c>
      <c r="R116" s="1">
        <f t="shared" si="11"/>
        <v>0</v>
      </c>
    </row>
    <row r="117" spans="1:22" ht="12.75" customHeight="1" x14ac:dyDescent="0.2">
      <c r="A117" s="22" t="s">
        <v>51</v>
      </c>
      <c r="J117" s="27">
        <v>21</v>
      </c>
      <c r="K117" s="28">
        <v>21</v>
      </c>
      <c r="L117" s="1"/>
      <c r="M117" s="1"/>
      <c r="O117" s="1">
        <f>J117/I116</f>
        <v>1</v>
      </c>
      <c r="P117" s="29">
        <v>23</v>
      </c>
      <c r="Q117" s="30">
        <f t="shared" si="10"/>
        <v>1</v>
      </c>
      <c r="R117" s="1">
        <f t="shared" si="11"/>
        <v>0</v>
      </c>
    </row>
    <row r="118" spans="1:22" ht="12.75" customHeight="1" x14ac:dyDescent="0.2">
      <c r="A118" s="22" t="s">
        <v>55</v>
      </c>
      <c r="J118" s="27">
        <v>2</v>
      </c>
      <c r="K118" s="28">
        <v>1</v>
      </c>
      <c r="L118" s="1"/>
      <c r="M118" s="1"/>
      <c r="O118" s="1"/>
      <c r="P118" s="29">
        <v>2</v>
      </c>
      <c r="Q118" s="30"/>
      <c r="R118" s="1"/>
    </row>
    <row r="119" spans="1:22" ht="12.75" customHeight="1" x14ac:dyDescent="0.2">
      <c r="A119" s="22" t="s">
        <v>56</v>
      </c>
      <c r="J119" s="27">
        <v>1</v>
      </c>
      <c r="K119" s="28">
        <v>1</v>
      </c>
      <c r="L119" s="1"/>
      <c r="M119" s="1"/>
      <c r="O119" s="1"/>
      <c r="P119" s="29">
        <v>1</v>
      </c>
      <c r="Q119" s="30"/>
      <c r="R119" s="1"/>
      <c r="S119" s="27" t="s">
        <v>35</v>
      </c>
      <c r="T119" s="27">
        <v>23</v>
      </c>
      <c r="U119" s="27">
        <f>SUM(K117:K119)</f>
        <v>23</v>
      </c>
      <c r="V119" s="27" t="s">
        <v>20</v>
      </c>
    </row>
    <row r="120" spans="1:22" ht="12.75" customHeight="1" x14ac:dyDescent="0.2">
      <c r="K120" s="27">
        <f>SUM(K117:K119)</f>
        <v>23</v>
      </c>
      <c r="L120" s="1">
        <f>K117/B109</f>
        <v>0.6</v>
      </c>
      <c r="M120" s="1">
        <f>K120/B109</f>
        <v>0.65714285714285714</v>
      </c>
      <c r="N120" s="1">
        <f>M120-L120</f>
        <v>5.7142857142857162E-2</v>
      </c>
      <c r="O120" s="1"/>
      <c r="S120" s="27" t="s">
        <v>36</v>
      </c>
      <c r="T120" s="30">
        <f>T119/B109</f>
        <v>0.65714285714285714</v>
      </c>
      <c r="U120" s="30">
        <f>T119/U119</f>
        <v>1</v>
      </c>
      <c r="V120" s="27" t="s">
        <v>37</v>
      </c>
    </row>
    <row r="121" spans="1:22" ht="12.75" customHeight="1" x14ac:dyDescent="0.3">
      <c r="A121" s="3" t="s">
        <v>59</v>
      </c>
      <c r="L121" s="1"/>
      <c r="M121" s="1"/>
      <c r="O121" s="1"/>
    </row>
    <row r="122" spans="1:22" ht="25.5" customHeight="1" x14ac:dyDescent="0.2">
      <c r="B122" s="251" t="s">
        <v>3</v>
      </c>
      <c r="C122" s="252"/>
      <c r="D122" s="252"/>
      <c r="E122" s="252"/>
      <c r="F122" s="252"/>
      <c r="G122" s="252"/>
      <c r="H122" s="252"/>
      <c r="I122" s="252"/>
      <c r="J122" s="252"/>
      <c r="L122" s="7" t="s">
        <v>11</v>
      </c>
      <c r="M122" s="7" t="s">
        <v>12</v>
      </c>
      <c r="N122" s="8" t="s">
        <v>13</v>
      </c>
      <c r="O122" s="7" t="s">
        <v>14</v>
      </c>
      <c r="P122" s="9" t="s">
        <v>15</v>
      </c>
      <c r="Q122" s="9" t="s">
        <v>16</v>
      </c>
      <c r="R122" s="10" t="s">
        <v>17</v>
      </c>
    </row>
    <row r="123" spans="1:22" ht="12.75" customHeight="1" x14ac:dyDescent="0.2">
      <c r="A123" s="12" t="s">
        <v>19</v>
      </c>
      <c r="B123" s="13">
        <v>1</v>
      </c>
      <c r="C123" s="13">
        <v>2</v>
      </c>
      <c r="D123" s="13">
        <v>3</v>
      </c>
      <c r="E123" s="13">
        <v>4</v>
      </c>
      <c r="F123" s="13">
        <v>5</v>
      </c>
      <c r="G123" s="13">
        <v>6</v>
      </c>
      <c r="H123" s="13">
        <v>7</v>
      </c>
      <c r="I123" s="13">
        <v>8</v>
      </c>
      <c r="J123" s="13">
        <v>9</v>
      </c>
      <c r="K123" s="14" t="s">
        <v>20</v>
      </c>
      <c r="L123" s="18"/>
      <c r="M123" s="18"/>
      <c r="N123" s="19"/>
      <c r="O123" s="20"/>
      <c r="P123" s="21"/>
      <c r="Q123" s="21"/>
      <c r="R123" s="1"/>
    </row>
    <row r="124" spans="1:22" ht="12.75" customHeight="1" x14ac:dyDescent="0.2">
      <c r="A124" s="22" t="s">
        <v>30</v>
      </c>
      <c r="B124" s="23">
        <v>9</v>
      </c>
      <c r="C124" s="23"/>
      <c r="D124" s="23"/>
      <c r="E124" s="23"/>
      <c r="F124" s="23"/>
      <c r="G124" s="23"/>
      <c r="H124" s="23"/>
      <c r="I124" s="23"/>
      <c r="J124" s="23"/>
      <c r="K124" s="28"/>
      <c r="L124" s="18"/>
      <c r="M124" s="18"/>
      <c r="N124" s="19"/>
      <c r="O124" s="20"/>
      <c r="P124" s="26">
        <f>B124</f>
        <v>9</v>
      </c>
      <c r="Q124" s="21"/>
      <c r="R124" s="1"/>
    </row>
    <row r="125" spans="1:22" ht="12.75" customHeight="1" x14ac:dyDescent="0.2">
      <c r="A125" s="22" t="s">
        <v>31</v>
      </c>
      <c r="C125" s="27">
        <v>6</v>
      </c>
      <c r="K125" s="28"/>
      <c r="L125" s="1"/>
      <c r="M125" s="1"/>
      <c r="O125" s="20">
        <f>C125/B124</f>
        <v>0.66666666666666663</v>
      </c>
      <c r="P125" s="29">
        <v>6</v>
      </c>
      <c r="Q125" s="30">
        <f t="shared" ref="Q125:Q132" si="12">P125/P124</f>
        <v>0.66666666666666663</v>
      </c>
      <c r="R125" s="1">
        <f t="shared" ref="R125:R132" si="13">100%-Q125</f>
        <v>0.33333333333333337</v>
      </c>
    </row>
    <row r="126" spans="1:22" ht="12.75" customHeight="1" x14ac:dyDescent="0.2">
      <c r="A126" s="22" t="s">
        <v>32</v>
      </c>
      <c r="D126" s="27">
        <v>5</v>
      </c>
      <c r="K126" s="28"/>
      <c r="L126" s="1"/>
      <c r="M126" s="1"/>
      <c r="O126" s="1">
        <f>D126/C125</f>
        <v>0.83333333333333337</v>
      </c>
      <c r="P126" s="29">
        <v>5</v>
      </c>
      <c r="Q126" s="30">
        <f t="shared" si="12"/>
        <v>0.83333333333333337</v>
      </c>
      <c r="R126" s="1">
        <f t="shared" si="13"/>
        <v>0.16666666666666663</v>
      </c>
    </row>
    <row r="127" spans="1:22" ht="12.75" customHeight="1" x14ac:dyDescent="0.2">
      <c r="A127" s="22" t="s">
        <v>33</v>
      </c>
      <c r="E127" s="27">
        <v>5</v>
      </c>
      <c r="K127" s="28"/>
      <c r="L127" s="1"/>
      <c r="M127" s="1"/>
      <c r="O127" s="1">
        <f>E127/D126</f>
        <v>1</v>
      </c>
      <c r="P127" s="29">
        <v>5</v>
      </c>
      <c r="Q127" s="30">
        <f t="shared" si="12"/>
        <v>1</v>
      </c>
      <c r="R127" s="1">
        <f t="shared" si="13"/>
        <v>0</v>
      </c>
    </row>
    <row r="128" spans="1:22" ht="12.75" customHeight="1" x14ac:dyDescent="0.2">
      <c r="A128" s="22" t="s">
        <v>34</v>
      </c>
      <c r="F128" s="27">
        <v>4</v>
      </c>
      <c r="K128" s="28"/>
      <c r="L128" s="1"/>
      <c r="M128" s="1"/>
      <c r="O128" s="1">
        <f>F128/E127</f>
        <v>0.8</v>
      </c>
      <c r="P128" s="29">
        <v>4</v>
      </c>
      <c r="Q128" s="30">
        <f t="shared" si="12"/>
        <v>0.8</v>
      </c>
      <c r="R128" s="1">
        <f t="shared" si="13"/>
        <v>0.19999999999999996</v>
      </c>
    </row>
    <row r="129" spans="1:22" ht="12.75" customHeight="1" x14ac:dyDescent="0.2">
      <c r="A129" s="22" t="s">
        <v>46</v>
      </c>
      <c r="G129" s="27">
        <v>4</v>
      </c>
      <c r="K129" s="28"/>
      <c r="L129" s="1"/>
      <c r="M129" s="1"/>
      <c r="O129" s="1">
        <f>G129/F128</f>
        <v>1</v>
      </c>
      <c r="P129" s="29">
        <v>4</v>
      </c>
      <c r="Q129" s="30">
        <f t="shared" si="12"/>
        <v>1</v>
      </c>
      <c r="R129" s="1">
        <f t="shared" si="13"/>
        <v>0</v>
      </c>
    </row>
    <row r="130" spans="1:22" ht="12.75" customHeight="1" x14ac:dyDescent="0.2">
      <c r="A130" s="22" t="s">
        <v>50</v>
      </c>
      <c r="H130" s="27">
        <v>4</v>
      </c>
      <c r="K130" s="28"/>
      <c r="L130" s="1"/>
      <c r="M130" s="1"/>
      <c r="O130" s="1">
        <f>H130/G129</f>
        <v>1</v>
      </c>
      <c r="P130" s="29">
        <v>4</v>
      </c>
      <c r="Q130" s="30">
        <f t="shared" si="12"/>
        <v>1</v>
      </c>
      <c r="R130" s="1">
        <f t="shared" si="13"/>
        <v>0</v>
      </c>
    </row>
    <row r="131" spans="1:22" ht="12.75" customHeight="1" x14ac:dyDescent="0.2">
      <c r="A131" s="22" t="s">
        <v>51</v>
      </c>
      <c r="I131" s="27">
        <v>4</v>
      </c>
      <c r="K131" s="28"/>
      <c r="L131" s="1"/>
      <c r="M131" s="1"/>
      <c r="O131" s="1">
        <f>I131/H130</f>
        <v>1</v>
      </c>
      <c r="P131" s="29">
        <v>4</v>
      </c>
      <c r="Q131" s="30">
        <f t="shared" si="12"/>
        <v>1</v>
      </c>
      <c r="R131" s="1">
        <f t="shared" si="13"/>
        <v>0</v>
      </c>
    </row>
    <row r="132" spans="1:22" ht="12.75" customHeight="1" x14ac:dyDescent="0.2">
      <c r="A132" s="22" t="s">
        <v>55</v>
      </c>
      <c r="J132" s="27">
        <v>4</v>
      </c>
      <c r="K132" s="28">
        <v>4</v>
      </c>
      <c r="L132" s="1"/>
      <c r="M132" s="1"/>
      <c r="O132" s="1">
        <f>J132/I131</f>
        <v>1</v>
      </c>
      <c r="P132" s="29">
        <v>4</v>
      </c>
      <c r="Q132" s="30">
        <f t="shared" si="12"/>
        <v>1</v>
      </c>
      <c r="R132" s="1">
        <f t="shared" si="13"/>
        <v>0</v>
      </c>
    </row>
    <row r="133" spans="1:22" ht="12.75" customHeight="1" x14ac:dyDescent="0.2">
      <c r="A133" s="22" t="s">
        <v>56</v>
      </c>
      <c r="K133" s="28"/>
      <c r="L133" s="1"/>
      <c r="M133" s="1"/>
      <c r="O133" s="1"/>
      <c r="P133" s="29"/>
      <c r="Q133" s="30"/>
      <c r="R133" s="1"/>
      <c r="S133" s="27" t="s">
        <v>35</v>
      </c>
      <c r="T133" s="27">
        <v>4</v>
      </c>
      <c r="U133" s="27">
        <f>SUM(K132:K133)</f>
        <v>4</v>
      </c>
      <c r="V133" s="27" t="s">
        <v>20</v>
      </c>
    </row>
    <row r="134" spans="1:22" ht="12.75" customHeight="1" x14ac:dyDescent="0.2">
      <c r="K134" s="27">
        <f>SUM(K132)</f>
        <v>4</v>
      </c>
      <c r="L134" s="1">
        <f>K132/B124</f>
        <v>0.44444444444444442</v>
      </c>
      <c r="M134" s="1">
        <f>K134/B124</f>
        <v>0.44444444444444442</v>
      </c>
      <c r="N134" s="1">
        <f>M134-L134</f>
        <v>0</v>
      </c>
      <c r="O134" s="1"/>
      <c r="S134" s="27" t="s">
        <v>36</v>
      </c>
      <c r="T134" s="30">
        <f>T133/B124</f>
        <v>0.44444444444444442</v>
      </c>
      <c r="U134" s="30">
        <f>T133/U133</f>
        <v>1</v>
      </c>
      <c r="V134" s="27" t="s">
        <v>37</v>
      </c>
    </row>
    <row r="135" spans="1:22" ht="12.75" customHeight="1" x14ac:dyDescent="0.3">
      <c r="A135" s="3" t="s">
        <v>60</v>
      </c>
      <c r="L135" s="1"/>
      <c r="M135" s="1"/>
      <c r="O135" s="1"/>
    </row>
    <row r="136" spans="1:22" ht="25.5" customHeight="1" x14ac:dyDescent="0.2">
      <c r="B136" s="251" t="s">
        <v>3</v>
      </c>
      <c r="C136" s="252"/>
      <c r="D136" s="252"/>
      <c r="E136" s="252"/>
      <c r="F136" s="252"/>
      <c r="G136" s="252"/>
      <c r="H136" s="252"/>
      <c r="I136" s="252"/>
      <c r="J136" s="252"/>
      <c r="L136" s="7" t="s">
        <v>11</v>
      </c>
      <c r="M136" s="7" t="s">
        <v>12</v>
      </c>
      <c r="N136" s="8" t="s">
        <v>13</v>
      </c>
      <c r="O136" s="7" t="s">
        <v>14</v>
      </c>
      <c r="P136" s="9" t="s">
        <v>15</v>
      </c>
      <c r="Q136" s="9" t="s">
        <v>16</v>
      </c>
      <c r="R136" s="10" t="s">
        <v>17</v>
      </c>
    </row>
    <row r="137" spans="1:22" ht="12.75" customHeight="1" x14ac:dyDescent="0.2">
      <c r="A137" s="12" t="s">
        <v>19</v>
      </c>
      <c r="B137" s="13">
        <v>1</v>
      </c>
      <c r="C137" s="13">
        <v>2</v>
      </c>
      <c r="D137" s="13">
        <v>3</v>
      </c>
      <c r="E137" s="13">
        <v>4</v>
      </c>
      <c r="F137" s="13">
        <v>5</v>
      </c>
      <c r="G137" s="13">
        <v>6</v>
      </c>
      <c r="H137" s="13">
        <v>7</v>
      </c>
      <c r="I137" s="13">
        <v>8</v>
      </c>
      <c r="J137" s="13">
        <v>9</v>
      </c>
      <c r="K137" s="14" t="s">
        <v>20</v>
      </c>
      <c r="L137" s="18"/>
      <c r="M137" s="18"/>
      <c r="N137" s="19"/>
      <c r="O137" s="20"/>
      <c r="P137" s="21"/>
      <c r="Q137" s="21"/>
      <c r="R137" s="1"/>
    </row>
    <row r="138" spans="1:22" ht="12.75" customHeight="1" x14ac:dyDescent="0.2">
      <c r="A138" s="22" t="s">
        <v>31</v>
      </c>
      <c r="B138" s="23">
        <v>39</v>
      </c>
      <c r="C138" s="23"/>
      <c r="D138" s="23"/>
      <c r="E138" s="23"/>
      <c r="F138" s="23"/>
      <c r="G138" s="23"/>
      <c r="H138" s="23"/>
      <c r="I138" s="23"/>
      <c r="J138" s="23"/>
      <c r="K138" s="28"/>
      <c r="L138" s="18"/>
      <c r="M138" s="18"/>
      <c r="N138" s="19"/>
      <c r="O138" s="20"/>
      <c r="P138" s="26">
        <f>B138</f>
        <v>39</v>
      </c>
      <c r="Q138" s="21"/>
      <c r="R138" s="1"/>
    </row>
    <row r="139" spans="1:22" ht="12.75" customHeight="1" x14ac:dyDescent="0.2">
      <c r="A139" s="22" t="s">
        <v>32</v>
      </c>
      <c r="C139" s="27">
        <v>32</v>
      </c>
      <c r="K139" s="28"/>
      <c r="L139" s="1"/>
      <c r="M139" s="1"/>
      <c r="O139" s="20">
        <f>C139/B138</f>
        <v>0.82051282051282048</v>
      </c>
      <c r="P139" s="29">
        <v>32</v>
      </c>
      <c r="Q139" s="30">
        <f t="shared" ref="Q139:Q146" si="14">P139/P138</f>
        <v>0.82051282051282048</v>
      </c>
      <c r="R139" s="1">
        <f t="shared" ref="R139:R146" si="15">100%-Q139</f>
        <v>0.17948717948717952</v>
      </c>
    </row>
    <row r="140" spans="1:22" ht="12.75" customHeight="1" x14ac:dyDescent="0.2">
      <c r="A140" s="22" t="s">
        <v>33</v>
      </c>
      <c r="D140" s="27">
        <v>25</v>
      </c>
      <c r="K140" s="28"/>
      <c r="L140" s="1"/>
      <c r="M140" s="1"/>
      <c r="O140" s="1">
        <f>D140/C139</f>
        <v>0.78125</v>
      </c>
      <c r="P140" s="29">
        <v>28</v>
      </c>
      <c r="Q140" s="30">
        <f t="shared" si="14"/>
        <v>0.875</v>
      </c>
      <c r="R140" s="1">
        <f t="shared" si="15"/>
        <v>0.125</v>
      </c>
    </row>
    <row r="141" spans="1:22" ht="12.75" customHeight="1" x14ac:dyDescent="0.2">
      <c r="A141" s="22" t="s">
        <v>34</v>
      </c>
      <c r="E141" s="27">
        <v>20</v>
      </c>
      <c r="K141" s="28"/>
      <c r="L141" s="1"/>
      <c r="M141" s="1"/>
      <c r="O141" s="1">
        <f>E141/D140</f>
        <v>0.8</v>
      </c>
      <c r="P141" s="29">
        <v>22</v>
      </c>
      <c r="Q141" s="30">
        <f t="shared" si="14"/>
        <v>0.7857142857142857</v>
      </c>
      <c r="R141" s="1">
        <f t="shared" si="15"/>
        <v>0.2142857142857143</v>
      </c>
    </row>
    <row r="142" spans="1:22" ht="12.75" customHeight="1" x14ac:dyDescent="0.2">
      <c r="A142" s="22" t="s">
        <v>46</v>
      </c>
      <c r="F142" s="27">
        <v>19</v>
      </c>
      <c r="K142" s="28"/>
      <c r="L142" s="1"/>
      <c r="M142" s="1"/>
      <c r="O142" s="1">
        <f>F142/E141</f>
        <v>0.95</v>
      </c>
      <c r="P142" s="29">
        <v>21</v>
      </c>
      <c r="Q142" s="30">
        <f t="shared" si="14"/>
        <v>0.95454545454545459</v>
      </c>
      <c r="R142" s="1">
        <f t="shared" si="15"/>
        <v>4.5454545454545414E-2</v>
      </c>
    </row>
    <row r="143" spans="1:22" ht="12.75" customHeight="1" x14ac:dyDescent="0.2">
      <c r="A143" s="22" t="s">
        <v>50</v>
      </c>
      <c r="G143" s="27">
        <v>19</v>
      </c>
      <c r="K143" s="28"/>
      <c r="L143" s="1"/>
      <c r="M143" s="1"/>
      <c r="O143" s="1">
        <f>G143/F142</f>
        <v>1</v>
      </c>
      <c r="P143" s="29">
        <v>22</v>
      </c>
      <c r="Q143" s="30">
        <f t="shared" si="14"/>
        <v>1.0476190476190477</v>
      </c>
      <c r="R143" s="1">
        <f t="shared" si="15"/>
        <v>-4.7619047619047672E-2</v>
      </c>
    </row>
    <row r="144" spans="1:22" ht="12.75" customHeight="1" x14ac:dyDescent="0.2">
      <c r="A144" s="22" t="s">
        <v>51</v>
      </c>
      <c r="H144" s="27">
        <v>19</v>
      </c>
      <c r="K144" s="28"/>
      <c r="L144" s="1"/>
      <c r="M144" s="1"/>
      <c r="O144" s="1">
        <f>H144/G143</f>
        <v>1</v>
      </c>
      <c r="P144" s="29">
        <v>21</v>
      </c>
      <c r="Q144" s="30">
        <f t="shared" si="14"/>
        <v>0.95454545454545459</v>
      </c>
      <c r="R144" s="1">
        <f t="shared" si="15"/>
        <v>4.5454545454545414E-2</v>
      </c>
    </row>
    <row r="145" spans="1:22" ht="12.75" customHeight="1" x14ac:dyDescent="0.2">
      <c r="A145" s="22" t="s">
        <v>55</v>
      </c>
      <c r="I145" s="27">
        <v>16</v>
      </c>
      <c r="K145" s="28"/>
      <c r="L145" s="1"/>
      <c r="M145" s="1"/>
      <c r="O145" s="1">
        <f>I145/H144</f>
        <v>0.84210526315789469</v>
      </c>
      <c r="P145" s="29">
        <v>21</v>
      </c>
      <c r="Q145" s="30">
        <f t="shared" si="14"/>
        <v>1</v>
      </c>
      <c r="R145" s="1">
        <f t="shared" si="15"/>
        <v>0</v>
      </c>
    </row>
    <row r="146" spans="1:22" ht="12.75" customHeight="1" x14ac:dyDescent="0.2">
      <c r="A146" s="22" t="s">
        <v>56</v>
      </c>
      <c r="J146" s="27">
        <v>15</v>
      </c>
      <c r="K146" s="28">
        <v>15</v>
      </c>
      <c r="L146" s="1"/>
      <c r="M146" s="1"/>
      <c r="O146" s="1">
        <f>J146/I145</f>
        <v>0.9375</v>
      </c>
      <c r="P146" s="29">
        <v>21</v>
      </c>
      <c r="Q146" s="30">
        <f t="shared" si="14"/>
        <v>1</v>
      </c>
      <c r="R146" s="1">
        <f t="shared" si="15"/>
        <v>0</v>
      </c>
    </row>
    <row r="147" spans="1:22" ht="12.75" customHeight="1" x14ac:dyDescent="0.2">
      <c r="A147" s="22" t="s">
        <v>57</v>
      </c>
      <c r="J147" s="27">
        <v>6</v>
      </c>
      <c r="K147" s="28">
        <v>3</v>
      </c>
      <c r="L147" s="1"/>
      <c r="M147" s="1"/>
      <c r="O147" s="1"/>
      <c r="P147" s="29">
        <v>6</v>
      </c>
      <c r="Q147" s="30"/>
      <c r="R147" s="1"/>
    </row>
    <row r="148" spans="1:22" ht="12.75" customHeight="1" x14ac:dyDescent="0.2">
      <c r="A148" s="22" t="s">
        <v>58</v>
      </c>
      <c r="J148" s="27">
        <v>3</v>
      </c>
      <c r="K148" s="28">
        <v>2</v>
      </c>
      <c r="L148" s="1"/>
      <c r="M148" s="1"/>
      <c r="O148" s="1"/>
      <c r="P148" s="29">
        <v>3</v>
      </c>
      <c r="Q148" s="30"/>
      <c r="R148" s="1"/>
    </row>
    <row r="149" spans="1:22" ht="12.75" customHeight="1" x14ac:dyDescent="0.2">
      <c r="A149" s="22" t="s">
        <v>63</v>
      </c>
      <c r="J149" s="27">
        <v>1</v>
      </c>
      <c r="K149" s="28"/>
      <c r="L149" s="1"/>
      <c r="M149" s="1"/>
      <c r="O149" s="1"/>
      <c r="P149" s="29">
        <v>1</v>
      </c>
      <c r="Q149" s="30"/>
      <c r="R149" s="1"/>
      <c r="S149" s="27" t="s">
        <v>35</v>
      </c>
      <c r="T149" s="27">
        <v>20</v>
      </c>
      <c r="U149" s="27">
        <f>SUM(K146:K148)</f>
        <v>20</v>
      </c>
      <c r="V149" s="27" t="s">
        <v>20</v>
      </c>
    </row>
    <row r="150" spans="1:22" ht="12.75" customHeight="1" x14ac:dyDescent="0.2">
      <c r="K150" s="27">
        <f>SUM(K146:K148)</f>
        <v>20</v>
      </c>
      <c r="L150" s="1">
        <f>K146/B138</f>
        <v>0.38461538461538464</v>
      </c>
      <c r="M150" s="1">
        <f>K150/B138</f>
        <v>0.51282051282051277</v>
      </c>
      <c r="N150" s="1">
        <f>M150-L150</f>
        <v>0.12820512820512814</v>
      </c>
      <c r="O150" s="1"/>
      <c r="S150" s="27" t="s">
        <v>36</v>
      </c>
      <c r="T150" s="30">
        <f>T149/B138</f>
        <v>0.51282051282051277</v>
      </c>
      <c r="U150" s="30">
        <f>T149/U149</f>
        <v>1</v>
      </c>
      <c r="V150" s="27" t="s">
        <v>37</v>
      </c>
    </row>
    <row r="151" spans="1:22" ht="12.75" customHeight="1" x14ac:dyDescent="0.3">
      <c r="A151" s="3" t="s">
        <v>61</v>
      </c>
      <c r="L151" s="1"/>
      <c r="M151" s="1"/>
      <c r="O151" s="1"/>
    </row>
    <row r="152" spans="1:22" ht="25.5" customHeight="1" x14ac:dyDescent="0.2">
      <c r="B152" s="251" t="s">
        <v>3</v>
      </c>
      <c r="C152" s="252"/>
      <c r="D152" s="252"/>
      <c r="E152" s="252"/>
      <c r="F152" s="252"/>
      <c r="G152" s="252"/>
      <c r="H152" s="252"/>
      <c r="I152" s="252"/>
      <c r="J152" s="252"/>
      <c r="L152" s="7" t="s">
        <v>11</v>
      </c>
      <c r="M152" s="7" t="s">
        <v>12</v>
      </c>
      <c r="N152" s="8" t="s">
        <v>13</v>
      </c>
      <c r="O152" s="7" t="s">
        <v>14</v>
      </c>
      <c r="P152" s="9" t="s">
        <v>15</v>
      </c>
      <c r="Q152" s="9" t="s">
        <v>16</v>
      </c>
      <c r="R152" s="10" t="s">
        <v>17</v>
      </c>
    </row>
    <row r="153" spans="1:22" ht="12.75" customHeight="1" x14ac:dyDescent="0.2">
      <c r="A153" s="12" t="s">
        <v>19</v>
      </c>
      <c r="B153" s="13">
        <v>1</v>
      </c>
      <c r="C153" s="13">
        <v>2</v>
      </c>
      <c r="D153" s="13">
        <v>3</v>
      </c>
      <c r="E153" s="13">
        <v>4</v>
      </c>
      <c r="F153" s="13">
        <v>5</v>
      </c>
      <c r="G153" s="13">
        <v>6</v>
      </c>
      <c r="H153" s="13">
        <v>7</v>
      </c>
      <c r="I153" s="13">
        <v>8</v>
      </c>
      <c r="J153" s="13">
        <v>9</v>
      </c>
      <c r="K153" s="14" t="s">
        <v>20</v>
      </c>
      <c r="L153" s="18"/>
      <c r="M153" s="18"/>
      <c r="N153" s="19"/>
      <c r="O153" s="20"/>
      <c r="P153" s="21"/>
      <c r="Q153" s="21"/>
      <c r="R153" s="1"/>
    </row>
    <row r="154" spans="1:22" ht="12.75" customHeight="1" x14ac:dyDescent="0.2">
      <c r="A154" s="22" t="s">
        <v>32</v>
      </c>
      <c r="B154" s="23">
        <v>12</v>
      </c>
      <c r="C154" s="23"/>
      <c r="D154" s="23"/>
      <c r="E154" s="23"/>
      <c r="F154" s="23"/>
      <c r="G154" s="23"/>
      <c r="H154" s="23"/>
      <c r="I154" s="23"/>
      <c r="J154" s="23"/>
      <c r="K154" s="28"/>
      <c r="L154" s="18"/>
      <c r="M154" s="18"/>
      <c r="N154" s="19"/>
      <c r="O154" s="20"/>
      <c r="P154" s="26">
        <f>B154</f>
        <v>12</v>
      </c>
      <c r="Q154" s="21"/>
      <c r="R154" s="1"/>
    </row>
    <row r="155" spans="1:22" ht="12.75" customHeight="1" x14ac:dyDescent="0.2">
      <c r="A155" s="22" t="s">
        <v>33</v>
      </c>
      <c r="C155" s="27">
        <v>10</v>
      </c>
      <c r="K155" s="28"/>
      <c r="L155" s="1"/>
      <c r="M155" s="1"/>
      <c r="O155" s="20">
        <f>C155/B154</f>
        <v>0.83333333333333337</v>
      </c>
      <c r="P155" s="29">
        <v>10</v>
      </c>
      <c r="Q155" s="30">
        <f t="shared" ref="Q155:Q159" si="16">P155/P154</f>
        <v>0.83333333333333337</v>
      </c>
      <c r="R155" s="1">
        <f t="shared" ref="R155:R162" si="17">100%-Q155</f>
        <v>0.16666666666666663</v>
      </c>
    </row>
    <row r="156" spans="1:22" ht="12.75" customHeight="1" x14ac:dyDescent="0.2">
      <c r="A156" s="22" t="s">
        <v>34</v>
      </c>
      <c r="D156" s="27">
        <v>10</v>
      </c>
      <c r="K156" s="28"/>
      <c r="L156" s="1"/>
      <c r="M156" s="1"/>
      <c r="O156" s="1">
        <f>D156/C155</f>
        <v>1</v>
      </c>
      <c r="P156" s="29">
        <v>10</v>
      </c>
      <c r="Q156" s="30">
        <f t="shared" si="16"/>
        <v>1</v>
      </c>
      <c r="R156" s="1">
        <f t="shared" si="17"/>
        <v>0</v>
      </c>
    </row>
    <row r="157" spans="1:22" ht="12.75" customHeight="1" x14ac:dyDescent="0.2">
      <c r="A157" s="22" t="s">
        <v>46</v>
      </c>
      <c r="E157" s="27">
        <v>6</v>
      </c>
      <c r="K157" s="28"/>
      <c r="L157" s="1"/>
      <c r="M157" s="1"/>
      <c r="O157" s="1">
        <f>E157/D156</f>
        <v>0.6</v>
      </c>
      <c r="P157" s="29">
        <v>10</v>
      </c>
      <c r="Q157" s="30">
        <f t="shared" si="16"/>
        <v>1</v>
      </c>
      <c r="R157" s="1">
        <f t="shared" si="17"/>
        <v>0</v>
      </c>
    </row>
    <row r="158" spans="1:22" ht="12.75" customHeight="1" x14ac:dyDescent="0.2">
      <c r="A158" s="22" t="s">
        <v>50</v>
      </c>
      <c r="F158" s="27">
        <v>5</v>
      </c>
      <c r="K158" s="28"/>
      <c r="L158" s="1"/>
      <c r="M158" s="1"/>
      <c r="O158" s="1">
        <f>F158/E157</f>
        <v>0.83333333333333337</v>
      </c>
      <c r="P158" s="29">
        <v>9</v>
      </c>
      <c r="Q158" s="30">
        <f t="shared" si="16"/>
        <v>0.9</v>
      </c>
      <c r="R158" s="1">
        <f t="shared" si="17"/>
        <v>9.9999999999999978E-2</v>
      </c>
    </row>
    <row r="159" spans="1:22" ht="12.75" customHeight="1" x14ac:dyDescent="0.2">
      <c r="A159" s="22" t="s">
        <v>51</v>
      </c>
      <c r="G159" s="27">
        <v>5</v>
      </c>
      <c r="K159" s="28"/>
      <c r="L159" s="1"/>
      <c r="M159" s="1"/>
      <c r="O159" s="1">
        <f>G159/F158</f>
        <v>1</v>
      </c>
      <c r="P159" s="29">
        <v>9</v>
      </c>
      <c r="Q159" s="30">
        <f t="shared" si="16"/>
        <v>1</v>
      </c>
      <c r="R159" s="1">
        <f t="shared" si="17"/>
        <v>0</v>
      </c>
    </row>
    <row r="160" spans="1:22" ht="12.75" customHeight="1" x14ac:dyDescent="0.2">
      <c r="A160" s="22" t="s">
        <v>55</v>
      </c>
      <c r="H160" s="27">
        <v>5</v>
      </c>
      <c r="K160" s="28"/>
      <c r="L160" s="1"/>
      <c r="M160" s="1"/>
      <c r="O160" s="1">
        <f>H160/G159</f>
        <v>1</v>
      </c>
      <c r="P160" s="29">
        <v>9</v>
      </c>
      <c r="Q160" s="30">
        <f>P160/P158</f>
        <v>1</v>
      </c>
      <c r="R160" s="1">
        <f t="shared" si="17"/>
        <v>0</v>
      </c>
    </row>
    <row r="161" spans="1:22" ht="12.75" customHeight="1" x14ac:dyDescent="0.2">
      <c r="A161" s="22" t="s">
        <v>56</v>
      </c>
      <c r="I161" s="27">
        <v>5</v>
      </c>
      <c r="K161" s="28"/>
      <c r="L161" s="1"/>
      <c r="M161" s="1"/>
      <c r="O161" s="1">
        <f>I161/H160</f>
        <v>1</v>
      </c>
      <c r="P161" s="29">
        <v>8</v>
      </c>
      <c r="Q161" s="30">
        <f t="shared" ref="Q161:Q162" si="18">P161/P160</f>
        <v>0.88888888888888884</v>
      </c>
      <c r="R161" s="1">
        <f t="shared" si="17"/>
        <v>0.11111111111111116</v>
      </c>
    </row>
    <row r="162" spans="1:22" ht="12.75" customHeight="1" x14ac:dyDescent="0.2">
      <c r="A162" s="22" t="s">
        <v>57</v>
      </c>
      <c r="J162" s="27">
        <v>5</v>
      </c>
      <c r="K162" s="28">
        <v>5</v>
      </c>
      <c r="L162" s="1"/>
      <c r="M162" s="1"/>
      <c r="O162" s="1">
        <f>K162/I161</f>
        <v>1</v>
      </c>
      <c r="P162" s="29">
        <v>8</v>
      </c>
      <c r="Q162" s="30">
        <f t="shared" si="18"/>
        <v>1</v>
      </c>
      <c r="R162" s="1">
        <f t="shared" si="17"/>
        <v>0</v>
      </c>
    </row>
    <row r="163" spans="1:22" ht="12.75" customHeight="1" x14ac:dyDescent="0.2">
      <c r="A163" s="22" t="s">
        <v>58</v>
      </c>
      <c r="J163" s="27">
        <v>3</v>
      </c>
      <c r="K163" s="28">
        <v>1</v>
      </c>
      <c r="L163" s="1"/>
      <c r="M163" s="1"/>
      <c r="O163" s="1"/>
      <c r="P163" s="29">
        <v>3</v>
      </c>
      <c r="Q163" s="30"/>
      <c r="R163" s="1"/>
      <c r="U163" s="27"/>
      <c r="V163" s="27"/>
    </row>
    <row r="164" spans="1:22" ht="12.75" customHeight="1" x14ac:dyDescent="0.2">
      <c r="A164" s="22" t="s">
        <v>63</v>
      </c>
      <c r="J164" s="27">
        <v>2</v>
      </c>
      <c r="K164" s="28"/>
      <c r="L164" s="1"/>
      <c r="M164" s="1"/>
      <c r="O164" s="1"/>
      <c r="P164" s="29">
        <v>2</v>
      </c>
      <c r="Q164" s="30"/>
      <c r="R164" s="1"/>
      <c r="S164" s="27" t="s">
        <v>35</v>
      </c>
      <c r="T164" s="27">
        <v>6</v>
      </c>
      <c r="U164" s="27">
        <f>SUM(K162:K164)</f>
        <v>6</v>
      </c>
      <c r="V164" s="27" t="s">
        <v>20</v>
      </c>
    </row>
    <row r="165" spans="1:22" ht="12.75" customHeight="1" x14ac:dyDescent="0.2">
      <c r="K165" s="27">
        <f>SUM(K162:K163)</f>
        <v>6</v>
      </c>
      <c r="L165" s="1">
        <f>K162/B154</f>
        <v>0.41666666666666669</v>
      </c>
      <c r="M165" s="1">
        <f>K165/B154</f>
        <v>0.5</v>
      </c>
      <c r="N165" s="1">
        <f>M165-L165</f>
        <v>8.3333333333333315E-2</v>
      </c>
      <c r="O165" s="1"/>
      <c r="S165" s="27" t="s">
        <v>36</v>
      </c>
      <c r="T165" s="30">
        <f>T164/B154</f>
        <v>0.5</v>
      </c>
      <c r="U165" s="30">
        <f>T164/U164</f>
        <v>1</v>
      </c>
      <c r="V165" s="27" t="s">
        <v>37</v>
      </c>
    </row>
    <row r="166" spans="1:22" ht="12.75" customHeight="1" x14ac:dyDescent="0.3">
      <c r="A166" s="3" t="s">
        <v>62</v>
      </c>
      <c r="L166" s="1"/>
      <c r="M166" s="1"/>
      <c r="O166" s="1"/>
      <c r="U166" s="27"/>
      <c r="V166" s="27"/>
    </row>
    <row r="167" spans="1:22" ht="25.5" customHeight="1" x14ac:dyDescent="0.2">
      <c r="B167" s="251" t="s">
        <v>3</v>
      </c>
      <c r="C167" s="252"/>
      <c r="D167" s="252"/>
      <c r="E167" s="252"/>
      <c r="F167" s="252"/>
      <c r="G167" s="252"/>
      <c r="H167" s="252"/>
      <c r="I167" s="252"/>
      <c r="J167" s="252"/>
      <c r="L167" s="7" t="s">
        <v>11</v>
      </c>
      <c r="M167" s="7" t="s">
        <v>12</v>
      </c>
      <c r="N167" s="8" t="s">
        <v>13</v>
      </c>
      <c r="O167" s="7" t="s">
        <v>14</v>
      </c>
      <c r="P167" s="9" t="s">
        <v>15</v>
      </c>
      <c r="Q167" s="9" t="s">
        <v>16</v>
      </c>
      <c r="R167" s="10" t="s">
        <v>17</v>
      </c>
      <c r="U167" s="27"/>
      <c r="V167" s="27"/>
    </row>
    <row r="168" spans="1:22" ht="12.75" customHeight="1" x14ac:dyDescent="0.2">
      <c r="A168" s="12" t="s">
        <v>19</v>
      </c>
      <c r="B168" s="13">
        <v>1</v>
      </c>
      <c r="C168" s="13">
        <v>2</v>
      </c>
      <c r="D168" s="13">
        <v>3</v>
      </c>
      <c r="E168" s="13">
        <v>4</v>
      </c>
      <c r="F168" s="13">
        <v>5</v>
      </c>
      <c r="G168" s="13">
        <v>6</v>
      </c>
      <c r="H168" s="13">
        <v>7</v>
      </c>
      <c r="I168" s="13">
        <v>8</v>
      </c>
      <c r="J168" s="13">
        <v>9</v>
      </c>
      <c r="K168" s="14" t="s">
        <v>20</v>
      </c>
      <c r="L168" s="18"/>
      <c r="M168" s="18"/>
      <c r="N168" s="19"/>
      <c r="O168" s="20"/>
      <c r="P168" s="21"/>
      <c r="Q168" s="21"/>
      <c r="R168" s="1"/>
    </row>
    <row r="169" spans="1:22" ht="12.75" customHeight="1" x14ac:dyDescent="0.2">
      <c r="A169" s="22" t="s">
        <v>33</v>
      </c>
      <c r="B169" s="23">
        <v>53</v>
      </c>
      <c r="C169" s="23"/>
      <c r="D169" s="23"/>
      <c r="E169" s="23"/>
      <c r="F169" s="23"/>
      <c r="G169" s="23"/>
      <c r="H169" s="23"/>
      <c r="I169" s="23"/>
      <c r="J169" s="23"/>
      <c r="K169" s="28"/>
      <c r="L169" s="18"/>
      <c r="M169" s="18"/>
      <c r="N169" s="19"/>
      <c r="O169" s="20"/>
      <c r="P169" s="26">
        <f>B169</f>
        <v>53</v>
      </c>
      <c r="Q169" s="21"/>
      <c r="R169" s="1"/>
    </row>
    <row r="170" spans="1:22" ht="12.75" customHeight="1" x14ac:dyDescent="0.2">
      <c r="A170" s="22" t="s">
        <v>34</v>
      </c>
      <c r="C170" s="27">
        <v>48</v>
      </c>
      <c r="K170" s="28"/>
      <c r="L170" s="1"/>
      <c r="M170" s="1"/>
      <c r="O170" s="20">
        <f>C170/B169</f>
        <v>0.90566037735849059</v>
      </c>
      <c r="P170" s="29">
        <v>48</v>
      </c>
      <c r="Q170" s="30">
        <f t="shared" ref="Q170:Q177" si="19">P170/P169</f>
        <v>0.90566037735849059</v>
      </c>
      <c r="R170" s="1">
        <f t="shared" ref="R170:R177" si="20">100%-Q170</f>
        <v>9.4339622641509413E-2</v>
      </c>
    </row>
    <row r="171" spans="1:22" ht="12.75" customHeight="1" x14ac:dyDescent="0.2">
      <c r="A171" s="22" t="s">
        <v>46</v>
      </c>
      <c r="D171" s="27">
        <v>46</v>
      </c>
      <c r="K171" s="28"/>
      <c r="L171" s="1"/>
      <c r="M171" s="1"/>
      <c r="O171" s="1">
        <f>D171/C170</f>
        <v>0.95833333333333337</v>
      </c>
      <c r="P171" s="29">
        <v>47</v>
      </c>
      <c r="Q171" s="30">
        <f t="shared" si="19"/>
        <v>0.97916666666666663</v>
      </c>
      <c r="R171" s="1">
        <f t="shared" si="20"/>
        <v>2.083333333333337E-2</v>
      </c>
    </row>
    <row r="172" spans="1:22" ht="12.75" customHeight="1" x14ac:dyDescent="0.2">
      <c r="A172" s="22" t="s">
        <v>50</v>
      </c>
      <c r="E172" s="27">
        <v>43</v>
      </c>
      <c r="K172" s="28"/>
      <c r="L172" s="1"/>
      <c r="M172" s="1"/>
      <c r="O172" s="1">
        <f>E172/D171</f>
        <v>0.93478260869565222</v>
      </c>
      <c r="P172" s="29">
        <v>45</v>
      </c>
      <c r="Q172" s="30">
        <f t="shared" si="19"/>
        <v>0.95744680851063835</v>
      </c>
      <c r="R172" s="1">
        <f t="shared" si="20"/>
        <v>4.2553191489361653E-2</v>
      </c>
    </row>
    <row r="173" spans="1:22" ht="12.75" customHeight="1" x14ac:dyDescent="0.2">
      <c r="A173" s="22" t="s">
        <v>51</v>
      </c>
      <c r="F173" s="27">
        <v>42</v>
      </c>
      <c r="K173" s="28"/>
      <c r="L173" s="1"/>
      <c r="M173" s="1"/>
      <c r="O173" s="1">
        <f>F173/E172</f>
        <v>0.97674418604651159</v>
      </c>
      <c r="P173" s="29">
        <v>44</v>
      </c>
      <c r="Q173" s="30">
        <f t="shared" si="19"/>
        <v>0.97777777777777775</v>
      </c>
      <c r="R173" s="1">
        <f t="shared" si="20"/>
        <v>2.2222222222222254E-2</v>
      </c>
    </row>
    <row r="174" spans="1:22" ht="12.75" customHeight="1" x14ac:dyDescent="0.2">
      <c r="A174" s="22" t="s">
        <v>55</v>
      </c>
      <c r="G174" s="27">
        <v>39</v>
      </c>
      <c r="K174" s="28"/>
      <c r="L174" s="1"/>
      <c r="M174" s="1"/>
      <c r="O174" s="1">
        <f>G174/F173</f>
        <v>0.9285714285714286</v>
      </c>
      <c r="P174" s="29">
        <v>41</v>
      </c>
      <c r="Q174" s="30">
        <f t="shared" si="19"/>
        <v>0.93181818181818177</v>
      </c>
      <c r="R174" s="1">
        <f t="shared" si="20"/>
        <v>6.8181818181818232E-2</v>
      </c>
    </row>
    <row r="175" spans="1:22" ht="12.75" customHeight="1" x14ac:dyDescent="0.2">
      <c r="A175" s="22" t="s">
        <v>56</v>
      </c>
      <c r="H175" s="27">
        <v>38</v>
      </c>
      <c r="K175" s="28"/>
      <c r="L175" s="1"/>
      <c r="M175" s="1"/>
      <c r="O175" s="1">
        <f>H175/G174</f>
        <v>0.97435897435897434</v>
      </c>
      <c r="P175" s="29">
        <v>41</v>
      </c>
      <c r="Q175" s="30">
        <f t="shared" si="19"/>
        <v>1</v>
      </c>
      <c r="R175" s="1">
        <f t="shared" si="20"/>
        <v>0</v>
      </c>
    </row>
    <row r="176" spans="1:22" ht="12.75" customHeight="1" x14ac:dyDescent="0.2">
      <c r="A176" s="22" t="s">
        <v>57</v>
      </c>
      <c r="I176" s="27">
        <v>36</v>
      </c>
      <c r="K176" s="28"/>
      <c r="L176" s="1"/>
      <c r="M176" s="1"/>
      <c r="O176" s="1">
        <f>I176/H175</f>
        <v>0.94736842105263153</v>
      </c>
      <c r="P176" s="29">
        <v>41</v>
      </c>
      <c r="Q176" s="30">
        <f t="shared" si="19"/>
        <v>1</v>
      </c>
      <c r="R176" s="1">
        <f t="shared" si="20"/>
        <v>0</v>
      </c>
    </row>
    <row r="177" spans="1:30" ht="12.75" customHeight="1" x14ac:dyDescent="0.2">
      <c r="A177" s="22" t="s">
        <v>58</v>
      </c>
      <c r="J177" s="27">
        <v>36</v>
      </c>
      <c r="K177" s="28">
        <v>35</v>
      </c>
      <c r="L177" s="1"/>
      <c r="M177" s="1"/>
      <c r="O177" s="1">
        <f>J177/I176</f>
        <v>1</v>
      </c>
      <c r="P177" s="29">
        <v>40</v>
      </c>
      <c r="Q177" s="30">
        <f t="shared" si="19"/>
        <v>0.97560975609756095</v>
      </c>
      <c r="R177" s="1">
        <f t="shared" si="20"/>
        <v>2.4390243902439046E-2</v>
      </c>
    </row>
    <row r="178" spans="1:30" ht="12.75" customHeight="1" x14ac:dyDescent="0.2">
      <c r="A178" s="22" t="s">
        <v>63</v>
      </c>
      <c r="J178" s="27">
        <v>2</v>
      </c>
      <c r="K178" s="28">
        <v>1</v>
      </c>
      <c r="L178" s="1"/>
      <c r="M178" s="1"/>
      <c r="O178" s="1"/>
      <c r="P178" s="29">
        <v>5</v>
      </c>
      <c r="Q178" s="30"/>
      <c r="R178" s="1"/>
    </row>
    <row r="179" spans="1:30" ht="12.75" customHeight="1" x14ac:dyDescent="0.2">
      <c r="A179" s="22" t="s">
        <v>64</v>
      </c>
      <c r="J179" s="27">
        <v>1</v>
      </c>
      <c r="K179" s="28">
        <v>1</v>
      </c>
      <c r="L179" s="1"/>
      <c r="M179" s="1"/>
      <c r="O179" s="1"/>
      <c r="P179" s="29">
        <v>2</v>
      </c>
      <c r="Q179" s="30"/>
      <c r="R179" s="1"/>
    </row>
    <row r="180" spans="1:30" ht="12.75" customHeight="1" x14ac:dyDescent="0.2">
      <c r="A180" s="22" t="s">
        <v>65</v>
      </c>
      <c r="J180" s="27">
        <v>1</v>
      </c>
      <c r="K180" s="28">
        <v>1</v>
      </c>
      <c r="L180" s="1"/>
      <c r="M180" s="1"/>
      <c r="O180" s="1"/>
      <c r="P180" s="29">
        <v>1</v>
      </c>
      <c r="Q180" s="30"/>
      <c r="R180" s="1"/>
      <c r="S180" s="27" t="s">
        <v>35</v>
      </c>
      <c r="T180" s="27">
        <v>36</v>
      </c>
      <c r="U180" s="27">
        <f>K181</f>
        <v>38</v>
      </c>
      <c r="V180" s="27" t="s">
        <v>20</v>
      </c>
    </row>
    <row r="181" spans="1:30" ht="12.75" customHeight="1" x14ac:dyDescent="0.2">
      <c r="K181" s="27">
        <f>SUM(K177:K180)</f>
        <v>38</v>
      </c>
      <c r="L181" s="1">
        <f>K177/B169</f>
        <v>0.660377358490566</v>
      </c>
      <c r="M181" s="1">
        <f>K181/B169</f>
        <v>0.71698113207547165</v>
      </c>
      <c r="N181" s="1">
        <f>M181-L181</f>
        <v>5.6603773584905648E-2</v>
      </c>
      <c r="O181" s="1"/>
      <c r="S181" s="27" t="s">
        <v>36</v>
      </c>
      <c r="T181" s="30">
        <f>T180/B169</f>
        <v>0.67924528301886788</v>
      </c>
      <c r="U181" s="30">
        <f>T180/U180</f>
        <v>0.94736842105263153</v>
      </c>
      <c r="V181" s="27" t="s">
        <v>37</v>
      </c>
    </row>
    <row r="182" spans="1:30" ht="12.75" customHeight="1" x14ac:dyDescent="0.3">
      <c r="A182" s="3" t="s">
        <v>67</v>
      </c>
      <c r="L182" s="1"/>
      <c r="M182" s="1"/>
      <c r="O182" s="1"/>
    </row>
    <row r="183" spans="1:30" ht="25.5" customHeight="1" x14ac:dyDescent="0.2">
      <c r="B183" s="251" t="s">
        <v>3</v>
      </c>
      <c r="C183" s="252"/>
      <c r="D183" s="252"/>
      <c r="E183" s="252"/>
      <c r="F183" s="252"/>
      <c r="G183" s="252"/>
      <c r="H183" s="252"/>
      <c r="I183" s="252"/>
      <c r="J183" s="252"/>
      <c r="L183" s="7" t="s">
        <v>11</v>
      </c>
      <c r="M183" s="7" t="s">
        <v>12</v>
      </c>
      <c r="N183" s="8" t="s">
        <v>13</v>
      </c>
      <c r="O183" s="7" t="s">
        <v>14</v>
      </c>
      <c r="P183" s="9" t="s">
        <v>15</v>
      </c>
      <c r="Q183" s="9" t="s">
        <v>16</v>
      </c>
      <c r="R183" s="10" t="s">
        <v>17</v>
      </c>
    </row>
    <row r="184" spans="1:30" ht="12.75" customHeight="1" x14ac:dyDescent="0.2">
      <c r="A184" s="12" t="s">
        <v>19</v>
      </c>
      <c r="B184" s="13">
        <v>1</v>
      </c>
      <c r="C184" s="13">
        <v>2</v>
      </c>
      <c r="D184" s="13">
        <v>3</v>
      </c>
      <c r="E184" s="13">
        <v>4</v>
      </c>
      <c r="F184" s="13">
        <v>5</v>
      </c>
      <c r="G184" s="13">
        <v>6</v>
      </c>
      <c r="H184" s="13">
        <v>7</v>
      </c>
      <c r="I184" s="13">
        <v>8</v>
      </c>
      <c r="J184" s="13">
        <v>9</v>
      </c>
      <c r="K184" s="14" t="s">
        <v>20</v>
      </c>
      <c r="L184" s="18"/>
      <c r="M184" s="18"/>
      <c r="N184" s="19"/>
      <c r="O184" s="20"/>
      <c r="P184" s="21"/>
      <c r="Q184" s="21"/>
      <c r="R184" s="1"/>
    </row>
    <row r="185" spans="1:30" ht="12.75" customHeight="1" x14ac:dyDescent="0.2">
      <c r="A185" s="22" t="s">
        <v>34</v>
      </c>
      <c r="B185" s="23">
        <v>10</v>
      </c>
      <c r="C185" s="23"/>
      <c r="D185" s="23"/>
      <c r="E185" s="23"/>
      <c r="F185" s="23"/>
      <c r="G185" s="23"/>
      <c r="H185" s="23"/>
      <c r="I185" s="23"/>
      <c r="J185" s="23"/>
      <c r="K185" s="28"/>
      <c r="L185" s="18"/>
      <c r="M185" s="18"/>
      <c r="N185" s="19"/>
      <c r="O185" s="20"/>
      <c r="P185" s="26">
        <f>B185</f>
        <v>10</v>
      </c>
      <c r="Q185" s="21"/>
      <c r="R185" s="1"/>
    </row>
    <row r="186" spans="1:30" ht="12.75" customHeight="1" x14ac:dyDescent="0.2">
      <c r="A186" s="22" t="s">
        <v>46</v>
      </c>
      <c r="C186" s="27">
        <v>10</v>
      </c>
      <c r="K186" s="28"/>
      <c r="L186" s="1"/>
      <c r="M186" s="1"/>
      <c r="O186" s="20">
        <f>C186/B185</f>
        <v>1</v>
      </c>
      <c r="P186" s="29">
        <v>10</v>
      </c>
      <c r="Q186" s="30">
        <f t="shared" ref="Q186:Q193" si="21">P186/P185</f>
        <v>1</v>
      </c>
      <c r="R186" s="1">
        <f t="shared" ref="R186:R193" si="22">100%-Q186</f>
        <v>0</v>
      </c>
    </row>
    <row r="187" spans="1:30" ht="12.75" customHeight="1" x14ac:dyDescent="0.2">
      <c r="A187" s="22" t="s">
        <v>50</v>
      </c>
      <c r="D187" s="27">
        <v>10</v>
      </c>
      <c r="K187" s="28"/>
      <c r="L187" s="1"/>
      <c r="M187" s="1"/>
      <c r="O187" s="1">
        <f>D187/C186</f>
        <v>1</v>
      </c>
      <c r="P187" s="29">
        <v>10</v>
      </c>
      <c r="Q187" s="30">
        <f t="shared" si="21"/>
        <v>1</v>
      </c>
      <c r="R187" s="1">
        <f t="shared" si="22"/>
        <v>0</v>
      </c>
    </row>
    <row r="188" spans="1:30" ht="12.75" customHeight="1" x14ac:dyDescent="0.2">
      <c r="A188" s="22" t="s">
        <v>51</v>
      </c>
      <c r="E188" s="27">
        <v>10</v>
      </c>
      <c r="K188" s="28"/>
      <c r="L188" s="1"/>
      <c r="M188" s="1"/>
      <c r="O188" s="1">
        <f>E188/D187</f>
        <v>1</v>
      </c>
      <c r="P188" s="29">
        <v>10</v>
      </c>
      <c r="Q188" s="30">
        <f t="shared" si="21"/>
        <v>1</v>
      </c>
      <c r="R188" s="1">
        <f t="shared" si="22"/>
        <v>0</v>
      </c>
    </row>
    <row r="189" spans="1:30" ht="12.75" customHeight="1" x14ac:dyDescent="0.2">
      <c r="A189" s="22" t="s">
        <v>55</v>
      </c>
      <c r="F189" s="27">
        <v>9</v>
      </c>
      <c r="K189" s="28"/>
      <c r="L189" s="1"/>
      <c r="M189" s="1"/>
      <c r="O189" s="1">
        <f>F189/E188</f>
        <v>0.9</v>
      </c>
      <c r="P189" s="29">
        <v>10</v>
      </c>
      <c r="Q189" s="30">
        <f t="shared" si="21"/>
        <v>1</v>
      </c>
      <c r="R189" s="1">
        <f t="shared" si="22"/>
        <v>0</v>
      </c>
    </row>
    <row r="190" spans="1:30" ht="12.75" customHeight="1" x14ac:dyDescent="0.2">
      <c r="A190" s="22" t="s">
        <v>56</v>
      </c>
      <c r="G190" s="27">
        <v>9</v>
      </c>
      <c r="K190" s="28"/>
      <c r="L190" s="1"/>
      <c r="M190" s="1"/>
      <c r="O190" s="1">
        <f>G190/F189</f>
        <v>1</v>
      </c>
      <c r="P190" s="29">
        <v>10</v>
      </c>
      <c r="Q190" s="30">
        <f t="shared" si="21"/>
        <v>1</v>
      </c>
      <c r="R190" s="1">
        <f t="shared" si="22"/>
        <v>0</v>
      </c>
      <c r="AB190" s="261" t="s">
        <v>116</v>
      </c>
      <c r="AC190" s="262"/>
      <c r="AD190" s="263"/>
    </row>
    <row r="191" spans="1:30" ht="12.75" customHeight="1" x14ac:dyDescent="0.2">
      <c r="A191" s="22" t="s">
        <v>57</v>
      </c>
      <c r="H191" s="27">
        <v>9</v>
      </c>
      <c r="K191" s="28"/>
      <c r="L191" s="1"/>
      <c r="M191" s="1"/>
      <c r="O191" s="1">
        <f>H191/G190</f>
        <v>1</v>
      </c>
      <c r="P191" s="29">
        <v>10</v>
      </c>
      <c r="Q191" s="30">
        <f t="shared" si="21"/>
        <v>1</v>
      </c>
      <c r="R191" s="1">
        <f t="shared" si="22"/>
        <v>0</v>
      </c>
      <c r="AB191" s="40" t="s">
        <v>33</v>
      </c>
      <c r="AC191" s="27">
        <v>34</v>
      </c>
    </row>
    <row r="192" spans="1:30" ht="12.75" customHeight="1" x14ac:dyDescent="0.2">
      <c r="A192" s="22" t="s">
        <v>58</v>
      </c>
      <c r="I192" s="27">
        <v>9</v>
      </c>
      <c r="K192" s="28"/>
      <c r="L192" s="1"/>
      <c r="M192" s="1"/>
      <c r="O192" s="1">
        <f>I192/H191</f>
        <v>1</v>
      </c>
      <c r="P192" s="29">
        <v>9</v>
      </c>
      <c r="Q192" s="30">
        <f t="shared" si="21"/>
        <v>0.9</v>
      </c>
      <c r="R192" s="1">
        <f t="shared" si="22"/>
        <v>9.9999999999999978E-2</v>
      </c>
      <c r="AB192" s="40" t="s">
        <v>34</v>
      </c>
      <c r="AC192" s="27">
        <v>9</v>
      </c>
    </row>
    <row r="193" spans="1:29" ht="12.75" customHeight="1" x14ac:dyDescent="0.2">
      <c r="A193" s="22" t="s">
        <v>63</v>
      </c>
      <c r="J193" s="27">
        <v>9</v>
      </c>
      <c r="K193" s="28">
        <v>9</v>
      </c>
      <c r="L193" s="1"/>
      <c r="M193" s="1"/>
      <c r="O193" s="1">
        <f>J193/I192</f>
        <v>1</v>
      </c>
      <c r="P193" s="29">
        <v>9</v>
      </c>
      <c r="Q193" s="30">
        <f t="shared" si="21"/>
        <v>1</v>
      </c>
      <c r="R193" s="1">
        <f t="shared" si="22"/>
        <v>0</v>
      </c>
      <c r="AB193" s="40" t="s">
        <v>46</v>
      </c>
      <c r="AC193" s="27">
        <v>24</v>
      </c>
    </row>
    <row r="194" spans="1:29" ht="12.75" customHeight="1" x14ac:dyDescent="0.2">
      <c r="A194" s="22" t="s">
        <v>64</v>
      </c>
      <c r="K194" s="28"/>
      <c r="L194" s="1"/>
      <c r="M194" s="1"/>
      <c r="O194" s="1"/>
      <c r="P194" s="29"/>
      <c r="Q194" s="30"/>
      <c r="R194" s="1"/>
      <c r="S194" s="27" t="s">
        <v>35</v>
      </c>
      <c r="T194" s="27">
        <v>9</v>
      </c>
      <c r="U194" s="27">
        <f>SUM(K193:K194)</f>
        <v>9</v>
      </c>
      <c r="V194" s="27" t="s">
        <v>20</v>
      </c>
    </row>
    <row r="195" spans="1:29" ht="12.75" customHeight="1" x14ac:dyDescent="0.2">
      <c r="K195" s="27">
        <f>SUM(K193)</f>
        <v>9</v>
      </c>
      <c r="L195" s="1">
        <f>K193/B185</f>
        <v>0.9</v>
      </c>
      <c r="M195" s="1">
        <f>K195/B185</f>
        <v>0.9</v>
      </c>
      <c r="N195" s="1">
        <f>M195-L195</f>
        <v>0</v>
      </c>
      <c r="O195" s="1"/>
      <c r="S195" s="27" t="s">
        <v>36</v>
      </c>
      <c r="T195" s="30">
        <f>T194/B185</f>
        <v>0.9</v>
      </c>
      <c r="U195" s="30">
        <f>T194/U194</f>
        <v>1</v>
      </c>
      <c r="V195" s="27" t="s">
        <v>37</v>
      </c>
    </row>
    <row r="196" spans="1:29" ht="12.75" customHeight="1" x14ac:dyDescent="0.2">
      <c r="L196" s="1"/>
      <c r="M196" s="1"/>
      <c r="N196" s="1"/>
      <c r="O196" s="1"/>
      <c r="S196" s="27"/>
      <c r="T196" s="27"/>
      <c r="U196" s="27"/>
      <c r="V196" s="27"/>
    </row>
    <row r="197" spans="1:29" ht="12.75" customHeight="1" x14ac:dyDescent="0.3">
      <c r="A197" s="3" t="s">
        <v>68</v>
      </c>
      <c r="L197" s="1"/>
      <c r="M197" s="1"/>
      <c r="O197" s="1"/>
      <c r="S197" s="27"/>
      <c r="T197" s="27"/>
      <c r="U197" s="27"/>
      <c r="V197" s="27"/>
    </row>
    <row r="198" spans="1:29" ht="25.5" customHeight="1" x14ac:dyDescent="0.2">
      <c r="B198" s="251" t="s">
        <v>3</v>
      </c>
      <c r="C198" s="252"/>
      <c r="D198" s="252"/>
      <c r="E198" s="252"/>
      <c r="F198" s="252"/>
      <c r="G198" s="252"/>
      <c r="H198" s="252"/>
      <c r="I198" s="252"/>
      <c r="J198" s="252"/>
      <c r="L198" s="7" t="s">
        <v>11</v>
      </c>
      <c r="M198" s="7" t="s">
        <v>12</v>
      </c>
      <c r="N198" s="8" t="s">
        <v>13</v>
      </c>
      <c r="O198" s="7" t="s">
        <v>14</v>
      </c>
      <c r="P198" s="9" t="s">
        <v>15</v>
      </c>
      <c r="Q198" s="9" t="s">
        <v>16</v>
      </c>
      <c r="R198" s="10" t="s">
        <v>17</v>
      </c>
      <c r="S198" s="27"/>
      <c r="T198" s="27"/>
      <c r="U198" s="27"/>
      <c r="V198" s="27"/>
    </row>
    <row r="199" spans="1:29" ht="12.75" customHeight="1" x14ac:dyDescent="0.2">
      <c r="A199" s="12" t="s">
        <v>19</v>
      </c>
      <c r="B199" s="13">
        <v>1</v>
      </c>
      <c r="C199" s="13">
        <v>2</v>
      </c>
      <c r="D199" s="13">
        <v>3</v>
      </c>
      <c r="E199" s="13">
        <v>4</v>
      </c>
      <c r="F199" s="13">
        <v>5</v>
      </c>
      <c r="G199" s="13">
        <v>6</v>
      </c>
      <c r="H199" s="13">
        <v>7</v>
      </c>
      <c r="I199" s="13">
        <v>8</v>
      </c>
      <c r="J199" s="13">
        <v>9</v>
      </c>
      <c r="K199" s="14" t="s">
        <v>20</v>
      </c>
      <c r="L199" s="18"/>
      <c r="M199" s="18"/>
      <c r="N199" s="19"/>
      <c r="O199" s="20"/>
      <c r="P199" s="21"/>
      <c r="Q199" s="21"/>
      <c r="R199" s="1"/>
      <c r="S199" s="27"/>
      <c r="T199" s="27"/>
      <c r="U199" s="27"/>
      <c r="V199" s="27"/>
    </row>
    <row r="200" spans="1:29" ht="12.75" customHeight="1" x14ac:dyDescent="0.2">
      <c r="A200" s="22" t="s">
        <v>46</v>
      </c>
      <c r="B200" s="23">
        <v>44</v>
      </c>
      <c r="C200" s="23"/>
      <c r="D200" s="23"/>
      <c r="E200" s="23"/>
      <c r="F200" s="23"/>
      <c r="G200" s="23"/>
      <c r="H200" s="23"/>
      <c r="I200" s="23"/>
      <c r="J200" s="23"/>
      <c r="K200" s="28"/>
      <c r="L200" s="18"/>
      <c r="M200" s="18"/>
      <c r="N200" s="19"/>
      <c r="O200" s="20"/>
      <c r="P200" s="26">
        <f>B200</f>
        <v>44</v>
      </c>
      <c r="Q200" s="21"/>
      <c r="R200" s="1"/>
      <c r="S200" s="27"/>
      <c r="T200" s="27"/>
      <c r="U200" s="27"/>
      <c r="V200" s="27"/>
    </row>
    <row r="201" spans="1:29" ht="12.75" customHeight="1" x14ac:dyDescent="0.2">
      <c r="A201" s="22" t="s">
        <v>50</v>
      </c>
      <c r="C201" s="27">
        <v>41</v>
      </c>
      <c r="K201" s="28"/>
      <c r="L201" s="1"/>
      <c r="M201" s="1"/>
      <c r="O201" s="20">
        <f>C201/B200</f>
        <v>0.93181818181818177</v>
      </c>
      <c r="P201" s="29">
        <v>41</v>
      </c>
      <c r="Q201" s="30">
        <f t="shared" ref="Q201:Q208" si="23">P201/P200</f>
        <v>0.93181818181818177</v>
      </c>
      <c r="R201" s="1">
        <f t="shared" ref="R201:R208" si="24">100%-Q201</f>
        <v>6.8181818181818232E-2</v>
      </c>
      <c r="S201" s="27"/>
      <c r="T201" s="27"/>
      <c r="U201" s="27"/>
      <c r="V201" s="27"/>
    </row>
    <row r="202" spans="1:29" ht="12.75" customHeight="1" x14ac:dyDescent="0.2">
      <c r="A202" s="27">
        <v>1002</v>
      </c>
      <c r="D202" s="27">
        <v>39</v>
      </c>
      <c r="K202" s="28"/>
      <c r="L202" s="1"/>
      <c r="M202" s="1"/>
      <c r="O202" s="1">
        <f>D202/C201</f>
        <v>0.95121951219512191</v>
      </c>
      <c r="P202" s="29">
        <v>40</v>
      </c>
      <c r="Q202" s="30">
        <f t="shared" si="23"/>
        <v>0.97560975609756095</v>
      </c>
      <c r="R202" s="1">
        <f t="shared" si="24"/>
        <v>2.4390243902439046E-2</v>
      </c>
      <c r="S202" s="27"/>
      <c r="T202" s="27"/>
      <c r="U202" s="27"/>
      <c r="V202" s="27"/>
    </row>
    <row r="203" spans="1:29" ht="12.75" customHeight="1" x14ac:dyDescent="0.2">
      <c r="A203" s="22" t="s">
        <v>55</v>
      </c>
      <c r="E203" s="27">
        <v>35</v>
      </c>
      <c r="K203" s="28"/>
      <c r="L203" s="1"/>
      <c r="M203" s="1"/>
      <c r="O203" s="1">
        <f>E203/D202</f>
        <v>0.89743589743589747</v>
      </c>
      <c r="P203" s="29">
        <v>39</v>
      </c>
      <c r="Q203" s="30">
        <f t="shared" si="23"/>
        <v>0.97499999999999998</v>
      </c>
      <c r="R203" s="1">
        <f t="shared" si="24"/>
        <v>2.5000000000000022E-2</v>
      </c>
      <c r="S203" s="27"/>
      <c r="T203" s="27"/>
      <c r="U203" s="27"/>
      <c r="V203" s="27"/>
    </row>
    <row r="204" spans="1:29" ht="12.75" customHeight="1" x14ac:dyDescent="0.2">
      <c r="A204" s="22" t="s">
        <v>56</v>
      </c>
      <c r="F204" s="27">
        <v>29</v>
      </c>
      <c r="K204" s="28"/>
      <c r="L204" s="1"/>
      <c r="M204" s="1"/>
      <c r="O204" s="1">
        <f>F204/E203</f>
        <v>0.82857142857142863</v>
      </c>
      <c r="P204" s="29">
        <v>35</v>
      </c>
      <c r="Q204" s="30">
        <f t="shared" si="23"/>
        <v>0.89743589743589747</v>
      </c>
      <c r="R204" s="1">
        <f t="shared" si="24"/>
        <v>0.10256410256410253</v>
      </c>
      <c r="S204" s="27"/>
      <c r="T204" s="27"/>
      <c r="U204" s="27"/>
      <c r="V204" s="27"/>
    </row>
    <row r="205" spans="1:29" ht="12.75" customHeight="1" x14ac:dyDescent="0.2">
      <c r="A205" s="22" t="s">
        <v>57</v>
      </c>
      <c r="G205" s="27">
        <v>29</v>
      </c>
      <c r="K205" s="28"/>
      <c r="L205" s="1"/>
      <c r="M205" s="1"/>
      <c r="O205" s="1">
        <f>G205/F204</f>
        <v>1</v>
      </c>
      <c r="P205" s="29">
        <v>36</v>
      </c>
      <c r="Q205" s="30">
        <f t="shared" si="23"/>
        <v>1.0285714285714285</v>
      </c>
      <c r="R205" s="1">
        <f t="shared" si="24"/>
        <v>-2.857142857142847E-2</v>
      </c>
      <c r="S205" s="27"/>
      <c r="T205" s="27"/>
      <c r="U205" s="27"/>
      <c r="V205" s="27"/>
    </row>
    <row r="206" spans="1:29" ht="12.75" customHeight="1" x14ac:dyDescent="0.2">
      <c r="A206" s="22" t="s">
        <v>58</v>
      </c>
      <c r="H206" s="27">
        <v>27</v>
      </c>
      <c r="K206" s="28"/>
      <c r="L206" s="1"/>
      <c r="M206" s="1"/>
      <c r="O206" s="1">
        <f>H206/G205</f>
        <v>0.93103448275862066</v>
      </c>
      <c r="P206" s="29">
        <v>33</v>
      </c>
      <c r="Q206" s="30">
        <f t="shared" si="23"/>
        <v>0.91666666666666663</v>
      </c>
      <c r="R206" s="1">
        <f t="shared" si="24"/>
        <v>8.333333333333337E-2</v>
      </c>
      <c r="S206" s="27"/>
      <c r="T206" s="27"/>
      <c r="U206" s="27"/>
      <c r="V206" s="27"/>
    </row>
    <row r="207" spans="1:29" ht="12.75" customHeight="1" x14ac:dyDescent="0.2">
      <c r="A207" s="22" t="s">
        <v>63</v>
      </c>
      <c r="I207" s="27">
        <v>27</v>
      </c>
      <c r="K207" s="28"/>
      <c r="L207" s="1"/>
      <c r="M207" s="1"/>
      <c r="O207" s="1">
        <f>I207/H206</f>
        <v>1</v>
      </c>
      <c r="P207" s="29">
        <v>33</v>
      </c>
      <c r="Q207" s="30">
        <f t="shared" si="23"/>
        <v>1</v>
      </c>
      <c r="R207" s="1">
        <f t="shared" si="24"/>
        <v>0</v>
      </c>
      <c r="S207" s="27"/>
      <c r="T207" s="27"/>
      <c r="U207" s="27"/>
      <c r="V207" s="27"/>
    </row>
    <row r="208" spans="1:29" ht="12.75" customHeight="1" x14ac:dyDescent="0.2">
      <c r="A208" s="22" t="s">
        <v>64</v>
      </c>
      <c r="J208" s="27">
        <v>27</v>
      </c>
      <c r="K208" s="28">
        <v>23</v>
      </c>
      <c r="L208" s="1"/>
      <c r="M208" s="1"/>
      <c r="O208" s="1">
        <f>J208/I207</f>
        <v>1</v>
      </c>
      <c r="P208" s="29">
        <v>31</v>
      </c>
      <c r="Q208" s="30">
        <f t="shared" si="23"/>
        <v>0.93939393939393945</v>
      </c>
      <c r="R208" s="1">
        <f t="shared" si="24"/>
        <v>6.0606060606060552E-2</v>
      </c>
      <c r="S208" s="27"/>
      <c r="T208" s="27"/>
      <c r="U208" s="27"/>
      <c r="V208" s="27"/>
    </row>
    <row r="209" spans="1:22" ht="12.75" customHeight="1" x14ac:dyDescent="0.2">
      <c r="A209" s="22" t="s">
        <v>65</v>
      </c>
      <c r="J209" s="27">
        <v>2</v>
      </c>
      <c r="K209" s="28">
        <v>2</v>
      </c>
      <c r="L209" s="1"/>
      <c r="M209" s="1"/>
      <c r="O209" s="1"/>
      <c r="P209" s="29">
        <v>3</v>
      </c>
      <c r="Q209" s="30"/>
      <c r="R209" s="1"/>
      <c r="S209" s="27"/>
      <c r="T209" s="27"/>
      <c r="U209" s="27"/>
      <c r="V209" s="27"/>
    </row>
    <row r="210" spans="1:22" ht="12.75" customHeight="1" x14ac:dyDescent="0.2">
      <c r="A210" s="22" t="s">
        <v>66</v>
      </c>
      <c r="J210" s="27">
        <v>1</v>
      </c>
      <c r="K210" s="28"/>
      <c r="L210" s="1"/>
      <c r="M210" s="1"/>
      <c r="O210" s="1"/>
      <c r="P210" s="29">
        <v>1</v>
      </c>
      <c r="Q210" s="30"/>
      <c r="R210" s="1"/>
      <c r="S210" s="27" t="s">
        <v>35</v>
      </c>
      <c r="T210" s="27">
        <v>26</v>
      </c>
      <c r="U210" s="27">
        <f>K212</f>
        <v>26</v>
      </c>
      <c r="V210" s="27" t="s">
        <v>20</v>
      </c>
    </row>
    <row r="211" spans="1:22" ht="12.75" customHeight="1" x14ac:dyDescent="0.2">
      <c r="A211" s="22" t="s">
        <v>81</v>
      </c>
      <c r="J211" s="27">
        <v>1</v>
      </c>
      <c r="K211" s="28">
        <v>1</v>
      </c>
      <c r="L211" s="1"/>
      <c r="M211" s="1"/>
      <c r="O211" s="1"/>
      <c r="P211" s="29">
        <v>1</v>
      </c>
      <c r="Q211" s="30"/>
      <c r="R211" s="1"/>
      <c r="S211" s="27" t="s">
        <v>36</v>
      </c>
      <c r="T211" s="30">
        <f>T210/B200</f>
        <v>0.59090909090909094</v>
      </c>
      <c r="U211" s="30">
        <f>T210/U210</f>
        <v>1</v>
      </c>
      <c r="V211" s="27" t="s">
        <v>37</v>
      </c>
    </row>
    <row r="212" spans="1:22" ht="12.75" customHeight="1" x14ac:dyDescent="0.2">
      <c r="K212" s="27">
        <f>SUM(K208:K211)</f>
        <v>26</v>
      </c>
      <c r="L212" s="1">
        <f>K208/B200</f>
        <v>0.52272727272727271</v>
      </c>
      <c r="M212" s="1">
        <f>K212/B200</f>
        <v>0.59090909090909094</v>
      </c>
      <c r="N212" s="1">
        <f>M212-L212</f>
        <v>6.8181818181818232E-2</v>
      </c>
      <c r="O212" s="1"/>
    </row>
    <row r="213" spans="1:22" ht="12.75" customHeight="1" x14ac:dyDescent="0.2">
      <c r="L213" s="1"/>
      <c r="M213" s="1"/>
      <c r="N213" s="1"/>
      <c r="O213" s="1"/>
    </row>
    <row r="214" spans="1:22" ht="12.75" customHeight="1" x14ac:dyDescent="0.3">
      <c r="A214" s="3" t="s">
        <v>117</v>
      </c>
      <c r="L214" s="1"/>
      <c r="M214" s="1"/>
      <c r="O214" s="1"/>
    </row>
    <row r="215" spans="1:22" ht="25.5" customHeight="1" x14ac:dyDescent="0.2">
      <c r="B215" s="251" t="s">
        <v>3</v>
      </c>
      <c r="C215" s="252"/>
      <c r="D215" s="252"/>
      <c r="E215" s="252"/>
      <c r="F215" s="252"/>
      <c r="G215" s="252"/>
      <c r="H215" s="252"/>
      <c r="I215" s="252"/>
      <c r="J215" s="252"/>
      <c r="L215" s="7" t="s">
        <v>11</v>
      </c>
      <c r="M215" s="7" t="s">
        <v>12</v>
      </c>
      <c r="N215" s="8" t="s">
        <v>13</v>
      </c>
      <c r="O215" s="7" t="s">
        <v>14</v>
      </c>
      <c r="P215" s="9" t="s">
        <v>15</v>
      </c>
      <c r="Q215" s="9" t="s">
        <v>16</v>
      </c>
      <c r="R215" s="10" t="s">
        <v>17</v>
      </c>
    </row>
    <row r="216" spans="1:22" ht="12.75" customHeight="1" x14ac:dyDescent="0.2">
      <c r="A216" s="12" t="s">
        <v>19</v>
      </c>
      <c r="B216" s="13">
        <v>1</v>
      </c>
      <c r="C216" s="13">
        <v>2</v>
      </c>
      <c r="D216" s="13">
        <v>3</v>
      </c>
      <c r="E216" s="13">
        <v>4</v>
      </c>
      <c r="F216" s="13">
        <v>5</v>
      </c>
      <c r="G216" s="13">
        <v>6</v>
      </c>
      <c r="H216" s="13">
        <v>7</v>
      </c>
      <c r="I216" s="13">
        <v>8</v>
      </c>
      <c r="J216" s="13">
        <v>9</v>
      </c>
      <c r="K216" s="14" t="s">
        <v>20</v>
      </c>
      <c r="L216" s="18"/>
      <c r="M216" s="18"/>
      <c r="N216" s="19"/>
      <c r="O216" s="20"/>
      <c r="P216" s="21"/>
      <c r="Q216" s="21"/>
      <c r="R216" s="1"/>
    </row>
    <row r="217" spans="1:22" ht="12.75" customHeight="1" x14ac:dyDescent="0.2">
      <c r="A217" s="22" t="s">
        <v>50</v>
      </c>
      <c r="B217" s="23">
        <v>14</v>
      </c>
      <c r="C217" s="23"/>
      <c r="D217" s="23"/>
      <c r="E217" s="23"/>
      <c r="F217" s="23"/>
      <c r="G217" s="23"/>
      <c r="H217" s="23"/>
      <c r="I217" s="23"/>
      <c r="J217" s="23"/>
      <c r="K217" s="28"/>
      <c r="L217" s="18"/>
      <c r="M217" s="18"/>
      <c r="N217" s="19"/>
      <c r="O217" s="20"/>
      <c r="P217" s="26">
        <f>B217</f>
        <v>14</v>
      </c>
      <c r="Q217" s="21"/>
      <c r="R217" s="1"/>
    </row>
    <row r="218" spans="1:22" ht="12.75" customHeight="1" x14ac:dyDescent="0.2">
      <c r="A218" s="27">
        <v>1002</v>
      </c>
      <c r="C218" s="27">
        <v>11</v>
      </c>
      <c r="K218" s="28"/>
      <c r="L218" s="1"/>
      <c r="M218" s="1"/>
      <c r="O218" s="20">
        <f>C218/B217</f>
        <v>0.7857142857142857</v>
      </c>
      <c r="P218" s="29">
        <v>11</v>
      </c>
      <c r="Q218" s="30">
        <f t="shared" ref="Q218:Q225" si="25">P218/P217</f>
        <v>0.7857142857142857</v>
      </c>
      <c r="R218" s="1">
        <f t="shared" ref="R218:R225" si="26">100%-Q218</f>
        <v>0.2142857142857143</v>
      </c>
    </row>
    <row r="219" spans="1:22" ht="12.75" customHeight="1" x14ac:dyDescent="0.2">
      <c r="A219" s="22" t="s">
        <v>55</v>
      </c>
      <c r="D219" s="27">
        <v>10</v>
      </c>
      <c r="K219" s="28"/>
      <c r="L219" s="1"/>
      <c r="M219" s="1"/>
      <c r="O219" s="1">
        <f>D219/C218</f>
        <v>0.90909090909090906</v>
      </c>
      <c r="P219" s="29">
        <v>10</v>
      </c>
      <c r="Q219" s="30">
        <f t="shared" si="25"/>
        <v>0.90909090909090906</v>
      </c>
      <c r="R219" s="1">
        <f t="shared" si="26"/>
        <v>9.0909090909090939E-2</v>
      </c>
      <c r="T219" s="106">
        <f>P219/P217</f>
        <v>0.7142857142857143</v>
      </c>
    </row>
    <row r="220" spans="1:22" ht="12.75" customHeight="1" x14ac:dyDescent="0.2">
      <c r="A220" s="22" t="s">
        <v>56</v>
      </c>
      <c r="E220" s="27">
        <v>8</v>
      </c>
      <c r="K220" s="28"/>
      <c r="L220" s="1"/>
      <c r="M220" s="1"/>
      <c r="O220" s="1">
        <f>E220/D219</f>
        <v>0.8</v>
      </c>
      <c r="P220" s="29">
        <v>9</v>
      </c>
      <c r="Q220" s="30">
        <f t="shared" si="25"/>
        <v>0.9</v>
      </c>
      <c r="R220" s="1">
        <f t="shared" si="26"/>
        <v>9.9999999999999978E-2</v>
      </c>
    </row>
    <row r="221" spans="1:22" ht="12.75" customHeight="1" x14ac:dyDescent="0.2">
      <c r="A221" s="22" t="s">
        <v>57</v>
      </c>
      <c r="F221" s="27">
        <v>7</v>
      </c>
      <c r="K221" s="28"/>
      <c r="L221" s="1"/>
      <c r="M221" s="1"/>
      <c r="O221" s="1">
        <f>F221/E220</f>
        <v>0.875</v>
      </c>
      <c r="P221" s="29">
        <v>8</v>
      </c>
      <c r="Q221" s="30">
        <f t="shared" si="25"/>
        <v>0.88888888888888884</v>
      </c>
      <c r="R221" s="1">
        <f t="shared" si="26"/>
        <v>0.11111111111111116</v>
      </c>
    </row>
    <row r="222" spans="1:22" ht="12.75" customHeight="1" x14ac:dyDescent="0.2">
      <c r="A222" s="22" t="s">
        <v>58</v>
      </c>
      <c r="G222" s="27">
        <v>6</v>
      </c>
      <c r="K222" s="28"/>
      <c r="L222" s="1"/>
      <c r="M222" s="1"/>
      <c r="O222" s="1">
        <f>G222/F221</f>
        <v>0.8571428571428571</v>
      </c>
      <c r="P222" s="29">
        <v>7</v>
      </c>
      <c r="Q222" s="30">
        <f t="shared" si="25"/>
        <v>0.875</v>
      </c>
      <c r="R222" s="1">
        <f t="shared" si="26"/>
        <v>0.125</v>
      </c>
    </row>
    <row r="223" spans="1:22" ht="12.75" customHeight="1" x14ac:dyDescent="0.2">
      <c r="A223" s="22" t="s">
        <v>63</v>
      </c>
      <c r="H223" s="27">
        <v>5</v>
      </c>
      <c r="K223" s="28"/>
      <c r="L223" s="1"/>
      <c r="M223" s="1"/>
      <c r="O223" s="1">
        <f>H223/G222</f>
        <v>0.83333333333333337</v>
      </c>
      <c r="P223" s="29">
        <v>6</v>
      </c>
      <c r="Q223" s="30">
        <f t="shared" si="25"/>
        <v>0.8571428571428571</v>
      </c>
      <c r="R223" s="1">
        <f t="shared" si="26"/>
        <v>0.1428571428571429</v>
      </c>
    </row>
    <row r="224" spans="1:22" ht="12.75" customHeight="1" x14ac:dyDescent="0.2">
      <c r="A224" s="22" t="s">
        <v>64</v>
      </c>
      <c r="I224" s="27">
        <v>5</v>
      </c>
      <c r="K224" s="28"/>
      <c r="L224" s="1"/>
      <c r="M224" s="1"/>
      <c r="O224" s="1">
        <f>I224/H223</f>
        <v>1</v>
      </c>
      <c r="P224" s="29">
        <v>6</v>
      </c>
      <c r="Q224" s="30">
        <f t="shared" si="25"/>
        <v>1</v>
      </c>
      <c r="R224" s="1">
        <f t="shared" si="26"/>
        <v>0</v>
      </c>
    </row>
    <row r="225" spans="1:22" ht="12.75" customHeight="1" x14ac:dyDescent="0.2">
      <c r="A225" s="22" t="s">
        <v>65</v>
      </c>
      <c r="J225" s="27">
        <v>5</v>
      </c>
      <c r="K225" s="28">
        <v>5</v>
      </c>
      <c r="L225" s="1"/>
      <c r="M225" s="1"/>
      <c r="O225" s="1">
        <f>J225/I224</f>
        <v>1</v>
      </c>
      <c r="P225" s="29">
        <v>6</v>
      </c>
      <c r="Q225" s="30">
        <f t="shared" si="25"/>
        <v>1</v>
      </c>
      <c r="R225" s="1">
        <f t="shared" si="26"/>
        <v>0</v>
      </c>
      <c r="S225" s="27" t="s">
        <v>35</v>
      </c>
      <c r="T225" s="27">
        <v>4</v>
      </c>
      <c r="U225" s="27">
        <f>SUM(K225:K226)</f>
        <v>5</v>
      </c>
      <c r="V225" s="27" t="s">
        <v>20</v>
      </c>
    </row>
    <row r="226" spans="1:22" ht="12.75" customHeight="1" x14ac:dyDescent="0.2">
      <c r="A226" s="22" t="s">
        <v>66</v>
      </c>
      <c r="J226" s="27">
        <v>1</v>
      </c>
      <c r="K226" s="28"/>
      <c r="L226" s="1"/>
      <c r="M226" s="1"/>
      <c r="O226" s="1"/>
      <c r="P226" s="29">
        <v>1</v>
      </c>
      <c r="Q226" s="30"/>
      <c r="R226" s="1"/>
      <c r="S226" s="27" t="s">
        <v>36</v>
      </c>
      <c r="T226" s="30">
        <f>T225/B217</f>
        <v>0.2857142857142857</v>
      </c>
      <c r="U226" s="30">
        <f>T225/U225</f>
        <v>0.8</v>
      </c>
      <c r="V226" s="27" t="s">
        <v>37</v>
      </c>
    </row>
    <row r="227" spans="1:22" ht="12.75" customHeight="1" x14ac:dyDescent="0.2">
      <c r="K227" s="27">
        <f>SUM(K225)</f>
        <v>5</v>
      </c>
      <c r="L227" s="1">
        <f>K225/B217</f>
        <v>0.35714285714285715</v>
      </c>
      <c r="M227" s="1">
        <f>K227/B217</f>
        <v>0.35714285714285715</v>
      </c>
      <c r="N227" s="1">
        <f>M227-L227</f>
        <v>0</v>
      </c>
      <c r="O227" s="1"/>
    </row>
    <row r="228" spans="1:22" ht="12.75" customHeight="1" x14ac:dyDescent="0.2">
      <c r="L228" s="1"/>
      <c r="M228" s="1"/>
      <c r="O228" s="1"/>
    </row>
    <row r="229" spans="1:22" ht="12.75" customHeight="1" x14ac:dyDescent="0.3">
      <c r="A229" s="3" t="s">
        <v>118</v>
      </c>
      <c r="L229" s="1"/>
      <c r="M229" s="1"/>
      <c r="O229" s="1"/>
    </row>
    <row r="230" spans="1:22" ht="25.5" customHeight="1" x14ac:dyDescent="0.2">
      <c r="B230" s="251" t="s">
        <v>3</v>
      </c>
      <c r="C230" s="252"/>
      <c r="D230" s="252"/>
      <c r="E230" s="252"/>
      <c r="F230" s="252"/>
      <c r="G230" s="252"/>
      <c r="H230" s="252"/>
      <c r="I230" s="252"/>
      <c r="J230" s="252"/>
      <c r="L230" s="7" t="s">
        <v>11</v>
      </c>
      <c r="M230" s="7" t="s">
        <v>12</v>
      </c>
      <c r="N230" s="8" t="s">
        <v>13</v>
      </c>
      <c r="O230" s="7" t="s">
        <v>14</v>
      </c>
      <c r="P230" s="9" t="s">
        <v>15</v>
      </c>
      <c r="Q230" s="9" t="s">
        <v>16</v>
      </c>
      <c r="R230" s="10" t="s">
        <v>17</v>
      </c>
    </row>
    <row r="231" spans="1:22" ht="12.75" customHeight="1" x14ac:dyDescent="0.2">
      <c r="A231" s="12" t="s">
        <v>19</v>
      </c>
      <c r="B231" s="13">
        <v>1</v>
      </c>
      <c r="C231" s="13">
        <v>2</v>
      </c>
      <c r="D231" s="13">
        <v>3</v>
      </c>
      <c r="E231" s="13">
        <v>4</v>
      </c>
      <c r="F231" s="13">
        <v>5</v>
      </c>
      <c r="G231" s="13">
        <v>6</v>
      </c>
      <c r="H231" s="13">
        <v>7</v>
      </c>
      <c r="I231" s="13">
        <v>8</v>
      </c>
      <c r="J231" s="13">
        <v>9</v>
      </c>
      <c r="K231" s="14" t="s">
        <v>20</v>
      </c>
      <c r="L231" s="18"/>
      <c r="M231" s="18"/>
      <c r="N231" s="19"/>
      <c r="O231" s="20"/>
      <c r="P231" s="21"/>
      <c r="Q231" s="21"/>
      <c r="R231" s="1"/>
    </row>
    <row r="232" spans="1:22" ht="12.75" customHeight="1" x14ac:dyDescent="0.2">
      <c r="A232" s="22" t="s">
        <v>50</v>
      </c>
      <c r="B232" s="23">
        <v>30</v>
      </c>
      <c r="C232" s="23"/>
      <c r="D232" s="23"/>
      <c r="E232" s="23"/>
      <c r="F232" s="23"/>
      <c r="G232" s="23"/>
      <c r="H232" s="23"/>
      <c r="I232" s="23"/>
      <c r="J232" s="23"/>
      <c r="K232" s="24"/>
      <c r="L232" s="18"/>
      <c r="M232" s="18"/>
      <c r="N232" s="19"/>
      <c r="O232" s="20"/>
      <c r="P232" s="26">
        <f>B232</f>
        <v>30</v>
      </c>
      <c r="Q232" s="21"/>
      <c r="R232" s="1"/>
    </row>
    <row r="233" spans="1:22" ht="12.75" customHeight="1" x14ac:dyDescent="0.2">
      <c r="A233" s="22" t="s">
        <v>55</v>
      </c>
      <c r="C233" s="27">
        <v>25</v>
      </c>
      <c r="K233" s="28"/>
      <c r="L233" s="1"/>
      <c r="M233" s="1"/>
      <c r="O233" s="20">
        <f>C233/B232</f>
        <v>0.83333333333333337</v>
      </c>
      <c r="P233" s="29">
        <v>25</v>
      </c>
      <c r="Q233" s="30">
        <f t="shared" ref="Q233:Q240" si="27">P233/P232</f>
        <v>0.83333333333333337</v>
      </c>
      <c r="R233" s="1">
        <f t="shared" ref="R233:R240" si="28">100%-Q233</f>
        <v>0.16666666666666663</v>
      </c>
    </row>
    <row r="234" spans="1:22" ht="12.75" customHeight="1" x14ac:dyDescent="0.2">
      <c r="A234" s="22" t="s">
        <v>56</v>
      </c>
      <c r="D234" s="27">
        <v>20</v>
      </c>
      <c r="K234" s="28"/>
      <c r="L234" s="1"/>
      <c r="M234" s="1"/>
      <c r="O234" s="1">
        <f>D234/C233</f>
        <v>0.8</v>
      </c>
      <c r="P234" s="29">
        <v>22</v>
      </c>
      <c r="Q234" s="30">
        <f t="shared" si="27"/>
        <v>0.88</v>
      </c>
      <c r="R234" s="1">
        <f t="shared" si="28"/>
        <v>0.12</v>
      </c>
      <c r="T234" s="106">
        <f>P234/P232</f>
        <v>0.73333333333333328</v>
      </c>
    </row>
    <row r="235" spans="1:22" ht="12.75" customHeight="1" x14ac:dyDescent="0.2">
      <c r="A235" s="27">
        <v>1201</v>
      </c>
      <c r="E235" s="27">
        <v>19</v>
      </c>
      <c r="K235" s="28"/>
      <c r="L235" s="1"/>
      <c r="M235" s="1"/>
      <c r="O235" s="1">
        <f>E235/D234</f>
        <v>0.95</v>
      </c>
      <c r="P235" s="29">
        <v>21</v>
      </c>
      <c r="Q235" s="30">
        <f t="shared" si="27"/>
        <v>0.95454545454545459</v>
      </c>
      <c r="R235" s="1">
        <f t="shared" si="28"/>
        <v>4.5454545454545414E-2</v>
      </c>
    </row>
    <row r="236" spans="1:22" ht="12.75" customHeight="1" x14ac:dyDescent="0.2">
      <c r="A236" s="27">
        <v>1202</v>
      </c>
      <c r="F236" s="27">
        <v>18</v>
      </c>
      <c r="K236" s="28"/>
      <c r="L236" s="1"/>
      <c r="M236" s="1"/>
      <c r="O236" s="1">
        <f>F236/E235</f>
        <v>0.94736842105263153</v>
      </c>
      <c r="P236" s="29">
        <v>20</v>
      </c>
      <c r="Q236" s="30">
        <f t="shared" si="27"/>
        <v>0.95238095238095233</v>
      </c>
      <c r="R236" s="1">
        <f t="shared" si="28"/>
        <v>4.7619047619047672E-2</v>
      </c>
    </row>
    <row r="237" spans="1:22" ht="12.75" customHeight="1" x14ac:dyDescent="0.2">
      <c r="A237" s="27">
        <v>1301</v>
      </c>
      <c r="G237" s="27">
        <v>16</v>
      </c>
      <c r="K237" s="28"/>
      <c r="L237" s="1"/>
      <c r="M237" s="1"/>
      <c r="O237" s="1">
        <f>G237/F236</f>
        <v>0.88888888888888884</v>
      </c>
      <c r="P237" s="29">
        <v>19</v>
      </c>
      <c r="Q237" s="30">
        <f t="shared" si="27"/>
        <v>0.95</v>
      </c>
      <c r="R237" s="1">
        <f t="shared" si="28"/>
        <v>5.0000000000000044E-2</v>
      </c>
    </row>
    <row r="238" spans="1:22" ht="12.75" customHeight="1" x14ac:dyDescent="0.2">
      <c r="A238" s="27">
        <v>1302</v>
      </c>
      <c r="H238" s="27">
        <v>16</v>
      </c>
      <c r="K238" s="28"/>
      <c r="L238" s="1"/>
      <c r="M238" s="1"/>
      <c r="O238" s="1">
        <f>H238/G237</f>
        <v>1</v>
      </c>
      <c r="P238" s="29">
        <v>19</v>
      </c>
      <c r="Q238" s="30">
        <f t="shared" si="27"/>
        <v>1</v>
      </c>
      <c r="R238" s="1">
        <f t="shared" si="28"/>
        <v>0</v>
      </c>
    </row>
    <row r="239" spans="1:22" ht="12.75" customHeight="1" x14ac:dyDescent="0.2">
      <c r="A239" s="27">
        <v>1401</v>
      </c>
      <c r="I239" s="27">
        <v>16</v>
      </c>
      <c r="K239" s="28"/>
      <c r="L239" s="1"/>
      <c r="M239" s="1"/>
      <c r="O239" s="1">
        <f>I239/H238</f>
        <v>1</v>
      </c>
      <c r="P239" s="29">
        <v>19</v>
      </c>
      <c r="Q239" s="30">
        <f t="shared" si="27"/>
        <v>1</v>
      </c>
      <c r="R239" s="1">
        <f t="shared" si="28"/>
        <v>0</v>
      </c>
    </row>
    <row r="240" spans="1:22" ht="12.75" customHeight="1" x14ac:dyDescent="0.2">
      <c r="A240" s="27">
        <v>1402</v>
      </c>
      <c r="J240" s="27">
        <v>16</v>
      </c>
      <c r="K240" s="28">
        <v>13</v>
      </c>
      <c r="L240" s="1"/>
      <c r="M240" s="1"/>
      <c r="O240" s="1">
        <f>J240/I239</f>
        <v>1</v>
      </c>
      <c r="P240" s="29">
        <v>19</v>
      </c>
      <c r="Q240" s="30">
        <f t="shared" si="27"/>
        <v>1</v>
      </c>
      <c r="R240" s="1">
        <f t="shared" si="28"/>
        <v>0</v>
      </c>
    </row>
    <row r="241" spans="1:22" ht="12.75" customHeight="1" x14ac:dyDescent="0.2">
      <c r="A241" s="27">
        <v>1501</v>
      </c>
      <c r="J241" s="27">
        <v>6</v>
      </c>
      <c r="K241" s="28">
        <v>4</v>
      </c>
      <c r="L241" s="1"/>
      <c r="M241" s="1"/>
      <c r="O241" s="1"/>
      <c r="P241" s="29">
        <v>6</v>
      </c>
      <c r="Q241" s="30"/>
      <c r="R241" s="1"/>
      <c r="S241" s="108" t="s">
        <v>35</v>
      </c>
      <c r="T241" s="108">
        <v>18</v>
      </c>
      <c r="U241" s="108">
        <f>SUM(K240:K242)</f>
        <v>18</v>
      </c>
      <c r="V241" s="108" t="s">
        <v>20</v>
      </c>
    </row>
    <row r="242" spans="1:22" ht="12.75" customHeight="1" x14ac:dyDescent="0.2">
      <c r="A242" s="27">
        <v>1502</v>
      </c>
      <c r="J242" s="27">
        <v>1</v>
      </c>
      <c r="K242" s="28">
        <v>1</v>
      </c>
      <c r="L242" s="1"/>
      <c r="M242" s="1"/>
      <c r="O242" s="1"/>
      <c r="P242" s="29">
        <v>1</v>
      </c>
      <c r="Q242" s="30"/>
      <c r="R242" s="1"/>
      <c r="S242" s="108" t="s">
        <v>36</v>
      </c>
      <c r="T242" s="109">
        <f>T241/B232</f>
        <v>0.6</v>
      </c>
      <c r="U242" s="109">
        <f>T241/U241</f>
        <v>1</v>
      </c>
      <c r="V242" s="108" t="s">
        <v>37</v>
      </c>
    </row>
    <row r="243" spans="1:22" ht="12.75" customHeight="1" x14ac:dyDescent="0.2">
      <c r="K243" s="28"/>
      <c r="L243" s="1"/>
      <c r="M243" s="1"/>
      <c r="O243" s="1"/>
      <c r="P243" s="29"/>
      <c r="Q243" s="30"/>
      <c r="R243" s="1"/>
      <c r="S243" s="1"/>
      <c r="T243" s="1"/>
      <c r="U243" s="1"/>
      <c r="V243" s="1"/>
    </row>
    <row r="244" spans="1:22" ht="12.75" customHeight="1" x14ac:dyDescent="0.2">
      <c r="K244" s="27">
        <f>SUM(K240:K242)</f>
        <v>18</v>
      </c>
      <c r="L244" s="1">
        <f>K240/B232</f>
        <v>0.43333333333333335</v>
      </c>
      <c r="M244" s="1">
        <f>K244/B232</f>
        <v>0.6</v>
      </c>
      <c r="N244" s="1">
        <f>M244-L244</f>
        <v>0.16666666666666663</v>
      </c>
      <c r="O244" s="1"/>
    </row>
    <row r="245" spans="1:22" ht="12.75" customHeight="1" x14ac:dyDescent="0.2">
      <c r="L245" s="1"/>
      <c r="M245" s="1"/>
      <c r="O245" s="1"/>
    </row>
    <row r="246" spans="1:22" ht="12.75" customHeight="1" x14ac:dyDescent="0.3">
      <c r="A246" s="3" t="s">
        <v>119</v>
      </c>
      <c r="L246" s="1"/>
      <c r="M246" s="1"/>
      <c r="O246" s="1"/>
    </row>
    <row r="247" spans="1:22" ht="25.5" customHeight="1" x14ac:dyDescent="0.2">
      <c r="B247" s="251" t="s">
        <v>3</v>
      </c>
      <c r="C247" s="252"/>
      <c r="D247" s="252"/>
      <c r="E247" s="252"/>
      <c r="F247" s="252"/>
      <c r="G247" s="252"/>
      <c r="H247" s="252"/>
      <c r="I247" s="252"/>
      <c r="J247" s="252"/>
      <c r="L247" s="7" t="s">
        <v>11</v>
      </c>
      <c r="M247" s="7" t="s">
        <v>12</v>
      </c>
      <c r="N247" s="8" t="s">
        <v>13</v>
      </c>
      <c r="O247" s="7" t="s">
        <v>14</v>
      </c>
      <c r="P247" s="9" t="s">
        <v>15</v>
      </c>
      <c r="Q247" s="9" t="s">
        <v>16</v>
      </c>
      <c r="R247" s="10" t="s">
        <v>17</v>
      </c>
    </row>
    <row r="248" spans="1:22" ht="12.75" customHeight="1" x14ac:dyDescent="0.2">
      <c r="A248" s="12" t="s">
        <v>19</v>
      </c>
      <c r="B248" s="13">
        <v>1</v>
      </c>
      <c r="C248" s="13">
        <v>2</v>
      </c>
      <c r="D248" s="13">
        <v>3</v>
      </c>
      <c r="E248" s="13">
        <v>4</v>
      </c>
      <c r="F248" s="13">
        <v>5</v>
      </c>
      <c r="G248" s="13">
        <v>6</v>
      </c>
      <c r="H248" s="13">
        <v>7</v>
      </c>
      <c r="I248" s="13">
        <v>8</v>
      </c>
      <c r="J248" s="13">
        <v>9</v>
      </c>
      <c r="K248" s="14" t="s">
        <v>20</v>
      </c>
      <c r="L248" s="18"/>
      <c r="M248" s="18"/>
      <c r="N248" s="19"/>
      <c r="O248" s="20"/>
      <c r="P248" s="21"/>
      <c r="Q248" s="21"/>
      <c r="R248" s="1"/>
    </row>
    <row r="249" spans="1:22" ht="12.75" customHeight="1" x14ac:dyDescent="0.2">
      <c r="A249" s="22" t="s">
        <v>55</v>
      </c>
      <c r="B249" s="23">
        <v>9</v>
      </c>
      <c r="C249" s="23"/>
      <c r="D249" s="23"/>
      <c r="E249" s="23"/>
      <c r="F249" s="23"/>
      <c r="G249" s="23"/>
      <c r="H249" s="23"/>
      <c r="I249" s="23"/>
      <c r="J249" s="23"/>
      <c r="K249" s="24"/>
      <c r="L249" s="18"/>
      <c r="M249" s="18"/>
      <c r="N249" s="19"/>
      <c r="O249" s="20"/>
      <c r="P249" s="26">
        <f>B249</f>
        <v>9</v>
      </c>
      <c r="Q249" s="21"/>
      <c r="R249" s="1"/>
    </row>
    <row r="250" spans="1:22" ht="12.75" customHeight="1" x14ac:dyDescent="0.2">
      <c r="A250" s="22" t="s">
        <v>56</v>
      </c>
      <c r="C250" s="27">
        <v>8</v>
      </c>
      <c r="K250" s="28"/>
      <c r="L250" s="1"/>
      <c r="M250" s="1"/>
      <c r="O250" s="20">
        <f>C250/B249</f>
        <v>0.88888888888888884</v>
      </c>
      <c r="P250" s="29">
        <v>8</v>
      </c>
      <c r="Q250" s="30">
        <f t="shared" ref="Q250:Q257" si="29">P250/P249</f>
        <v>0.88888888888888884</v>
      </c>
      <c r="R250" s="1">
        <f t="shared" ref="R250:R257" si="30">100%-Q250</f>
        <v>0.11111111111111116</v>
      </c>
    </row>
    <row r="251" spans="1:22" ht="12.75" customHeight="1" x14ac:dyDescent="0.2">
      <c r="A251" s="27">
        <v>1201</v>
      </c>
      <c r="D251" s="27">
        <v>7</v>
      </c>
      <c r="K251" s="28"/>
      <c r="L251" s="1"/>
      <c r="M251" s="1"/>
      <c r="O251" s="1">
        <f>D251/C250</f>
        <v>0.875</v>
      </c>
      <c r="P251" s="29">
        <v>8</v>
      </c>
      <c r="Q251" s="30">
        <f t="shared" si="29"/>
        <v>1</v>
      </c>
      <c r="R251" s="1">
        <f t="shared" si="30"/>
        <v>0</v>
      </c>
      <c r="T251" s="110">
        <f>P251/P249</f>
        <v>0.88888888888888884</v>
      </c>
    </row>
    <row r="252" spans="1:22" ht="12.75" customHeight="1" x14ac:dyDescent="0.2">
      <c r="A252" s="27">
        <v>1202</v>
      </c>
      <c r="E252" s="27">
        <v>5</v>
      </c>
      <c r="K252" s="28"/>
      <c r="L252" s="1"/>
      <c r="M252" s="1"/>
      <c r="O252" s="1">
        <f>E252/D251</f>
        <v>0.7142857142857143</v>
      </c>
      <c r="P252" s="29">
        <v>7</v>
      </c>
      <c r="Q252" s="30">
        <f t="shared" si="29"/>
        <v>0.875</v>
      </c>
      <c r="R252" s="1">
        <f t="shared" si="30"/>
        <v>0.125</v>
      </c>
    </row>
    <row r="253" spans="1:22" ht="12.75" customHeight="1" x14ac:dyDescent="0.2">
      <c r="A253" s="27">
        <v>1301</v>
      </c>
      <c r="F253" s="27">
        <v>5</v>
      </c>
      <c r="K253" s="28"/>
      <c r="L253" s="1"/>
      <c r="M253" s="1"/>
      <c r="O253" s="1">
        <f>F253/E252</f>
        <v>1</v>
      </c>
      <c r="P253" s="29">
        <v>7</v>
      </c>
      <c r="Q253" s="30">
        <f t="shared" si="29"/>
        <v>1</v>
      </c>
      <c r="R253" s="1">
        <f t="shared" si="30"/>
        <v>0</v>
      </c>
    </row>
    <row r="254" spans="1:22" ht="12.75" customHeight="1" x14ac:dyDescent="0.2">
      <c r="A254" s="27">
        <v>1302</v>
      </c>
      <c r="G254" s="27">
        <v>5</v>
      </c>
      <c r="K254" s="28"/>
      <c r="L254" s="1"/>
      <c r="M254" s="1"/>
      <c r="O254" s="1">
        <f>G254/F253</f>
        <v>1</v>
      </c>
      <c r="P254" s="29">
        <v>6</v>
      </c>
      <c r="Q254" s="30">
        <f t="shared" si="29"/>
        <v>0.8571428571428571</v>
      </c>
      <c r="R254" s="1">
        <f t="shared" si="30"/>
        <v>0.1428571428571429</v>
      </c>
    </row>
    <row r="255" spans="1:22" ht="12.75" customHeight="1" x14ac:dyDescent="0.2">
      <c r="A255" s="27">
        <v>1401</v>
      </c>
      <c r="H255" s="27">
        <v>5</v>
      </c>
      <c r="K255" s="28"/>
      <c r="L255" s="1"/>
      <c r="M255" s="1"/>
      <c r="O255" s="1">
        <f>H255/G254</f>
        <v>1</v>
      </c>
      <c r="P255" s="29">
        <v>6</v>
      </c>
      <c r="Q255" s="30">
        <f t="shared" si="29"/>
        <v>1</v>
      </c>
      <c r="R255" s="1">
        <f t="shared" si="30"/>
        <v>0</v>
      </c>
    </row>
    <row r="256" spans="1:22" ht="12.75" customHeight="1" x14ac:dyDescent="0.2">
      <c r="A256" s="27">
        <v>1402</v>
      </c>
      <c r="I256" s="27">
        <v>5</v>
      </c>
      <c r="K256" s="28"/>
      <c r="L256" s="1"/>
      <c r="M256" s="1"/>
      <c r="O256" s="1">
        <f>I256/H255</f>
        <v>1</v>
      </c>
      <c r="P256" s="29">
        <v>5</v>
      </c>
      <c r="Q256" s="30">
        <f t="shared" si="29"/>
        <v>0.83333333333333337</v>
      </c>
      <c r="R256" s="1">
        <f t="shared" si="30"/>
        <v>0.16666666666666663</v>
      </c>
    </row>
    <row r="257" spans="1:22" ht="12.75" customHeight="1" x14ac:dyDescent="0.2">
      <c r="A257" s="27">
        <v>1501</v>
      </c>
      <c r="J257" s="27">
        <v>5</v>
      </c>
      <c r="K257" s="28">
        <v>5</v>
      </c>
      <c r="L257" s="1"/>
      <c r="M257" s="1"/>
      <c r="O257" s="1">
        <f>J257/I256</f>
        <v>1</v>
      </c>
      <c r="P257" s="29">
        <v>5</v>
      </c>
      <c r="Q257" s="30">
        <f t="shared" si="29"/>
        <v>1</v>
      </c>
      <c r="R257" s="1">
        <f t="shared" si="30"/>
        <v>0</v>
      </c>
    </row>
    <row r="258" spans="1:22" ht="12.75" customHeight="1" x14ac:dyDescent="0.2">
      <c r="K258" s="28"/>
      <c r="L258" s="1"/>
      <c r="M258" s="1"/>
      <c r="O258" s="1"/>
      <c r="P258" s="29"/>
      <c r="Q258" s="30"/>
      <c r="R258" s="1"/>
      <c r="S258" s="108" t="s">
        <v>35</v>
      </c>
      <c r="T258" s="108">
        <v>5</v>
      </c>
      <c r="U258" s="108">
        <f>SUM(K256:K258)</f>
        <v>5</v>
      </c>
      <c r="V258" s="108" t="s">
        <v>20</v>
      </c>
    </row>
    <row r="259" spans="1:22" ht="12.75" customHeight="1" x14ac:dyDescent="0.2">
      <c r="K259" s="27">
        <f>SUM(K257)</f>
        <v>5</v>
      </c>
      <c r="L259" s="1">
        <f>K257/B249</f>
        <v>0.55555555555555558</v>
      </c>
      <c r="M259" s="1">
        <f>K259/B249</f>
        <v>0.55555555555555558</v>
      </c>
      <c r="N259" s="1">
        <f>M259-L259</f>
        <v>0</v>
      </c>
      <c r="O259" s="1"/>
      <c r="S259" s="108" t="s">
        <v>36</v>
      </c>
      <c r="T259" s="109">
        <f>T258/B249</f>
        <v>0.55555555555555558</v>
      </c>
      <c r="U259" s="109">
        <f>T258/U258</f>
        <v>1</v>
      </c>
      <c r="V259" s="108" t="s">
        <v>37</v>
      </c>
    </row>
    <row r="260" spans="1:22" ht="12.75" customHeight="1" x14ac:dyDescent="0.2">
      <c r="L260" s="1"/>
      <c r="M260" s="1"/>
      <c r="O260" s="1"/>
    </row>
    <row r="261" spans="1:22" ht="12.75" customHeight="1" x14ac:dyDescent="0.3">
      <c r="A261" s="3" t="s">
        <v>120</v>
      </c>
      <c r="L261" s="1"/>
      <c r="M261" s="1"/>
      <c r="O261" s="1"/>
    </row>
    <row r="262" spans="1:22" ht="25.5" customHeight="1" x14ac:dyDescent="0.2">
      <c r="B262" s="251" t="s">
        <v>3</v>
      </c>
      <c r="C262" s="252"/>
      <c r="D262" s="252"/>
      <c r="E262" s="252"/>
      <c r="F262" s="252"/>
      <c r="G262" s="252"/>
      <c r="H262" s="252"/>
      <c r="I262" s="252"/>
      <c r="J262" s="252"/>
      <c r="L262" s="7" t="s">
        <v>11</v>
      </c>
      <c r="M262" s="7" t="s">
        <v>12</v>
      </c>
      <c r="N262" s="8" t="s">
        <v>13</v>
      </c>
      <c r="O262" s="7" t="s">
        <v>14</v>
      </c>
      <c r="P262" s="9" t="s">
        <v>15</v>
      </c>
      <c r="Q262" s="9" t="s">
        <v>16</v>
      </c>
      <c r="R262" s="10" t="s">
        <v>17</v>
      </c>
    </row>
    <row r="263" spans="1:22" ht="12.75" customHeight="1" x14ac:dyDescent="0.2">
      <c r="A263" s="12" t="s">
        <v>19</v>
      </c>
      <c r="B263" s="13">
        <v>1</v>
      </c>
      <c r="C263" s="13">
        <v>2</v>
      </c>
      <c r="D263" s="13">
        <v>3</v>
      </c>
      <c r="E263" s="13">
        <v>4</v>
      </c>
      <c r="F263" s="13">
        <v>5</v>
      </c>
      <c r="G263" s="13">
        <v>6</v>
      </c>
      <c r="H263" s="13">
        <v>7</v>
      </c>
      <c r="I263" s="13">
        <v>8</v>
      </c>
      <c r="J263" s="13">
        <v>9</v>
      </c>
      <c r="K263" s="14" t="s">
        <v>20</v>
      </c>
      <c r="L263" s="18"/>
      <c r="M263" s="18"/>
      <c r="N263" s="19"/>
      <c r="O263" s="20"/>
      <c r="P263" s="21"/>
      <c r="Q263" s="21"/>
      <c r="R263" s="1"/>
    </row>
    <row r="264" spans="1:22" ht="12.75" customHeight="1" x14ac:dyDescent="0.2">
      <c r="A264" s="22" t="s">
        <v>56</v>
      </c>
      <c r="B264" s="23">
        <v>38</v>
      </c>
      <c r="C264" s="23"/>
      <c r="D264" s="23"/>
      <c r="E264" s="23"/>
      <c r="F264" s="23"/>
      <c r="G264" s="23"/>
      <c r="H264" s="23"/>
      <c r="I264" s="23"/>
      <c r="J264" s="23"/>
      <c r="K264" s="24"/>
      <c r="L264" s="18"/>
      <c r="M264" s="18"/>
      <c r="N264" s="19"/>
      <c r="O264" s="20"/>
      <c r="P264" s="26">
        <f>B264</f>
        <v>38</v>
      </c>
      <c r="Q264" s="21"/>
      <c r="R264" s="1"/>
    </row>
    <row r="265" spans="1:22" ht="12.75" customHeight="1" x14ac:dyDescent="0.2">
      <c r="A265" s="27">
        <v>1201</v>
      </c>
      <c r="C265" s="27">
        <v>35</v>
      </c>
      <c r="K265" s="28"/>
      <c r="L265" s="1"/>
      <c r="M265" s="1"/>
      <c r="O265" s="20">
        <f>C265/B264</f>
        <v>0.92105263157894735</v>
      </c>
      <c r="P265" s="29">
        <v>35</v>
      </c>
      <c r="Q265" s="30">
        <f t="shared" ref="Q265:Q272" si="31">P265/P264</f>
        <v>0.92105263157894735</v>
      </c>
      <c r="R265" s="1">
        <f t="shared" ref="R265:R272" si="32">100%-Q265</f>
        <v>7.8947368421052655E-2</v>
      </c>
    </row>
    <row r="266" spans="1:22" ht="12.75" customHeight="1" x14ac:dyDescent="0.2">
      <c r="A266" s="27">
        <v>1202</v>
      </c>
      <c r="D266" s="27">
        <v>31</v>
      </c>
      <c r="K266" s="28"/>
      <c r="L266" s="1"/>
      <c r="M266" s="1"/>
      <c r="O266" s="1">
        <f>D266/C265</f>
        <v>0.88571428571428568</v>
      </c>
      <c r="P266" s="29">
        <v>32</v>
      </c>
      <c r="Q266" s="30">
        <f t="shared" si="31"/>
        <v>0.91428571428571426</v>
      </c>
      <c r="R266" s="1">
        <f t="shared" si="32"/>
        <v>8.5714285714285743E-2</v>
      </c>
      <c r="T266" s="106">
        <f>P266/P264</f>
        <v>0.84210526315789469</v>
      </c>
    </row>
    <row r="267" spans="1:22" ht="12.75" customHeight="1" x14ac:dyDescent="0.2">
      <c r="A267" s="27">
        <v>1301</v>
      </c>
      <c r="E267" s="27">
        <v>26</v>
      </c>
      <c r="K267" s="28"/>
      <c r="L267" s="1"/>
      <c r="M267" s="1"/>
      <c r="O267" s="1">
        <f>E267/D266</f>
        <v>0.83870967741935487</v>
      </c>
      <c r="P267" s="29">
        <v>28</v>
      </c>
      <c r="Q267" s="30">
        <f t="shared" si="31"/>
        <v>0.875</v>
      </c>
      <c r="R267" s="1">
        <f t="shared" si="32"/>
        <v>0.125</v>
      </c>
    </row>
    <row r="268" spans="1:22" ht="12.75" customHeight="1" x14ac:dyDescent="0.2">
      <c r="A268" s="27">
        <v>1302</v>
      </c>
      <c r="F268" s="27">
        <v>22</v>
      </c>
      <c r="K268" s="28"/>
      <c r="L268" s="1"/>
      <c r="M268" s="1"/>
      <c r="O268" s="1">
        <f>F268/E267</f>
        <v>0.84615384615384615</v>
      </c>
      <c r="P268" s="29">
        <v>24</v>
      </c>
      <c r="Q268" s="30">
        <f t="shared" si="31"/>
        <v>0.8571428571428571</v>
      </c>
      <c r="R268" s="1">
        <f t="shared" si="32"/>
        <v>0.1428571428571429</v>
      </c>
    </row>
    <row r="269" spans="1:22" ht="12.75" customHeight="1" x14ac:dyDescent="0.2">
      <c r="A269" s="27">
        <v>1401</v>
      </c>
      <c r="G269" s="27">
        <v>22</v>
      </c>
      <c r="K269" s="28"/>
      <c r="L269" s="1"/>
      <c r="M269" s="1"/>
      <c r="O269" s="1">
        <f>G269/F268</f>
        <v>1</v>
      </c>
      <c r="P269" s="29">
        <v>23</v>
      </c>
      <c r="Q269" s="30">
        <f t="shared" si="31"/>
        <v>0.95833333333333337</v>
      </c>
      <c r="R269" s="1">
        <f t="shared" si="32"/>
        <v>4.166666666666663E-2</v>
      </c>
    </row>
    <row r="270" spans="1:22" ht="12.75" customHeight="1" x14ac:dyDescent="0.2">
      <c r="A270" s="27">
        <v>1402</v>
      </c>
      <c r="H270" s="27">
        <v>21</v>
      </c>
      <c r="K270" s="28"/>
      <c r="L270" s="1"/>
      <c r="M270" s="1"/>
      <c r="O270" s="1">
        <f>H270/G269</f>
        <v>0.95454545454545459</v>
      </c>
      <c r="P270" s="29">
        <v>22</v>
      </c>
      <c r="Q270" s="30">
        <f t="shared" si="31"/>
        <v>0.95652173913043481</v>
      </c>
      <c r="R270" s="1">
        <f t="shared" si="32"/>
        <v>4.3478260869565188E-2</v>
      </c>
    </row>
    <row r="271" spans="1:22" ht="12.75" customHeight="1" x14ac:dyDescent="0.2">
      <c r="A271" s="27">
        <v>1501</v>
      </c>
      <c r="I271" s="27">
        <v>21</v>
      </c>
      <c r="K271" s="28"/>
      <c r="L271" s="1"/>
      <c r="M271" s="1"/>
      <c r="O271" s="1">
        <f>I271/H270</f>
        <v>1</v>
      </c>
      <c r="P271" s="29">
        <v>22</v>
      </c>
      <c r="Q271" s="30">
        <f t="shared" si="31"/>
        <v>1</v>
      </c>
      <c r="R271" s="1">
        <f t="shared" si="32"/>
        <v>0</v>
      </c>
    </row>
    <row r="272" spans="1:22" ht="12.75" customHeight="1" x14ac:dyDescent="0.2">
      <c r="A272" s="27">
        <v>1502</v>
      </c>
      <c r="J272" s="27">
        <v>19</v>
      </c>
      <c r="K272" s="28">
        <v>7</v>
      </c>
      <c r="L272" s="1"/>
      <c r="M272" s="1"/>
      <c r="O272" s="1">
        <f>J272/I271</f>
        <v>0.90476190476190477</v>
      </c>
      <c r="P272" s="29">
        <v>22</v>
      </c>
      <c r="Q272" s="30">
        <f t="shared" si="31"/>
        <v>1</v>
      </c>
      <c r="R272" s="1">
        <f t="shared" si="32"/>
        <v>0</v>
      </c>
    </row>
    <row r="273" spans="1:22" ht="12.75" customHeight="1" x14ac:dyDescent="0.2">
      <c r="A273" s="27">
        <v>1601</v>
      </c>
      <c r="J273" s="27">
        <v>5</v>
      </c>
      <c r="K273" s="28">
        <v>2</v>
      </c>
      <c r="L273" s="1"/>
      <c r="M273" s="1"/>
      <c r="O273" s="1"/>
      <c r="P273" s="29">
        <v>5</v>
      </c>
      <c r="Q273" s="30"/>
      <c r="R273" s="1"/>
      <c r="S273" s="108" t="s">
        <v>35</v>
      </c>
      <c r="T273" s="108">
        <v>10</v>
      </c>
      <c r="U273" s="108">
        <f>SUM(K272:K274)</f>
        <v>10</v>
      </c>
      <c r="V273" s="108" t="s">
        <v>20</v>
      </c>
    </row>
    <row r="274" spans="1:22" ht="12.75" customHeight="1" x14ac:dyDescent="0.2">
      <c r="A274" s="27">
        <v>1602</v>
      </c>
      <c r="K274" s="28">
        <v>1</v>
      </c>
      <c r="L274" s="1"/>
      <c r="M274" s="1"/>
      <c r="O274" s="1"/>
      <c r="P274" s="29">
        <v>2</v>
      </c>
      <c r="Q274" s="30"/>
      <c r="R274" s="1"/>
      <c r="S274" s="108" t="s">
        <v>36</v>
      </c>
      <c r="T274" s="109">
        <f>T273/B264</f>
        <v>0.26315789473684209</v>
      </c>
      <c r="U274" s="109">
        <f>T273/U273</f>
        <v>1</v>
      </c>
      <c r="V274" s="108" t="s">
        <v>37</v>
      </c>
    </row>
    <row r="275" spans="1:22" ht="12.75" customHeight="1" x14ac:dyDescent="0.2">
      <c r="K275" s="27">
        <f>SUM(K272:K274)</f>
        <v>10</v>
      </c>
      <c r="L275" s="1">
        <f>K272/B264</f>
        <v>0.18421052631578946</v>
      </c>
      <c r="M275" s="1">
        <f>K275/B264</f>
        <v>0.26315789473684209</v>
      </c>
      <c r="N275" s="1">
        <f>M275-L275</f>
        <v>7.8947368421052627E-2</v>
      </c>
      <c r="O275" s="1"/>
    </row>
    <row r="276" spans="1:22" ht="12.75" customHeight="1" x14ac:dyDescent="0.2">
      <c r="L276" s="1"/>
      <c r="M276" s="1"/>
      <c r="O276" s="1"/>
    </row>
    <row r="277" spans="1:22" ht="12.75" customHeight="1" x14ac:dyDescent="0.3">
      <c r="A277" s="3" t="s">
        <v>121</v>
      </c>
      <c r="L277" s="1"/>
      <c r="M277" s="1"/>
      <c r="O277" s="1"/>
    </row>
    <row r="278" spans="1:22" ht="25.5" customHeight="1" x14ac:dyDescent="0.2">
      <c r="B278" s="251" t="s">
        <v>3</v>
      </c>
      <c r="C278" s="252"/>
      <c r="D278" s="252"/>
      <c r="E278" s="252"/>
      <c r="F278" s="252"/>
      <c r="G278" s="252"/>
      <c r="H278" s="252"/>
      <c r="I278" s="252"/>
      <c r="J278" s="252"/>
      <c r="L278" s="7" t="s">
        <v>11</v>
      </c>
      <c r="M278" s="7" t="s">
        <v>12</v>
      </c>
      <c r="N278" s="8" t="s">
        <v>13</v>
      </c>
      <c r="O278" s="7" t="s">
        <v>14</v>
      </c>
      <c r="P278" s="9" t="s">
        <v>15</v>
      </c>
      <c r="Q278" s="9" t="s">
        <v>16</v>
      </c>
      <c r="R278" s="10" t="s">
        <v>17</v>
      </c>
    </row>
    <row r="279" spans="1:22" ht="12.75" customHeight="1" x14ac:dyDescent="0.2">
      <c r="A279" s="12" t="s">
        <v>19</v>
      </c>
      <c r="B279" s="13">
        <v>1</v>
      </c>
      <c r="C279" s="13">
        <v>2</v>
      </c>
      <c r="D279" s="13">
        <v>3</v>
      </c>
      <c r="E279" s="13">
        <v>4</v>
      </c>
      <c r="F279" s="13">
        <v>5</v>
      </c>
      <c r="G279" s="13">
        <v>6</v>
      </c>
      <c r="H279" s="13">
        <v>7</v>
      </c>
      <c r="I279" s="13">
        <v>8</v>
      </c>
      <c r="J279" s="13">
        <v>9</v>
      </c>
      <c r="K279" s="14" t="s">
        <v>20</v>
      </c>
      <c r="L279" s="18"/>
      <c r="M279" s="18"/>
      <c r="N279" s="19"/>
      <c r="O279" s="20"/>
      <c r="P279" s="21"/>
      <c r="Q279" s="21"/>
      <c r="R279" s="1"/>
    </row>
    <row r="280" spans="1:22" ht="12.75" customHeight="1" x14ac:dyDescent="0.2">
      <c r="A280" s="22" t="s">
        <v>57</v>
      </c>
      <c r="B280" s="23">
        <v>17</v>
      </c>
      <c r="C280" s="23"/>
      <c r="D280" s="23"/>
      <c r="E280" s="23"/>
      <c r="F280" s="23"/>
      <c r="G280" s="23"/>
      <c r="H280" s="23"/>
      <c r="I280" s="23"/>
      <c r="J280" s="23"/>
      <c r="K280" s="24"/>
      <c r="L280" s="18"/>
      <c r="M280" s="18"/>
      <c r="N280" s="19"/>
      <c r="O280" s="20"/>
      <c r="P280" s="26">
        <f>B280</f>
        <v>17</v>
      </c>
      <c r="Q280" s="21"/>
      <c r="R280" s="1"/>
    </row>
    <row r="281" spans="1:22" ht="12.75" customHeight="1" x14ac:dyDescent="0.2">
      <c r="A281" s="27">
        <v>1202</v>
      </c>
      <c r="C281" s="27">
        <v>13</v>
      </c>
      <c r="K281" s="28"/>
      <c r="L281" s="1"/>
      <c r="M281" s="1"/>
      <c r="O281" s="20">
        <f>C281/B280</f>
        <v>0.76470588235294112</v>
      </c>
      <c r="P281" s="29">
        <v>13</v>
      </c>
      <c r="Q281" s="30">
        <f t="shared" ref="Q281:Q287" si="33">P281/P280</f>
        <v>0.76470588235294112</v>
      </c>
      <c r="R281" s="1">
        <f t="shared" ref="R281:R287" si="34">100%-Q281</f>
        <v>0.23529411764705888</v>
      </c>
    </row>
    <row r="282" spans="1:22" ht="12.75" customHeight="1" x14ac:dyDescent="0.2">
      <c r="A282" s="27">
        <v>1301</v>
      </c>
      <c r="D282" s="27">
        <v>13</v>
      </c>
      <c r="K282" s="28"/>
      <c r="L282" s="1"/>
      <c r="M282" s="1"/>
      <c r="O282" s="20">
        <f>D282/C281</f>
        <v>1</v>
      </c>
      <c r="P282" s="29">
        <v>13</v>
      </c>
      <c r="Q282" s="30">
        <f t="shared" si="33"/>
        <v>1</v>
      </c>
      <c r="R282" s="1">
        <f t="shared" si="34"/>
        <v>0</v>
      </c>
      <c r="T282" s="106">
        <f>P282/P280</f>
        <v>0.76470588235294112</v>
      </c>
    </row>
    <row r="283" spans="1:22" ht="12.75" customHeight="1" x14ac:dyDescent="0.2">
      <c r="A283" s="27">
        <v>1302</v>
      </c>
      <c r="E283" s="27">
        <v>12</v>
      </c>
      <c r="K283" s="28"/>
      <c r="L283" s="1"/>
      <c r="M283" s="1"/>
      <c r="O283" s="20">
        <f>E283/D282</f>
        <v>0.92307692307692313</v>
      </c>
      <c r="P283" s="29">
        <v>12</v>
      </c>
      <c r="Q283" s="30">
        <f t="shared" si="33"/>
        <v>0.92307692307692313</v>
      </c>
      <c r="R283" s="1">
        <f t="shared" si="34"/>
        <v>7.6923076923076872E-2</v>
      </c>
    </row>
    <row r="284" spans="1:22" ht="12.75" customHeight="1" x14ac:dyDescent="0.2">
      <c r="A284" s="27">
        <v>1401</v>
      </c>
      <c r="F284" s="27">
        <v>12</v>
      </c>
      <c r="K284" s="28"/>
      <c r="L284" s="1"/>
      <c r="M284" s="1"/>
      <c r="O284" s="1">
        <f>F284/E283</f>
        <v>1</v>
      </c>
      <c r="P284" s="29">
        <v>12</v>
      </c>
      <c r="Q284" s="30">
        <f t="shared" si="33"/>
        <v>1</v>
      </c>
      <c r="R284" s="1">
        <f t="shared" si="34"/>
        <v>0</v>
      </c>
    </row>
    <row r="285" spans="1:22" ht="12.75" customHeight="1" x14ac:dyDescent="0.2">
      <c r="A285" s="27">
        <v>1402</v>
      </c>
      <c r="G285" s="27">
        <v>12</v>
      </c>
      <c r="K285" s="28"/>
      <c r="L285" s="1"/>
      <c r="M285" s="1"/>
      <c r="O285" s="1">
        <f>G285/F284</f>
        <v>1</v>
      </c>
      <c r="P285" s="29">
        <v>12</v>
      </c>
      <c r="Q285" s="30">
        <f t="shared" si="33"/>
        <v>1</v>
      </c>
      <c r="R285" s="1">
        <f t="shared" si="34"/>
        <v>0</v>
      </c>
    </row>
    <row r="286" spans="1:22" ht="12.75" customHeight="1" x14ac:dyDescent="0.2">
      <c r="A286" s="27">
        <v>1501</v>
      </c>
      <c r="H286" s="27">
        <v>12</v>
      </c>
      <c r="K286" s="28"/>
      <c r="L286" s="1"/>
      <c r="M286" s="1"/>
      <c r="O286" s="1">
        <f>H286/G285</f>
        <v>1</v>
      </c>
      <c r="P286" s="29">
        <v>12</v>
      </c>
      <c r="Q286" s="30">
        <f t="shared" si="33"/>
        <v>1</v>
      </c>
      <c r="R286" s="1">
        <f t="shared" si="34"/>
        <v>0</v>
      </c>
    </row>
    <row r="287" spans="1:22" ht="12.75" customHeight="1" x14ac:dyDescent="0.2">
      <c r="A287" s="27">
        <v>1502</v>
      </c>
      <c r="I287" s="27">
        <v>12</v>
      </c>
      <c r="K287" s="28"/>
      <c r="L287" s="1"/>
      <c r="M287" s="1"/>
      <c r="O287" s="1">
        <f>I287/H286</f>
        <v>1</v>
      </c>
      <c r="P287" s="29">
        <v>12</v>
      </c>
      <c r="Q287" s="30">
        <f t="shared" si="33"/>
        <v>1</v>
      </c>
      <c r="R287" s="1">
        <f t="shared" si="34"/>
        <v>0</v>
      </c>
    </row>
    <row r="288" spans="1:22" ht="12.75" customHeight="1" x14ac:dyDescent="0.2">
      <c r="A288" s="27">
        <v>1601</v>
      </c>
      <c r="J288" s="27">
        <v>12</v>
      </c>
      <c r="K288" s="28">
        <v>11</v>
      </c>
      <c r="L288" s="1"/>
      <c r="M288" s="1"/>
      <c r="O288" s="1"/>
      <c r="P288" s="29"/>
      <c r="Q288" s="30"/>
      <c r="R288" s="1"/>
    </row>
    <row r="289" spans="1:22" ht="12.75" customHeight="1" x14ac:dyDescent="0.2">
      <c r="A289" s="27">
        <v>1602</v>
      </c>
      <c r="J289" s="27">
        <v>2</v>
      </c>
      <c r="K289" s="28"/>
      <c r="L289" s="1"/>
      <c r="M289" s="1"/>
      <c r="O289" s="1"/>
      <c r="P289" s="29"/>
      <c r="Q289" s="30"/>
      <c r="R289" s="1"/>
      <c r="S289" s="108" t="s">
        <v>35</v>
      </c>
      <c r="T289" s="108">
        <v>9</v>
      </c>
      <c r="U289" s="108">
        <f>K290</f>
        <v>11</v>
      </c>
      <c r="V289" s="108" t="s">
        <v>20</v>
      </c>
    </row>
    <row r="290" spans="1:22" ht="12.75" customHeight="1" x14ac:dyDescent="0.2">
      <c r="K290" s="27">
        <f>SUM(K288)</f>
        <v>11</v>
      </c>
      <c r="L290" s="1">
        <f>K288/B280</f>
        <v>0.6470588235294118</v>
      </c>
      <c r="M290" s="1">
        <f>K290/B280</f>
        <v>0.6470588235294118</v>
      </c>
      <c r="N290" s="1">
        <f>M290-L290</f>
        <v>0</v>
      </c>
      <c r="O290" s="1"/>
      <c r="P290" s="29"/>
      <c r="Q290" s="30"/>
      <c r="R290" s="1"/>
      <c r="S290" s="108" t="s">
        <v>36</v>
      </c>
      <c r="T290" s="109">
        <f>T289/B280</f>
        <v>0.52941176470588236</v>
      </c>
      <c r="U290" s="109">
        <f>T289/U289</f>
        <v>0.81818181818181823</v>
      </c>
      <c r="V290" s="108" t="s">
        <v>37</v>
      </c>
    </row>
    <row r="291" spans="1:22" ht="12.75" customHeight="1" x14ac:dyDescent="0.2">
      <c r="L291" s="1"/>
      <c r="M291" s="1"/>
      <c r="O291" s="1"/>
    </row>
    <row r="292" spans="1:22" ht="12.75" customHeight="1" x14ac:dyDescent="0.2">
      <c r="L292" s="1"/>
      <c r="M292" s="1"/>
      <c r="O292" s="1"/>
    </row>
    <row r="293" spans="1:22" ht="12.75" customHeight="1" x14ac:dyDescent="0.3">
      <c r="A293" s="3" t="s">
        <v>122</v>
      </c>
      <c r="L293" s="1"/>
      <c r="M293" s="1"/>
      <c r="O293" s="1"/>
    </row>
    <row r="294" spans="1:22" ht="25.5" customHeight="1" x14ac:dyDescent="0.2">
      <c r="B294" s="251" t="s">
        <v>3</v>
      </c>
      <c r="C294" s="252"/>
      <c r="D294" s="252"/>
      <c r="E294" s="252"/>
      <c r="F294" s="252"/>
      <c r="G294" s="252"/>
      <c r="H294" s="252"/>
      <c r="I294" s="252"/>
      <c r="J294" s="252"/>
      <c r="L294" s="7" t="s">
        <v>11</v>
      </c>
      <c r="M294" s="7" t="s">
        <v>12</v>
      </c>
      <c r="N294" s="8" t="s">
        <v>13</v>
      </c>
      <c r="O294" s="7" t="s">
        <v>14</v>
      </c>
      <c r="P294" s="9" t="s">
        <v>15</v>
      </c>
      <c r="Q294" s="9" t="s">
        <v>16</v>
      </c>
      <c r="R294" s="10" t="s">
        <v>17</v>
      </c>
    </row>
    <row r="295" spans="1:22" ht="12.75" customHeight="1" x14ac:dyDescent="0.2">
      <c r="A295" s="12" t="s">
        <v>19</v>
      </c>
      <c r="B295" s="13">
        <v>1</v>
      </c>
      <c r="C295" s="13">
        <v>2</v>
      </c>
      <c r="D295" s="13">
        <v>3</v>
      </c>
      <c r="E295" s="13">
        <v>4</v>
      </c>
      <c r="F295" s="13">
        <v>5</v>
      </c>
      <c r="G295" s="13">
        <v>6</v>
      </c>
      <c r="H295" s="13">
        <v>7</v>
      </c>
      <c r="I295" s="13">
        <v>8</v>
      </c>
      <c r="J295" s="13">
        <v>9</v>
      </c>
      <c r="K295" s="14" t="s">
        <v>20</v>
      </c>
      <c r="L295" s="18"/>
      <c r="M295" s="18"/>
      <c r="N295" s="19"/>
      <c r="O295" s="20"/>
      <c r="P295" s="21"/>
      <c r="Q295" s="21"/>
      <c r="R295" s="1"/>
    </row>
    <row r="296" spans="1:22" ht="12.75" customHeight="1" x14ac:dyDescent="0.2">
      <c r="A296" s="22" t="s">
        <v>58</v>
      </c>
      <c r="B296" s="23">
        <v>28</v>
      </c>
      <c r="C296" s="23"/>
      <c r="D296" s="23"/>
      <c r="E296" s="23"/>
      <c r="F296" s="23"/>
      <c r="G296" s="23"/>
      <c r="H296" s="23"/>
      <c r="I296" s="23"/>
      <c r="J296" s="23"/>
      <c r="K296" s="24"/>
      <c r="L296" s="18"/>
      <c r="M296" s="18"/>
      <c r="N296" s="19"/>
      <c r="O296" s="20"/>
      <c r="P296" s="26">
        <f>B296</f>
        <v>28</v>
      </c>
      <c r="Q296" s="21"/>
      <c r="R296" s="1"/>
    </row>
    <row r="297" spans="1:22" ht="12.75" customHeight="1" x14ac:dyDescent="0.2">
      <c r="A297" s="27">
        <v>1301</v>
      </c>
      <c r="C297" s="27">
        <v>20</v>
      </c>
      <c r="K297" s="28"/>
      <c r="L297" s="1"/>
      <c r="M297" s="1"/>
      <c r="O297" s="20">
        <f>C297/B296</f>
        <v>0.7142857142857143</v>
      </c>
      <c r="P297" s="29">
        <v>20</v>
      </c>
      <c r="Q297" s="30">
        <f t="shared" ref="Q297:Q302" si="35">P297/P296</f>
        <v>0.7142857142857143</v>
      </c>
      <c r="R297" s="1">
        <f t="shared" ref="R297:R302" si="36">100%-Q297</f>
        <v>0.2857142857142857</v>
      </c>
    </row>
    <row r="298" spans="1:22" ht="12.75" customHeight="1" x14ac:dyDescent="0.2">
      <c r="A298" s="27">
        <v>1302</v>
      </c>
      <c r="D298" s="27">
        <v>15</v>
      </c>
      <c r="K298" s="28"/>
      <c r="L298" s="1"/>
      <c r="M298" s="1"/>
      <c r="O298" s="1">
        <f>D298/C297</f>
        <v>0.75</v>
      </c>
      <c r="P298" s="29">
        <v>15</v>
      </c>
      <c r="Q298" s="30">
        <f t="shared" si="35"/>
        <v>0.75</v>
      </c>
      <c r="R298" s="1">
        <f t="shared" si="36"/>
        <v>0.25</v>
      </c>
      <c r="T298" s="106">
        <f>P298/P296</f>
        <v>0.5357142857142857</v>
      </c>
    </row>
    <row r="299" spans="1:22" ht="12.75" customHeight="1" x14ac:dyDescent="0.2">
      <c r="A299" s="27">
        <v>1401</v>
      </c>
      <c r="E299" s="27">
        <v>14</v>
      </c>
      <c r="K299" s="28"/>
      <c r="L299" s="1"/>
      <c r="M299" s="1"/>
      <c r="O299" s="1">
        <f>E299/D298</f>
        <v>0.93333333333333335</v>
      </c>
      <c r="P299" s="29">
        <v>14</v>
      </c>
      <c r="Q299" s="30">
        <f t="shared" si="35"/>
        <v>0.93333333333333335</v>
      </c>
      <c r="R299" s="1">
        <f t="shared" si="36"/>
        <v>6.6666666666666652E-2</v>
      </c>
    </row>
    <row r="300" spans="1:22" ht="12.75" customHeight="1" x14ac:dyDescent="0.2">
      <c r="A300" s="27">
        <v>1402</v>
      </c>
      <c r="F300" s="27">
        <v>14</v>
      </c>
      <c r="K300" s="28"/>
      <c r="L300" s="1"/>
      <c r="M300" s="1"/>
      <c r="O300" s="1">
        <f>F300/E299</f>
        <v>1</v>
      </c>
      <c r="P300" s="29">
        <v>14</v>
      </c>
      <c r="Q300" s="30">
        <f t="shared" si="35"/>
        <v>1</v>
      </c>
      <c r="R300" s="1">
        <f t="shared" si="36"/>
        <v>0</v>
      </c>
    </row>
    <row r="301" spans="1:22" ht="12.75" customHeight="1" x14ac:dyDescent="0.2">
      <c r="A301" s="27">
        <v>1501</v>
      </c>
      <c r="G301" s="27">
        <v>13</v>
      </c>
      <c r="K301" s="28"/>
      <c r="L301" s="1"/>
      <c r="M301" s="1"/>
      <c r="O301" s="1">
        <f>G301/F300</f>
        <v>0.9285714285714286</v>
      </c>
      <c r="P301" s="29">
        <v>13</v>
      </c>
      <c r="Q301" s="30">
        <f t="shared" si="35"/>
        <v>0.9285714285714286</v>
      </c>
      <c r="R301" s="1">
        <f t="shared" si="36"/>
        <v>7.1428571428571397E-2</v>
      </c>
    </row>
    <row r="302" spans="1:22" ht="12.75" customHeight="1" x14ac:dyDescent="0.2">
      <c r="A302" s="27">
        <v>1502</v>
      </c>
      <c r="H302" s="27">
        <v>13</v>
      </c>
      <c r="K302" s="28"/>
      <c r="L302" s="1"/>
      <c r="M302" s="1"/>
      <c r="O302" s="1">
        <f>H302/G301</f>
        <v>1</v>
      </c>
      <c r="P302" s="29">
        <v>13</v>
      </c>
      <c r="Q302" s="30">
        <f t="shared" si="35"/>
        <v>1</v>
      </c>
      <c r="R302" s="1">
        <f t="shared" si="36"/>
        <v>0</v>
      </c>
    </row>
    <row r="303" spans="1:22" ht="12.75" customHeight="1" x14ac:dyDescent="0.2">
      <c r="A303" s="27">
        <v>1601</v>
      </c>
      <c r="I303" s="27">
        <v>13</v>
      </c>
      <c r="K303" s="28">
        <v>12</v>
      </c>
      <c r="L303" s="1"/>
      <c r="M303" s="1"/>
      <c r="O303" s="1"/>
      <c r="P303" s="29">
        <v>13</v>
      </c>
    </row>
    <row r="304" spans="1:22" ht="12.75" customHeight="1" x14ac:dyDescent="0.2">
      <c r="A304" s="27">
        <v>1602</v>
      </c>
      <c r="J304" s="27">
        <v>1</v>
      </c>
      <c r="K304" s="28">
        <v>1</v>
      </c>
      <c r="L304" s="1"/>
      <c r="M304" s="1"/>
      <c r="O304" s="1"/>
      <c r="P304" s="29">
        <v>1</v>
      </c>
      <c r="S304" s="108" t="s">
        <v>35</v>
      </c>
      <c r="T304" s="108">
        <v>11</v>
      </c>
      <c r="U304" s="108">
        <f>SUM(K302:K304)</f>
        <v>13</v>
      </c>
      <c r="V304" s="108" t="s">
        <v>20</v>
      </c>
    </row>
    <row r="305" spans="11:22" ht="12.75" customHeight="1" x14ac:dyDescent="0.2">
      <c r="K305" s="27">
        <f>SUM(K303:K304)</f>
        <v>13</v>
      </c>
      <c r="L305" s="1">
        <f>K303/B296</f>
        <v>0.42857142857142855</v>
      </c>
      <c r="M305" s="1">
        <f>K305/B296</f>
        <v>0.4642857142857143</v>
      </c>
      <c r="N305" s="1">
        <f>M305-L305</f>
        <v>3.5714285714285754E-2</v>
      </c>
      <c r="O305" s="1"/>
      <c r="S305" s="108" t="s">
        <v>36</v>
      </c>
      <c r="T305" s="109">
        <f>T304/B296</f>
        <v>0.39285714285714285</v>
      </c>
      <c r="U305" s="109">
        <f>T304/U304</f>
        <v>0.84615384615384615</v>
      </c>
      <c r="V305" s="108" t="s">
        <v>37</v>
      </c>
    </row>
    <row r="306" spans="11:22" ht="12.75" customHeight="1" x14ac:dyDescent="0.2">
      <c r="L306" s="1"/>
      <c r="M306" s="1"/>
      <c r="O306" s="1"/>
    </row>
    <row r="307" spans="11:22" ht="12.75" customHeight="1" x14ac:dyDescent="0.2">
      <c r="L307" s="1"/>
      <c r="M307" s="1"/>
      <c r="O307" s="1"/>
    </row>
    <row r="308" spans="11:22" ht="12.75" customHeight="1" x14ac:dyDescent="0.2">
      <c r="L308" s="1"/>
      <c r="M308" s="1"/>
      <c r="O308" s="1"/>
    </row>
    <row r="309" spans="11:22" ht="12.75" customHeight="1" x14ac:dyDescent="0.2">
      <c r="L309" s="1"/>
      <c r="M309" s="1"/>
      <c r="O309" s="1"/>
    </row>
    <row r="310" spans="11:22" ht="12.75" customHeight="1" x14ac:dyDescent="0.2">
      <c r="L310" s="1"/>
      <c r="M310" s="1"/>
      <c r="O310" s="1"/>
    </row>
    <row r="311" spans="11:22" ht="12.75" customHeight="1" x14ac:dyDescent="0.2">
      <c r="L311" s="1"/>
      <c r="M311" s="1"/>
      <c r="O311" s="1"/>
    </row>
    <row r="312" spans="11:22" ht="12.75" customHeight="1" x14ac:dyDescent="0.2">
      <c r="L312" s="1"/>
      <c r="M312" s="1"/>
      <c r="O312" s="1"/>
    </row>
    <row r="313" spans="11:22" ht="12.75" customHeight="1" x14ac:dyDescent="0.2">
      <c r="L313" s="1"/>
      <c r="M313" s="1"/>
      <c r="O313" s="1"/>
    </row>
    <row r="314" spans="11:22" ht="12.75" customHeight="1" x14ac:dyDescent="0.2">
      <c r="L314" s="1"/>
      <c r="M314" s="1"/>
      <c r="O314" s="1"/>
    </row>
    <row r="315" spans="11:22" ht="12.75" customHeight="1" x14ac:dyDescent="0.2">
      <c r="L315" s="1"/>
      <c r="M315" s="1"/>
      <c r="O315" s="1"/>
    </row>
    <row r="316" spans="11:22" ht="12.75" customHeight="1" x14ac:dyDescent="0.2">
      <c r="L316" s="1"/>
      <c r="M316" s="1"/>
      <c r="O316" s="1"/>
    </row>
    <row r="317" spans="11:22" ht="12.75" customHeight="1" x14ac:dyDescent="0.2">
      <c r="L317" s="1"/>
      <c r="M317" s="1"/>
      <c r="O317" s="1"/>
    </row>
    <row r="318" spans="11:22" ht="12.75" customHeight="1" x14ac:dyDescent="0.2">
      <c r="L318" s="1"/>
      <c r="M318" s="1"/>
      <c r="O318" s="1"/>
    </row>
    <row r="319" spans="11:22" ht="12.75" customHeight="1" x14ac:dyDescent="0.2">
      <c r="L319" s="1"/>
      <c r="M319" s="1"/>
      <c r="O319" s="1"/>
    </row>
    <row r="320" spans="11:22" ht="12.75" customHeight="1" x14ac:dyDescent="0.2">
      <c r="L320" s="1"/>
      <c r="M320" s="1"/>
      <c r="O320" s="1"/>
    </row>
    <row r="321" spans="12:15" ht="12.75" customHeight="1" x14ac:dyDescent="0.2">
      <c r="L321" s="1"/>
      <c r="M321" s="1"/>
      <c r="O321" s="1"/>
    </row>
    <row r="322" spans="12:15" ht="12.75" customHeight="1" x14ac:dyDescent="0.2">
      <c r="L322" s="1"/>
      <c r="M322" s="1"/>
      <c r="O322" s="1"/>
    </row>
    <row r="323" spans="12:15" ht="12.75" customHeight="1" x14ac:dyDescent="0.2">
      <c r="L323" s="1"/>
      <c r="M323" s="1"/>
      <c r="O323" s="1"/>
    </row>
    <row r="324" spans="12:15" ht="12.75" customHeight="1" x14ac:dyDescent="0.2">
      <c r="L324" s="1"/>
      <c r="M324" s="1"/>
      <c r="O324" s="1"/>
    </row>
    <row r="325" spans="12:15" ht="12.75" customHeight="1" x14ac:dyDescent="0.2">
      <c r="L325" s="1"/>
      <c r="M325" s="1"/>
      <c r="O325" s="1"/>
    </row>
    <row r="326" spans="12:15" ht="12.75" customHeight="1" x14ac:dyDescent="0.2">
      <c r="L326" s="1"/>
      <c r="M326" s="1"/>
      <c r="O326" s="1"/>
    </row>
    <row r="327" spans="12:15" ht="12.75" customHeight="1" x14ac:dyDescent="0.2">
      <c r="L327" s="1"/>
      <c r="M327" s="1"/>
      <c r="O327" s="1"/>
    </row>
    <row r="328" spans="12:15" ht="12.75" customHeight="1" x14ac:dyDescent="0.2">
      <c r="L328" s="1"/>
      <c r="M328" s="1"/>
      <c r="O328" s="1"/>
    </row>
    <row r="329" spans="12:15" ht="12.75" customHeight="1" x14ac:dyDescent="0.2">
      <c r="L329" s="1"/>
      <c r="M329" s="1"/>
      <c r="O329" s="1"/>
    </row>
    <row r="330" spans="12:15" ht="12.75" customHeight="1" x14ac:dyDescent="0.2">
      <c r="L330" s="1"/>
      <c r="M330" s="1"/>
      <c r="O330" s="1"/>
    </row>
    <row r="331" spans="12:15" ht="12.75" customHeight="1" x14ac:dyDescent="0.2">
      <c r="L331" s="1"/>
      <c r="M331" s="1"/>
      <c r="O331" s="1"/>
    </row>
    <row r="332" spans="12:15" ht="12.75" customHeight="1" x14ac:dyDescent="0.2">
      <c r="L332" s="1"/>
      <c r="M332" s="1"/>
      <c r="O332" s="1"/>
    </row>
    <row r="333" spans="12:15" ht="12.75" customHeight="1" x14ac:dyDescent="0.2">
      <c r="L333" s="1"/>
      <c r="M333" s="1"/>
      <c r="O333" s="1"/>
    </row>
    <row r="334" spans="12:15" ht="12.75" customHeight="1" x14ac:dyDescent="0.2">
      <c r="L334" s="1"/>
      <c r="M334" s="1"/>
      <c r="O334" s="1"/>
    </row>
    <row r="335" spans="12:15" ht="12.75" customHeight="1" x14ac:dyDescent="0.2">
      <c r="L335" s="1"/>
      <c r="M335" s="1"/>
      <c r="O335" s="1"/>
    </row>
    <row r="336" spans="12:15" ht="12.75" customHeight="1" x14ac:dyDescent="0.2">
      <c r="L336" s="1"/>
      <c r="M336" s="1"/>
      <c r="O336" s="1"/>
    </row>
    <row r="337" spans="12:15" ht="12.75" customHeight="1" x14ac:dyDescent="0.2">
      <c r="L337" s="1"/>
      <c r="M337" s="1"/>
      <c r="O337" s="1"/>
    </row>
    <row r="338" spans="12:15" ht="12.75" customHeight="1" x14ac:dyDescent="0.2">
      <c r="L338" s="1"/>
      <c r="M338" s="1"/>
      <c r="O338" s="1"/>
    </row>
    <row r="339" spans="12:15" ht="12.75" customHeight="1" x14ac:dyDescent="0.2">
      <c r="L339" s="1"/>
      <c r="M339" s="1"/>
      <c r="O339" s="1"/>
    </row>
    <row r="340" spans="12:15" ht="12.75" customHeight="1" x14ac:dyDescent="0.2">
      <c r="L340" s="1"/>
      <c r="M340" s="1"/>
      <c r="O340" s="1"/>
    </row>
    <row r="341" spans="12:15" ht="12.75" customHeight="1" x14ac:dyDescent="0.2">
      <c r="L341" s="1"/>
      <c r="M341" s="1"/>
      <c r="O341" s="1"/>
    </row>
    <row r="342" spans="12:15" ht="12.75" customHeight="1" x14ac:dyDescent="0.2">
      <c r="L342" s="1"/>
      <c r="M342" s="1"/>
      <c r="O342" s="1"/>
    </row>
    <row r="343" spans="12:15" ht="12.75" customHeight="1" x14ac:dyDescent="0.2">
      <c r="L343" s="1"/>
      <c r="M343" s="1"/>
      <c r="O343" s="1"/>
    </row>
    <row r="344" spans="12:15" ht="12.75" customHeight="1" x14ac:dyDescent="0.2">
      <c r="L344" s="1"/>
      <c r="M344" s="1"/>
      <c r="O344" s="1"/>
    </row>
    <row r="345" spans="12:15" ht="12.75" customHeight="1" x14ac:dyDescent="0.2">
      <c r="L345" s="1"/>
      <c r="M345" s="1"/>
      <c r="O345" s="1"/>
    </row>
    <row r="346" spans="12:15" ht="12.75" customHeight="1" x14ac:dyDescent="0.2">
      <c r="L346" s="1"/>
      <c r="M346" s="1"/>
      <c r="O346" s="1"/>
    </row>
    <row r="347" spans="12:15" ht="12.75" customHeight="1" x14ac:dyDescent="0.2">
      <c r="L347" s="1"/>
      <c r="M347" s="1"/>
      <c r="O347" s="1"/>
    </row>
    <row r="348" spans="12:15" ht="12.75" customHeight="1" x14ac:dyDescent="0.2">
      <c r="L348" s="1"/>
      <c r="M348" s="1"/>
      <c r="O348" s="1"/>
    </row>
    <row r="349" spans="12:15" ht="12.75" customHeight="1" x14ac:dyDescent="0.2">
      <c r="L349" s="1"/>
      <c r="M349" s="1"/>
      <c r="O349" s="1"/>
    </row>
    <row r="350" spans="12:15" ht="12.75" customHeight="1" x14ac:dyDescent="0.2">
      <c r="L350" s="1"/>
      <c r="M350" s="1"/>
      <c r="O350" s="1"/>
    </row>
    <row r="351" spans="12:15" ht="12.75" customHeight="1" x14ac:dyDescent="0.2">
      <c r="L351" s="1"/>
      <c r="M351" s="1"/>
      <c r="O351" s="1"/>
    </row>
    <row r="352" spans="12:15" ht="12.75" customHeight="1" x14ac:dyDescent="0.2">
      <c r="L352" s="1"/>
      <c r="M352" s="1"/>
      <c r="O352" s="1"/>
    </row>
    <row r="353" spans="12:15" ht="12.75" customHeight="1" x14ac:dyDescent="0.2">
      <c r="L353" s="1"/>
      <c r="M353" s="1"/>
      <c r="O353" s="1"/>
    </row>
    <row r="354" spans="12:15" ht="12.75" customHeight="1" x14ac:dyDescent="0.2">
      <c r="L354" s="1"/>
      <c r="M354" s="1"/>
      <c r="O354" s="1"/>
    </row>
    <row r="355" spans="12:15" ht="12.75" customHeight="1" x14ac:dyDescent="0.2">
      <c r="L355" s="1"/>
      <c r="M355" s="1"/>
      <c r="O355" s="1"/>
    </row>
    <row r="356" spans="12:15" ht="12.75" customHeight="1" x14ac:dyDescent="0.2">
      <c r="L356" s="1"/>
      <c r="M356" s="1"/>
      <c r="O356" s="1"/>
    </row>
    <row r="357" spans="12:15" ht="12.75" customHeight="1" x14ac:dyDescent="0.2">
      <c r="L357" s="1"/>
      <c r="M357" s="1"/>
      <c r="O357" s="1"/>
    </row>
    <row r="358" spans="12:15" ht="12.75" customHeight="1" x14ac:dyDescent="0.2">
      <c r="L358" s="1"/>
      <c r="M358" s="1"/>
      <c r="O358" s="1"/>
    </row>
    <row r="359" spans="12:15" ht="12.75" customHeight="1" x14ac:dyDescent="0.2">
      <c r="L359" s="1"/>
      <c r="M359" s="1"/>
      <c r="O359" s="1"/>
    </row>
    <row r="360" spans="12:15" ht="12.75" customHeight="1" x14ac:dyDescent="0.2">
      <c r="L360" s="1"/>
      <c r="M360" s="1"/>
      <c r="O360" s="1"/>
    </row>
    <row r="361" spans="12:15" ht="12.75" customHeight="1" x14ac:dyDescent="0.2">
      <c r="L361" s="1"/>
      <c r="M361" s="1"/>
      <c r="O361" s="1"/>
    </row>
    <row r="362" spans="12:15" ht="12.75" customHeight="1" x14ac:dyDescent="0.2">
      <c r="L362" s="1"/>
      <c r="M362" s="1"/>
      <c r="O362" s="1"/>
    </row>
    <row r="363" spans="12:15" ht="12.75" customHeight="1" x14ac:dyDescent="0.2">
      <c r="L363" s="1"/>
      <c r="M363" s="1"/>
      <c r="O363" s="1"/>
    </row>
    <row r="364" spans="12:15" ht="12.75" customHeight="1" x14ac:dyDescent="0.2">
      <c r="L364" s="1"/>
      <c r="M364" s="1"/>
      <c r="O364" s="1"/>
    </row>
    <row r="365" spans="12:15" ht="12.75" customHeight="1" x14ac:dyDescent="0.2">
      <c r="L365" s="1"/>
      <c r="M365" s="1"/>
      <c r="O365" s="1"/>
    </row>
    <row r="366" spans="12:15" ht="12.75" customHeight="1" x14ac:dyDescent="0.2">
      <c r="L366" s="1"/>
      <c r="M366" s="1"/>
      <c r="O366" s="1"/>
    </row>
    <row r="367" spans="12:15" ht="12.75" customHeight="1" x14ac:dyDescent="0.2">
      <c r="L367" s="1"/>
      <c r="M367" s="1"/>
      <c r="O367" s="1"/>
    </row>
    <row r="368" spans="12:15" ht="12.75" customHeight="1" x14ac:dyDescent="0.2">
      <c r="L368" s="1"/>
      <c r="M368" s="1"/>
      <c r="O368" s="1"/>
    </row>
    <row r="369" spans="12:15" ht="12.75" customHeight="1" x14ac:dyDescent="0.2">
      <c r="L369" s="1"/>
      <c r="M369" s="1"/>
      <c r="O369" s="1"/>
    </row>
    <row r="370" spans="12:15" ht="12.75" customHeight="1" x14ac:dyDescent="0.2">
      <c r="L370" s="1"/>
      <c r="M370" s="1"/>
      <c r="O370" s="1"/>
    </row>
    <row r="371" spans="12:15" ht="12.75" customHeight="1" x14ac:dyDescent="0.2">
      <c r="L371" s="1"/>
      <c r="M371" s="1"/>
      <c r="O371" s="1"/>
    </row>
    <row r="372" spans="12:15" ht="12.75" customHeight="1" x14ac:dyDescent="0.2">
      <c r="L372" s="1"/>
      <c r="M372" s="1"/>
      <c r="O372" s="1"/>
    </row>
    <row r="373" spans="12:15" ht="12.75" customHeight="1" x14ac:dyDescent="0.2">
      <c r="L373" s="1"/>
      <c r="M373" s="1"/>
      <c r="O373" s="1"/>
    </row>
    <row r="374" spans="12:15" ht="12.75" customHeight="1" x14ac:dyDescent="0.2">
      <c r="L374" s="1"/>
      <c r="M374" s="1"/>
      <c r="O374" s="1"/>
    </row>
    <row r="375" spans="12:15" ht="12.75" customHeight="1" x14ac:dyDescent="0.2">
      <c r="L375" s="1"/>
      <c r="M375" s="1"/>
      <c r="O375" s="1"/>
    </row>
    <row r="376" spans="12:15" ht="12.75" customHeight="1" x14ac:dyDescent="0.2">
      <c r="L376" s="1"/>
      <c r="M376" s="1"/>
      <c r="O376" s="1"/>
    </row>
    <row r="377" spans="12:15" ht="12.75" customHeight="1" x14ac:dyDescent="0.2">
      <c r="L377" s="1"/>
      <c r="M377" s="1"/>
      <c r="O377" s="1"/>
    </row>
    <row r="378" spans="12:15" ht="12.75" customHeight="1" x14ac:dyDescent="0.2">
      <c r="L378" s="1"/>
      <c r="M378" s="1"/>
      <c r="O378" s="1"/>
    </row>
    <row r="379" spans="12:15" ht="12.75" customHeight="1" x14ac:dyDescent="0.2">
      <c r="L379" s="1"/>
      <c r="M379" s="1"/>
      <c r="O379" s="1"/>
    </row>
    <row r="380" spans="12:15" ht="12.75" customHeight="1" x14ac:dyDescent="0.2">
      <c r="L380" s="1"/>
      <c r="M380" s="1"/>
      <c r="O380" s="1"/>
    </row>
    <row r="381" spans="12:15" ht="12.75" customHeight="1" x14ac:dyDescent="0.2">
      <c r="L381" s="1"/>
      <c r="M381" s="1"/>
      <c r="O381" s="1"/>
    </row>
    <row r="382" spans="12:15" ht="12.75" customHeight="1" x14ac:dyDescent="0.2">
      <c r="L382" s="1"/>
      <c r="M382" s="1"/>
      <c r="O382" s="1"/>
    </row>
    <row r="383" spans="12:15" ht="12.75" customHeight="1" x14ac:dyDescent="0.2">
      <c r="L383" s="1"/>
      <c r="M383" s="1"/>
      <c r="O383" s="1"/>
    </row>
    <row r="384" spans="12:15" ht="12.75" customHeight="1" x14ac:dyDescent="0.2">
      <c r="L384" s="1"/>
      <c r="M384" s="1"/>
      <c r="O384" s="1"/>
    </row>
    <row r="385" spans="12:15" ht="12.75" customHeight="1" x14ac:dyDescent="0.2">
      <c r="L385" s="1"/>
      <c r="M385" s="1"/>
      <c r="O385" s="1"/>
    </row>
    <row r="386" spans="12:15" ht="12.75" customHeight="1" x14ac:dyDescent="0.2">
      <c r="L386" s="1"/>
      <c r="M386" s="1"/>
      <c r="O386" s="1"/>
    </row>
    <row r="387" spans="12:15" ht="12.75" customHeight="1" x14ac:dyDescent="0.2">
      <c r="L387" s="1"/>
      <c r="M387" s="1"/>
      <c r="O387" s="1"/>
    </row>
    <row r="388" spans="12:15" ht="12.75" customHeight="1" x14ac:dyDescent="0.2">
      <c r="L388" s="1"/>
      <c r="M388" s="1"/>
      <c r="O388" s="1"/>
    </row>
    <row r="389" spans="12:15" ht="12.75" customHeight="1" x14ac:dyDescent="0.2">
      <c r="L389" s="1"/>
      <c r="M389" s="1"/>
      <c r="O389" s="1"/>
    </row>
    <row r="390" spans="12:15" ht="12.75" customHeight="1" x14ac:dyDescent="0.2">
      <c r="L390" s="1"/>
      <c r="M390" s="1"/>
      <c r="O390" s="1"/>
    </row>
    <row r="391" spans="12:15" ht="12.75" customHeight="1" x14ac:dyDescent="0.2">
      <c r="L391" s="1"/>
      <c r="M391" s="1"/>
      <c r="O391" s="1"/>
    </row>
    <row r="392" spans="12:15" ht="12.75" customHeight="1" x14ac:dyDescent="0.2">
      <c r="L392" s="1"/>
      <c r="M392" s="1"/>
      <c r="O392" s="1"/>
    </row>
    <row r="393" spans="12:15" ht="12.75" customHeight="1" x14ac:dyDescent="0.2">
      <c r="L393" s="1"/>
      <c r="M393" s="1"/>
      <c r="O393" s="1"/>
    </row>
    <row r="394" spans="12:15" ht="12.75" customHeight="1" x14ac:dyDescent="0.2">
      <c r="L394" s="1"/>
      <c r="M394" s="1"/>
      <c r="O394" s="1"/>
    </row>
    <row r="395" spans="12:15" ht="12.75" customHeight="1" x14ac:dyDescent="0.2">
      <c r="L395" s="1"/>
      <c r="M395" s="1"/>
      <c r="O395" s="1"/>
    </row>
    <row r="396" spans="12:15" ht="12.75" customHeight="1" x14ac:dyDescent="0.2">
      <c r="L396" s="1"/>
      <c r="M396" s="1"/>
      <c r="O396" s="1"/>
    </row>
    <row r="397" spans="12:15" ht="12.75" customHeight="1" x14ac:dyDescent="0.2">
      <c r="L397" s="1"/>
      <c r="M397" s="1"/>
      <c r="O397" s="1"/>
    </row>
    <row r="398" spans="12:15" ht="12.75" customHeight="1" x14ac:dyDescent="0.2">
      <c r="L398" s="1"/>
      <c r="M398" s="1"/>
      <c r="O398" s="1"/>
    </row>
    <row r="399" spans="12:15" ht="12.75" customHeight="1" x14ac:dyDescent="0.2">
      <c r="L399" s="1"/>
      <c r="M399" s="1"/>
      <c r="O399" s="1"/>
    </row>
    <row r="400" spans="12:15" ht="12.75" customHeight="1" x14ac:dyDescent="0.2">
      <c r="L400" s="1"/>
      <c r="M400" s="1"/>
      <c r="O400" s="1"/>
    </row>
    <row r="401" spans="12:15" ht="12.75" customHeight="1" x14ac:dyDescent="0.2">
      <c r="L401" s="1"/>
      <c r="M401" s="1"/>
      <c r="O401" s="1"/>
    </row>
    <row r="402" spans="12:15" ht="12.75" customHeight="1" x14ac:dyDescent="0.2">
      <c r="L402" s="1"/>
      <c r="M402" s="1"/>
      <c r="O402" s="1"/>
    </row>
    <row r="403" spans="12:15" ht="12.75" customHeight="1" x14ac:dyDescent="0.2">
      <c r="L403" s="1"/>
      <c r="M403" s="1"/>
      <c r="O403" s="1"/>
    </row>
    <row r="404" spans="12:15" ht="12.75" customHeight="1" x14ac:dyDescent="0.2">
      <c r="L404" s="1"/>
      <c r="M404" s="1"/>
      <c r="O404" s="1"/>
    </row>
    <row r="405" spans="12:15" ht="12.75" customHeight="1" x14ac:dyDescent="0.2">
      <c r="L405" s="1"/>
      <c r="M405" s="1"/>
      <c r="O405" s="1"/>
    </row>
    <row r="406" spans="12:15" ht="12.75" customHeight="1" x14ac:dyDescent="0.2">
      <c r="L406" s="1"/>
      <c r="M406" s="1"/>
      <c r="O406" s="1"/>
    </row>
    <row r="407" spans="12:15" ht="12.75" customHeight="1" x14ac:dyDescent="0.2">
      <c r="L407" s="1"/>
      <c r="M407" s="1"/>
      <c r="O407" s="1"/>
    </row>
    <row r="408" spans="12:15" ht="12.75" customHeight="1" x14ac:dyDescent="0.2">
      <c r="L408" s="1"/>
      <c r="M408" s="1"/>
      <c r="O408" s="1"/>
    </row>
    <row r="409" spans="12:15" ht="12.75" customHeight="1" x14ac:dyDescent="0.2">
      <c r="L409" s="1"/>
      <c r="M409" s="1"/>
      <c r="O409" s="1"/>
    </row>
    <row r="410" spans="12:15" ht="12.75" customHeight="1" x14ac:dyDescent="0.2">
      <c r="L410" s="1"/>
      <c r="M410" s="1"/>
      <c r="O410" s="1"/>
    </row>
    <row r="411" spans="12:15" ht="12.75" customHeight="1" x14ac:dyDescent="0.2">
      <c r="L411" s="1"/>
      <c r="M411" s="1"/>
      <c r="O411" s="1"/>
    </row>
    <row r="412" spans="12:15" ht="12.75" customHeight="1" x14ac:dyDescent="0.2">
      <c r="L412" s="1"/>
      <c r="M412" s="1"/>
      <c r="O412" s="1"/>
    </row>
    <row r="413" spans="12:15" ht="12.75" customHeight="1" x14ac:dyDescent="0.2">
      <c r="L413" s="1"/>
      <c r="M413" s="1"/>
      <c r="O413" s="1"/>
    </row>
    <row r="414" spans="12:15" ht="12.75" customHeight="1" x14ac:dyDescent="0.2">
      <c r="L414" s="1"/>
      <c r="M414" s="1"/>
      <c r="O414" s="1"/>
    </row>
    <row r="415" spans="12:15" ht="12.75" customHeight="1" x14ac:dyDescent="0.2">
      <c r="L415" s="1"/>
      <c r="M415" s="1"/>
      <c r="O415" s="1"/>
    </row>
    <row r="416" spans="12:15" ht="12.75" customHeight="1" x14ac:dyDescent="0.2">
      <c r="L416" s="1"/>
      <c r="M416" s="1"/>
      <c r="O416" s="1"/>
    </row>
    <row r="417" spans="12:15" ht="12.75" customHeight="1" x14ac:dyDescent="0.2">
      <c r="L417" s="1"/>
      <c r="M417" s="1"/>
      <c r="O417" s="1"/>
    </row>
    <row r="418" spans="12:15" ht="12.75" customHeight="1" x14ac:dyDescent="0.2">
      <c r="L418" s="1"/>
      <c r="M418" s="1"/>
      <c r="O418" s="1"/>
    </row>
    <row r="419" spans="12:15" ht="12.75" customHeight="1" x14ac:dyDescent="0.2">
      <c r="L419" s="1"/>
      <c r="M419" s="1"/>
      <c r="O419" s="1"/>
    </row>
    <row r="420" spans="12:15" ht="12.75" customHeight="1" x14ac:dyDescent="0.2">
      <c r="L420" s="1"/>
      <c r="M420" s="1"/>
      <c r="O420" s="1"/>
    </row>
    <row r="421" spans="12:15" ht="12.75" customHeight="1" x14ac:dyDescent="0.2">
      <c r="L421" s="1"/>
      <c r="M421" s="1"/>
      <c r="O421" s="1"/>
    </row>
    <row r="422" spans="12:15" ht="12.75" customHeight="1" x14ac:dyDescent="0.2">
      <c r="L422" s="1"/>
      <c r="M422" s="1"/>
      <c r="O422" s="1"/>
    </row>
    <row r="423" spans="12:15" ht="12.75" customHeight="1" x14ac:dyDescent="0.2">
      <c r="L423" s="1"/>
      <c r="M423" s="1"/>
      <c r="O423" s="1"/>
    </row>
    <row r="424" spans="12:15" ht="12.75" customHeight="1" x14ac:dyDescent="0.2">
      <c r="L424" s="1"/>
      <c r="M424" s="1"/>
      <c r="O424" s="1"/>
    </row>
    <row r="425" spans="12:15" ht="12.75" customHeight="1" x14ac:dyDescent="0.2">
      <c r="L425" s="1"/>
      <c r="M425" s="1"/>
      <c r="O425" s="1"/>
    </row>
    <row r="426" spans="12:15" ht="12.75" customHeight="1" x14ac:dyDescent="0.2">
      <c r="L426" s="1"/>
      <c r="M426" s="1"/>
      <c r="O426" s="1"/>
    </row>
    <row r="427" spans="12:15" ht="12.75" customHeight="1" x14ac:dyDescent="0.2">
      <c r="L427" s="1"/>
      <c r="M427" s="1"/>
      <c r="O427" s="1"/>
    </row>
    <row r="428" spans="12:15" ht="12.75" customHeight="1" x14ac:dyDescent="0.2">
      <c r="L428" s="1"/>
      <c r="M428" s="1"/>
      <c r="O428" s="1"/>
    </row>
    <row r="429" spans="12:15" ht="12.75" customHeight="1" x14ac:dyDescent="0.2">
      <c r="L429" s="1"/>
      <c r="M429" s="1"/>
      <c r="O429" s="1"/>
    </row>
    <row r="430" spans="12:15" ht="12.75" customHeight="1" x14ac:dyDescent="0.2">
      <c r="L430" s="1"/>
      <c r="M430" s="1"/>
      <c r="O430" s="1"/>
    </row>
    <row r="431" spans="12:15" ht="12.75" customHeight="1" x14ac:dyDescent="0.2">
      <c r="L431" s="1"/>
      <c r="M431" s="1"/>
      <c r="O431" s="1"/>
    </row>
    <row r="432" spans="12:15" ht="12.75" customHeight="1" x14ac:dyDescent="0.2">
      <c r="L432" s="1"/>
      <c r="M432" s="1"/>
      <c r="O432" s="1"/>
    </row>
    <row r="433" spans="12:15" ht="12.75" customHeight="1" x14ac:dyDescent="0.2">
      <c r="L433" s="1"/>
      <c r="M433" s="1"/>
      <c r="O433" s="1"/>
    </row>
    <row r="434" spans="12:15" ht="12.75" customHeight="1" x14ac:dyDescent="0.2">
      <c r="L434" s="1"/>
      <c r="M434" s="1"/>
      <c r="O434" s="1"/>
    </row>
    <row r="435" spans="12:15" ht="12.75" customHeight="1" x14ac:dyDescent="0.2">
      <c r="L435" s="1"/>
      <c r="M435" s="1"/>
      <c r="O435" s="1"/>
    </row>
    <row r="436" spans="12:15" ht="12.75" customHeight="1" x14ac:dyDescent="0.2">
      <c r="L436" s="1"/>
      <c r="M436" s="1"/>
      <c r="O436" s="1"/>
    </row>
    <row r="437" spans="12:15" ht="12.75" customHeight="1" x14ac:dyDescent="0.2">
      <c r="L437" s="1"/>
      <c r="M437" s="1"/>
      <c r="O437" s="1"/>
    </row>
    <row r="438" spans="12:15" ht="12.75" customHeight="1" x14ac:dyDescent="0.2">
      <c r="L438" s="1"/>
      <c r="M438" s="1"/>
      <c r="O438" s="1"/>
    </row>
    <row r="439" spans="12:15" ht="12.75" customHeight="1" x14ac:dyDescent="0.2">
      <c r="L439" s="1"/>
      <c r="M439" s="1"/>
      <c r="O439" s="1"/>
    </row>
    <row r="440" spans="12:15" ht="12.75" customHeight="1" x14ac:dyDescent="0.2">
      <c r="L440" s="1"/>
      <c r="M440" s="1"/>
      <c r="O440" s="1"/>
    </row>
    <row r="441" spans="12:15" ht="12.75" customHeight="1" x14ac:dyDescent="0.2">
      <c r="L441" s="1"/>
      <c r="M441" s="1"/>
      <c r="O441" s="1"/>
    </row>
    <row r="442" spans="12:15" ht="12.75" customHeight="1" x14ac:dyDescent="0.2">
      <c r="L442" s="1"/>
      <c r="M442" s="1"/>
      <c r="O442" s="1"/>
    </row>
    <row r="443" spans="12:15" ht="12.75" customHeight="1" x14ac:dyDescent="0.2">
      <c r="L443" s="1"/>
      <c r="M443" s="1"/>
      <c r="O443" s="1"/>
    </row>
    <row r="444" spans="12:15" ht="12.75" customHeight="1" x14ac:dyDescent="0.2">
      <c r="L444" s="1"/>
      <c r="M444" s="1"/>
      <c r="O444" s="1"/>
    </row>
    <row r="445" spans="12:15" ht="12.75" customHeight="1" x14ac:dyDescent="0.2">
      <c r="L445" s="1"/>
      <c r="M445" s="1"/>
      <c r="O445" s="1"/>
    </row>
    <row r="446" spans="12:15" ht="12.75" customHeight="1" x14ac:dyDescent="0.2">
      <c r="L446" s="1"/>
      <c r="M446" s="1"/>
      <c r="O446" s="1"/>
    </row>
    <row r="447" spans="12:15" ht="12.75" customHeight="1" x14ac:dyDescent="0.2">
      <c r="L447" s="1"/>
      <c r="M447" s="1"/>
      <c r="O447" s="1"/>
    </row>
    <row r="448" spans="12:15" ht="12.75" customHeight="1" x14ac:dyDescent="0.2">
      <c r="L448" s="1"/>
      <c r="M448" s="1"/>
      <c r="O448" s="1"/>
    </row>
    <row r="449" spans="12:15" ht="12.75" customHeight="1" x14ac:dyDescent="0.2">
      <c r="L449" s="1"/>
      <c r="M449" s="1"/>
      <c r="O449" s="1"/>
    </row>
    <row r="450" spans="12:15" ht="12.75" customHeight="1" x14ac:dyDescent="0.2">
      <c r="L450" s="1"/>
      <c r="M450" s="1"/>
      <c r="O450" s="1"/>
    </row>
    <row r="451" spans="12:15" ht="12.75" customHeight="1" x14ac:dyDescent="0.2">
      <c r="L451" s="1"/>
      <c r="M451" s="1"/>
      <c r="O451" s="1"/>
    </row>
    <row r="452" spans="12:15" ht="12.75" customHeight="1" x14ac:dyDescent="0.2">
      <c r="L452" s="1"/>
      <c r="M452" s="1"/>
      <c r="O452" s="1"/>
    </row>
    <row r="453" spans="12:15" ht="12.75" customHeight="1" x14ac:dyDescent="0.2">
      <c r="L453" s="1"/>
      <c r="M453" s="1"/>
      <c r="O453" s="1"/>
    </row>
    <row r="454" spans="12:15" ht="12.75" customHeight="1" x14ac:dyDescent="0.2">
      <c r="L454" s="1"/>
      <c r="M454" s="1"/>
      <c r="O454" s="1"/>
    </row>
    <row r="455" spans="12:15" ht="12.75" customHeight="1" x14ac:dyDescent="0.2">
      <c r="L455" s="1"/>
      <c r="M455" s="1"/>
      <c r="O455" s="1"/>
    </row>
    <row r="456" spans="12:15" ht="12.75" customHeight="1" x14ac:dyDescent="0.2">
      <c r="L456" s="1"/>
      <c r="M456" s="1"/>
      <c r="O456" s="1"/>
    </row>
    <row r="457" spans="12:15" ht="12.75" customHeight="1" x14ac:dyDescent="0.2">
      <c r="L457" s="1"/>
      <c r="M457" s="1"/>
      <c r="O457" s="1"/>
    </row>
    <row r="458" spans="12:15" ht="12.75" customHeight="1" x14ac:dyDescent="0.2">
      <c r="L458" s="1"/>
      <c r="M458" s="1"/>
      <c r="O458" s="1"/>
    </row>
    <row r="459" spans="12:15" ht="12.75" customHeight="1" x14ac:dyDescent="0.2">
      <c r="L459" s="1"/>
      <c r="M459" s="1"/>
      <c r="O459" s="1"/>
    </row>
    <row r="460" spans="12:15" ht="12.75" customHeight="1" x14ac:dyDescent="0.2">
      <c r="L460" s="1"/>
      <c r="M460" s="1"/>
      <c r="O460" s="1"/>
    </row>
    <row r="461" spans="12:15" ht="12.75" customHeight="1" x14ac:dyDescent="0.2">
      <c r="L461" s="1"/>
      <c r="M461" s="1"/>
      <c r="O461" s="1"/>
    </row>
    <row r="462" spans="12:15" ht="12.75" customHeight="1" x14ac:dyDescent="0.2">
      <c r="L462" s="1"/>
      <c r="M462" s="1"/>
      <c r="O462" s="1"/>
    </row>
    <row r="463" spans="12:15" ht="12.75" customHeight="1" x14ac:dyDescent="0.2">
      <c r="L463" s="1"/>
      <c r="M463" s="1"/>
      <c r="O463" s="1"/>
    </row>
    <row r="464" spans="12:15" ht="12.75" customHeight="1" x14ac:dyDescent="0.2">
      <c r="L464" s="1"/>
      <c r="M464" s="1"/>
      <c r="O464" s="1"/>
    </row>
    <row r="465" spans="12:15" ht="12.75" customHeight="1" x14ac:dyDescent="0.2">
      <c r="L465" s="1"/>
      <c r="M465" s="1"/>
      <c r="O465" s="1"/>
    </row>
    <row r="466" spans="12:15" ht="12.75" customHeight="1" x14ac:dyDescent="0.2">
      <c r="L466" s="1"/>
      <c r="M466" s="1"/>
      <c r="O466" s="1"/>
    </row>
    <row r="467" spans="12:15" ht="12.75" customHeight="1" x14ac:dyDescent="0.2">
      <c r="L467" s="1"/>
      <c r="M467" s="1"/>
      <c r="O467" s="1"/>
    </row>
    <row r="468" spans="12:15" ht="12.75" customHeight="1" x14ac:dyDescent="0.2">
      <c r="L468" s="1"/>
      <c r="M468" s="1"/>
      <c r="O468" s="1"/>
    </row>
    <row r="469" spans="12:15" ht="12.75" customHeight="1" x14ac:dyDescent="0.2">
      <c r="L469" s="1"/>
      <c r="M469" s="1"/>
      <c r="O469" s="1"/>
    </row>
    <row r="470" spans="12:15" ht="12.75" customHeight="1" x14ac:dyDescent="0.2">
      <c r="L470" s="1"/>
      <c r="M470" s="1"/>
      <c r="O470" s="1"/>
    </row>
    <row r="471" spans="12:15" ht="12.75" customHeight="1" x14ac:dyDescent="0.2">
      <c r="L471" s="1"/>
      <c r="M471" s="1"/>
      <c r="O471" s="1"/>
    </row>
    <row r="472" spans="12:15" ht="12.75" customHeight="1" x14ac:dyDescent="0.2">
      <c r="L472" s="1"/>
      <c r="M472" s="1"/>
      <c r="O472" s="1"/>
    </row>
    <row r="473" spans="12:15" ht="12.75" customHeight="1" x14ac:dyDescent="0.2">
      <c r="L473" s="1"/>
      <c r="M473" s="1"/>
      <c r="O473" s="1"/>
    </row>
    <row r="474" spans="12:15" ht="12.75" customHeight="1" x14ac:dyDescent="0.2">
      <c r="L474" s="1"/>
      <c r="M474" s="1"/>
      <c r="O474" s="1"/>
    </row>
    <row r="475" spans="12:15" ht="12.75" customHeight="1" x14ac:dyDescent="0.2">
      <c r="L475" s="1"/>
      <c r="M475" s="1"/>
      <c r="O475" s="1"/>
    </row>
    <row r="476" spans="12:15" ht="12.75" customHeight="1" x14ac:dyDescent="0.2">
      <c r="L476" s="1"/>
      <c r="M476" s="1"/>
      <c r="O476" s="1"/>
    </row>
    <row r="477" spans="12:15" ht="12.75" customHeight="1" x14ac:dyDescent="0.2">
      <c r="L477" s="1"/>
      <c r="M477" s="1"/>
      <c r="O477" s="1"/>
    </row>
    <row r="478" spans="12:15" ht="12.75" customHeight="1" x14ac:dyDescent="0.2">
      <c r="L478" s="1"/>
      <c r="M478" s="1"/>
      <c r="O478" s="1"/>
    </row>
    <row r="479" spans="12:15" ht="12.75" customHeight="1" x14ac:dyDescent="0.2">
      <c r="L479" s="1"/>
      <c r="M479" s="1"/>
      <c r="O479" s="1"/>
    </row>
    <row r="480" spans="12:15" ht="12.75" customHeight="1" x14ac:dyDescent="0.2">
      <c r="L480" s="1"/>
      <c r="M480" s="1"/>
      <c r="O480" s="1"/>
    </row>
    <row r="481" spans="12:15" ht="12.75" customHeight="1" x14ac:dyDescent="0.2">
      <c r="L481" s="1"/>
      <c r="M481" s="1"/>
      <c r="O481" s="1"/>
    </row>
    <row r="482" spans="12:15" ht="12.75" customHeight="1" x14ac:dyDescent="0.2">
      <c r="L482" s="1"/>
      <c r="M482" s="1"/>
      <c r="O482" s="1"/>
    </row>
    <row r="483" spans="12:15" ht="12.75" customHeight="1" x14ac:dyDescent="0.2">
      <c r="L483" s="1"/>
      <c r="M483" s="1"/>
      <c r="O483" s="1"/>
    </row>
    <row r="484" spans="12:15" ht="12.75" customHeight="1" x14ac:dyDescent="0.2">
      <c r="L484" s="1"/>
      <c r="M484" s="1"/>
      <c r="O484" s="1"/>
    </row>
    <row r="485" spans="12:15" ht="12.75" customHeight="1" x14ac:dyDescent="0.2">
      <c r="L485" s="1"/>
      <c r="M485" s="1"/>
      <c r="O485" s="1"/>
    </row>
    <row r="486" spans="12:15" ht="12.75" customHeight="1" x14ac:dyDescent="0.2">
      <c r="L486" s="1"/>
      <c r="M486" s="1"/>
      <c r="O486" s="1"/>
    </row>
    <row r="487" spans="12:15" ht="12.75" customHeight="1" x14ac:dyDescent="0.2">
      <c r="L487" s="1"/>
      <c r="M487" s="1"/>
      <c r="O487" s="1"/>
    </row>
    <row r="488" spans="12:15" ht="12.75" customHeight="1" x14ac:dyDescent="0.2">
      <c r="L488" s="1"/>
      <c r="M488" s="1"/>
      <c r="O488" s="1"/>
    </row>
    <row r="489" spans="12:15" ht="12.75" customHeight="1" x14ac:dyDescent="0.2">
      <c r="L489" s="1"/>
      <c r="M489" s="1"/>
      <c r="O489" s="1"/>
    </row>
    <row r="490" spans="12:15" ht="12.75" customHeight="1" x14ac:dyDescent="0.2">
      <c r="L490" s="1"/>
      <c r="M490" s="1"/>
      <c r="O490" s="1"/>
    </row>
    <row r="491" spans="12:15" ht="12.75" customHeight="1" x14ac:dyDescent="0.2">
      <c r="L491" s="1"/>
      <c r="M491" s="1"/>
      <c r="O491" s="1"/>
    </row>
    <row r="492" spans="12:15" ht="12.75" customHeight="1" x14ac:dyDescent="0.2">
      <c r="L492" s="1"/>
      <c r="M492" s="1"/>
      <c r="O492" s="1"/>
    </row>
    <row r="493" spans="12:15" ht="12.75" customHeight="1" x14ac:dyDescent="0.2">
      <c r="L493" s="1"/>
      <c r="M493" s="1"/>
      <c r="O493" s="1"/>
    </row>
    <row r="494" spans="12:15" ht="12.75" customHeight="1" x14ac:dyDescent="0.2">
      <c r="L494" s="1"/>
      <c r="M494" s="1"/>
      <c r="O494" s="1"/>
    </row>
    <row r="495" spans="12:15" ht="12.75" customHeight="1" x14ac:dyDescent="0.2">
      <c r="L495" s="1"/>
      <c r="M495" s="1"/>
      <c r="O495" s="1"/>
    </row>
    <row r="496" spans="12:15" ht="12.75" customHeight="1" x14ac:dyDescent="0.2">
      <c r="L496" s="1"/>
      <c r="M496" s="1"/>
      <c r="O496" s="1"/>
    </row>
    <row r="497" spans="12:15" ht="12.75" customHeight="1" x14ac:dyDescent="0.2">
      <c r="L497" s="1"/>
      <c r="M497" s="1"/>
      <c r="O497" s="1"/>
    </row>
    <row r="498" spans="12:15" ht="12.75" customHeight="1" x14ac:dyDescent="0.2">
      <c r="L498" s="1"/>
      <c r="M498" s="1"/>
      <c r="O498" s="1"/>
    </row>
    <row r="499" spans="12:15" ht="12.75" customHeight="1" x14ac:dyDescent="0.2">
      <c r="L499" s="1"/>
      <c r="M499" s="1"/>
      <c r="O499" s="1"/>
    </row>
    <row r="500" spans="12:15" ht="12.75" customHeight="1" x14ac:dyDescent="0.2">
      <c r="L500" s="1"/>
      <c r="M500" s="1"/>
      <c r="O500" s="1"/>
    </row>
    <row r="501" spans="12:15" ht="12.75" customHeight="1" x14ac:dyDescent="0.2">
      <c r="L501" s="1"/>
      <c r="M501" s="1"/>
      <c r="O501" s="1"/>
    </row>
    <row r="502" spans="12:15" ht="12.75" customHeight="1" x14ac:dyDescent="0.2">
      <c r="L502" s="1"/>
      <c r="M502" s="1"/>
      <c r="O502" s="1"/>
    </row>
    <row r="503" spans="12:15" ht="12.75" customHeight="1" x14ac:dyDescent="0.2">
      <c r="L503" s="1"/>
      <c r="M503" s="1"/>
      <c r="O503" s="1"/>
    </row>
    <row r="504" spans="12:15" ht="12.75" customHeight="1" x14ac:dyDescent="0.2">
      <c r="L504" s="1"/>
      <c r="M504" s="1"/>
      <c r="O504" s="1"/>
    </row>
    <row r="505" spans="12:15" ht="12.75" customHeight="1" x14ac:dyDescent="0.2">
      <c r="L505" s="1"/>
      <c r="M505" s="1"/>
      <c r="O505" s="1"/>
    </row>
    <row r="506" spans="12:15" ht="12.75" customHeight="1" x14ac:dyDescent="0.2">
      <c r="L506" s="1"/>
      <c r="M506" s="1"/>
      <c r="O506" s="1"/>
    </row>
    <row r="507" spans="12:15" ht="12.75" customHeight="1" x14ac:dyDescent="0.2">
      <c r="L507" s="1"/>
      <c r="M507" s="1"/>
      <c r="O507" s="1"/>
    </row>
    <row r="508" spans="12:15" ht="12.75" customHeight="1" x14ac:dyDescent="0.2">
      <c r="L508" s="1"/>
      <c r="M508" s="1"/>
      <c r="O508" s="1"/>
    </row>
    <row r="509" spans="12:15" ht="12.75" customHeight="1" x14ac:dyDescent="0.2">
      <c r="L509" s="1"/>
      <c r="M509" s="1"/>
      <c r="O509" s="1"/>
    </row>
    <row r="510" spans="12:15" ht="12.75" customHeight="1" x14ac:dyDescent="0.2">
      <c r="L510" s="1"/>
      <c r="M510" s="1"/>
      <c r="O510" s="1"/>
    </row>
    <row r="511" spans="12:15" ht="12.75" customHeight="1" x14ac:dyDescent="0.2">
      <c r="L511" s="1"/>
      <c r="M511" s="1"/>
      <c r="O511" s="1"/>
    </row>
    <row r="512" spans="12:15" ht="12.75" customHeight="1" x14ac:dyDescent="0.2">
      <c r="L512" s="1"/>
      <c r="M512" s="1"/>
      <c r="O512" s="1"/>
    </row>
    <row r="513" spans="12:15" ht="12.75" customHeight="1" x14ac:dyDescent="0.2">
      <c r="L513" s="1"/>
      <c r="M513" s="1"/>
      <c r="O513" s="1"/>
    </row>
    <row r="514" spans="12:15" ht="12.75" customHeight="1" x14ac:dyDescent="0.2">
      <c r="L514" s="1"/>
      <c r="M514" s="1"/>
      <c r="O514" s="1"/>
    </row>
    <row r="515" spans="12:15" ht="12.75" customHeight="1" x14ac:dyDescent="0.2">
      <c r="L515" s="1"/>
      <c r="M515" s="1"/>
      <c r="O515" s="1"/>
    </row>
    <row r="516" spans="12:15" ht="12.75" customHeight="1" x14ac:dyDescent="0.2">
      <c r="L516" s="1"/>
      <c r="M516" s="1"/>
      <c r="O516" s="1"/>
    </row>
    <row r="517" spans="12:15" ht="12.75" customHeight="1" x14ac:dyDescent="0.2">
      <c r="L517" s="1"/>
      <c r="M517" s="1"/>
      <c r="O517" s="1"/>
    </row>
    <row r="518" spans="12:15" ht="12.75" customHeight="1" x14ac:dyDescent="0.2">
      <c r="L518" s="1"/>
      <c r="M518" s="1"/>
      <c r="O518" s="1"/>
    </row>
    <row r="519" spans="12:15" ht="12.75" customHeight="1" x14ac:dyDescent="0.2">
      <c r="L519" s="1"/>
      <c r="M519" s="1"/>
      <c r="O519" s="1"/>
    </row>
    <row r="520" spans="12:15" ht="12.75" customHeight="1" x14ac:dyDescent="0.2">
      <c r="L520" s="1"/>
      <c r="M520" s="1"/>
      <c r="O520" s="1"/>
    </row>
    <row r="521" spans="12:15" ht="12.75" customHeight="1" x14ac:dyDescent="0.2">
      <c r="L521" s="1"/>
      <c r="M521" s="1"/>
      <c r="O521" s="1"/>
    </row>
    <row r="522" spans="12:15" ht="12.75" customHeight="1" x14ac:dyDescent="0.2">
      <c r="L522" s="1"/>
      <c r="M522" s="1"/>
      <c r="O522" s="1"/>
    </row>
    <row r="523" spans="12:15" ht="12.75" customHeight="1" x14ac:dyDescent="0.2">
      <c r="L523" s="1"/>
      <c r="M523" s="1"/>
      <c r="O523" s="1"/>
    </row>
    <row r="524" spans="12:15" ht="12.75" customHeight="1" x14ac:dyDescent="0.2">
      <c r="L524" s="1"/>
      <c r="M524" s="1"/>
      <c r="O524" s="1"/>
    </row>
    <row r="525" spans="12:15" ht="12.75" customHeight="1" x14ac:dyDescent="0.2">
      <c r="L525" s="1"/>
      <c r="M525" s="1"/>
      <c r="O525" s="1"/>
    </row>
    <row r="526" spans="12:15" ht="12.75" customHeight="1" x14ac:dyDescent="0.2">
      <c r="L526" s="1"/>
      <c r="M526" s="1"/>
      <c r="O526" s="1"/>
    </row>
    <row r="527" spans="12:15" ht="12.75" customHeight="1" x14ac:dyDescent="0.2">
      <c r="L527" s="1"/>
      <c r="M527" s="1"/>
      <c r="O527" s="1"/>
    </row>
    <row r="528" spans="12:15" ht="12.75" customHeight="1" x14ac:dyDescent="0.2">
      <c r="L528" s="1"/>
      <c r="M528" s="1"/>
      <c r="O528" s="1"/>
    </row>
    <row r="529" spans="12:15" ht="12.75" customHeight="1" x14ac:dyDescent="0.2">
      <c r="L529" s="1"/>
      <c r="M529" s="1"/>
      <c r="O529" s="1"/>
    </row>
    <row r="530" spans="12:15" ht="12.75" customHeight="1" x14ac:dyDescent="0.2">
      <c r="L530" s="1"/>
      <c r="M530" s="1"/>
      <c r="O530" s="1"/>
    </row>
    <row r="531" spans="12:15" ht="12.75" customHeight="1" x14ac:dyDescent="0.2">
      <c r="L531" s="1"/>
      <c r="M531" s="1"/>
      <c r="O531" s="1"/>
    </row>
    <row r="532" spans="12:15" ht="12.75" customHeight="1" x14ac:dyDescent="0.2">
      <c r="L532" s="1"/>
      <c r="M532" s="1"/>
      <c r="O532" s="1"/>
    </row>
    <row r="533" spans="12:15" ht="12.75" customHeight="1" x14ac:dyDescent="0.2">
      <c r="L533" s="1"/>
      <c r="M533" s="1"/>
      <c r="O533" s="1"/>
    </row>
    <row r="534" spans="12:15" ht="12.75" customHeight="1" x14ac:dyDescent="0.2">
      <c r="L534" s="1"/>
      <c r="M534" s="1"/>
      <c r="O534" s="1"/>
    </row>
    <row r="535" spans="12:15" ht="12.75" customHeight="1" x14ac:dyDescent="0.2">
      <c r="L535" s="1"/>
      <c r="M535" s="1"/>
      <c r="O535" s="1"/>
    </row>
    <row r="536" spans="12:15" ht="12.75" customHeight="1" x14ac:dyDescent="0.2">
      <c r="L536" s="1"/>
      <c r="M536" s="1"/>
      <c r="O536" s="1"/>
    </row>
    <row r="537" spans="12:15" ht="12.75" customHeight="1" x14ac:dyDescent="0.2">
      <c r="L537" s="1"/>
      <c r="M537" s="1"/>
      <c r="O537" s="1"/>
    </row>
    <row r="538" spans="12:15" ht="12.75" customHeight="1" x14ac:dyDescent="0.2">
      <c r="L538" s="1"/>
      <c r="M538" s="1"/>
      <c r="O538" s="1"/>
    </row>
    <row r="539" spans="12:15" ht="12.75" customHeight="1" x14ac:dyDescent="0.2">
      <c r="L539" s="1"/>
      <c r="M539" s="1"/>
      <c r="O539" s="1"/>
    </row>
    <row r="540" spans="12:15" ht="12.75" customHeight="1" x14ac:dyDescent="0.2">
      <c r="L540" s="1"/>
      <c r="M540" s="1"/>
      <c r="O540" s="1"/>
    </row>
    <row r="541" spans="12:15" ht="12.75" customHeight="1" x14ac:dyDescent="0.2">
      <c r="L541" s="1"/>
      <c r="M541" s="1"/>
      <c r="O541" s="1"/>
    </row>
    <row r="542" spans="12:15" ht="12.75" customHeight="1" x14ac:dyDescent="0.2">
      <c r="L542" s="1"/>
      <c r="M542" s="1"/>
      <c r="O542" s="1"/>
    </row>
    <row r="543" spans="12:15" ht="12.75" customHeight="1" x14ac:dyDescent="0.2">
      <c r="L543" s="1"/>
      <c r="M543" s="1"/>
      <c r="O543" s="1"/>
    </row>
    <row r="544" spans="12:15" ht="12.75" customHeight="1" x14ac:dyDescent="0.2">
      <c r="L544" s="1"/>
      <c r="M544" s="1"/>
      <c r="O544" s="1"/>
    </row>
    <row r="545" spans="12:15" ht="12.75" customHeight="1" x14ac:dyDescent="0.2">
      <c r="L545" s="1"/>
      <c r="M545" s="1"/>
      <c r="O545" s="1"/>
    </row>
    <row r="546" spans="12:15" ht="12.75" customHeight="1" x14ac:dyDescent="0.2">
      <c r="L546" s="1"/>
      <c r="M546" s="1"/>
      <c r="O546" s="1"/>
    </row>
    <row r="547" spans="12:15" ht="12.75" customHeight="1" x14ac:dyDescent="0.2">
      <c r="L547" s="1"/>
      <c r="M547" s="1"/>
      <c r="O547" s="1"/>
    </row>
    <row r="548" spans="12:15" ht="12.75" customHeight="1" x14ac:dyDescent="0.2">
      <c r="L548" s="1"/>
      <c r="M548" s="1"/>
      <c r="O548" s="1"/>
    </row>
    <row r="549" spans="12:15" ht="12.75" customHeight="1" x14ac:dyDescent="0.2">
      <c r="L549" s="1"/>
      <c r="M549" s="1"/>
      <c r="O549" s="1"/>
    </row>
    <row r="550" spans="12:15" ht="12.75" customHeight="1" x14ac:dyDescent="0.2">
      <c r="L550" s="1"/>
      <c r="M550" s="1"/>
      <c r="O550" s="1"/>
    </row>
    <row r="551" spans="12:15" ht="12.75" customHeight="1" x14ac:dyDescent="0.2">
      <c r="L551" s="1"/>
      <c r="M551" s="1"/>
      <c r="O551" s="1"/>
    </row>
    <row r="552" spans="12:15" ht="12.75" customHeight="1" x14ac:dyDescent="0.2">
      <c r="L552" s="1"/>
      <c r="M552" s="1"/>
      <c r="O552" s="1"/>
    </row>
    <row r="553" spans="12:15" ht="12.75" customHeight="1" x14ac:dyDescent="0.2">
      <c r="L553" s="1"/>
      <c r="M553" s="1"/>
      <c r="O553" s="1"/>
    </row>
    <row r="554" spans="12:15" ht="12.75" customHeight="1" x14ac:dyDescent="0.2">
      <c r="L554" s="1"/>
      <c r="M554" s="1"/>
      <c r="O554" s="1"/>
    </row>
    <row r="555" spans="12:15" ht="12.75" customHeight="1" x14ac:dyDescent="0.2">
      <c r="L555" s="1"/>
      <c r="M555" s="1"/>
      <c r="O555" s="1"/>
    </row>
    <row r="556" spans="12:15" ht="12.75" customHeight="1" x14ac:dyDescent="0.2">
      <c r="L556" s="1"/>
      <c r="M556" s="1"/>
      <c r="O556" s="1"/>
    </row>
    <row r="557" spans="12:15" ht="12.75" customHeight="1" x14ac:dyDescent="0.2">
      <c r="L557" s="1"/>
      <c r="M557" s="1"/>
      <c r="O557" s="1"/>
    </row>
    <row r="558" spans="12:15" ht="12.75" customHeight="1" x14ac:dyDescent="0.2">
      <c r="L558" s="1"/>
      <c r="M558" s="1"/>
      <c r="O558" s="1"/>
    </row>
    <row r="559" spans="12:15" ht="12.75" customHeight="1" x14ac:dyDescent="0.2">
      <c r="L559" s="1"/>
      <c r="M559" s="1"/>
      <c r="O559" s="1"/>
    </row>
    <row r="560" spans="12:15" ht="12.75" customHeight="1" x14ac:dyDescent="0.2">
      <c r="L560" s="1"/>
      <c r="M560" s="1"/>
      <c r="O560" s="1"/>
    </row>
    <row r="561" spans="12:15" ht="12.75" customHeight="1" x14ac:dyDescent="0.2">
      <c r="L561" s="1"/>
      <c r="M561" s="1"/>
      <c r="O561" s="1"/>
    </row>
    <row r="562" spans="12:15" ht="12.75" customHeight="1" x14ac:dyDescent="0.2">
      <c r="L562" s="1"/>
      <c r="M562" s="1"/>
      <c r="O562" s="1"/>
    </row>
    <row r="563" spans="12:15" ht="12.75" customHeight="1" x14ac:dyDescent="0.2">
      <c r="L563" s="1"/>
      <c r="M563" s="1"/>
      <c r="O563" s="1"/>
    </row>
    <row r="564" spans="12:15" ht="12.75" customHeight="1" x14ac:dyDescent="0.2">
      <c r="L564" s="1"/>
      <c r="M564" s="1"/>
      <c r="O564" s="1"/>
    </row>
    <row r="565" spans="12:15" ht="12.75" customHeight="1" x14ac:dyDescent="0.2">
      <c r="L565" s="1"/>
      <c r="M565" s="1"/>
      <c r="O565" s="1"/>
    </row>
    <row r="566" spans="12:15" ht="12.75" customHeight="1" x14ac:dyDescent="0.2">
      <c r="L566" s="1"/>
      <c r="M566" s="1"/>
      <c r="O566" s="1"/>
    </row>
    <row r="567" spans="12:15" ht="12.75" customHeight="1" x14ac:dyDescent="0.2">
      <c r="L567" s="1"/>
      <c r="M567" s="1"/>
      <c r="O567" s="1"/>
    </row>
    <row r="568" spans="12:15" ht="12.75" customHeight="1" x14ac:dyDescent="0.2">
      <c r="L568" s="1"/>
      <c r="M568" s="1"/>
      <c r="O568" s="1"/>
    </row>
    <row r="569" spans="12:15" ht="12.75" customHeight="1" x14ac:dyDescent="0.2">
      <c r="L569" s="1"/>
      <c r="M569" s="1"/>
      <c r="O569" s="1"/>
    </row>
    <row r="570" spans="12:15" ht="12.75" customHeight="1" x14ac:dyDescent="0.2">
      <c r="L570" s="1"/>
      <c r="M570" s="1"/>
      <c r="O570" s="1"/>
    </row>
    <row r="571" spans="12:15" ht="12.75" customHeight="1" x14ac:dyDescent="0.2">
      <c r="L571" s="1"/>
      <c r="M571" s="1"/>
      <c r="O571" s="1"/>
    </row>
    <row r="572" spans="12:15" ht="12.75" customHeight="1" x14ac:dyDescent="0.2">
      <c r="L572" s="1"/>
      <c r="M572" s="1"/>
      <c r="O572" s="1"/>
    </row>
    <row r="573" spans="12:15" ht="12.75" customHeight="1" x14ac:dyDescent="0.2">
      <c r="L573" s="1"/>
      <c r="M573" s="1"/>
      <c r="O573" s="1"/>
    </row>
    <row r="574" spans="12:15" ht="12.75" customHeight="1" x14ac:dyDescent="0.2">
      <c r="L574" s="1"/>
      <c r="M574" s="1"/>
      <c r="O574" s="1"/>
    </row>
    <row r="575" spans="12:15" ht="12.75" customHeight="1" x14ac:dyDescent="0.2">
      <c r="L575" s="1"/>
      <c r="M575" s="1"/>
      <c r="O575" s="1"/>
    </row>
    <row r="576" spans="12:15" ht="12.75" customHeight="1" x14ac:dyDescent="0.2">
      <c r="L576" s="1"/>
      <c r="M576" s="1"/>
      <c r="O576" s="1"/>
    </row>
    <row r="577" spans="12:15" ht="12.75" customHeight="1" x14ac:dyDescent="0.2">
      <c r="L577" s="1"/>
      <c r="M577" s="1"/>
      <c r="O577" s="1"/>
    </row>
    <row r="578" spans="12:15" ht="12.75" customHeight="1" x14ac:dyDescent="0.2">
      <c r="L578" s="1"/>
      <c r="M578" s="1"/>
      <c r="O578" s="1"/>
    </row>
    <row r="579" spans="12:15" ht="12.75" customHeight="1" x14ac:dyDescent="0.2">
      <c r="L579" s="1"/>
      <c r="M579" s="1"/>
      <c r="O579" s="1"/>
    </row>
    <row r="580" spans="12:15" ht="12.75" customHeight="1" x14ac:dyDescent="0.2">
      <c r="L580" s="1"/>
      <c r="M580" s="1"/>
      <c r="O580" s="1"/>
    </row>
    <row r="581" spans="12:15" ht="12.75" customHeight="1" x14ac:dyDescent="0.2">
      <c r="L581" s="1"/>
      <c r="M581" s="1"/>
      <c r="O581" s="1"/>
    </row>
    <row r="582" spans="12:15" ht="12.75" customHeight="1" x14ac:dyDescent="0.2">
      <c r="L582" s="1"/>
      <c r="M582" s="1"/>
      <c r="O582" s="1"/>
    </row>
    <row r="583" spans="12:15" ht="12.75" customHeight="1" x14ac:dyDescent="0.2">
      <c r="L583" s="1"/>
      <c r="M583" s="1"/>
      <c r="O583" s="1"/>
    </row>
    <row r="584" spans="12:15" ht="12.75" customHeight="1" x14ac:dyDescent="0.2">
      <c r="L584" s="1"/>
      <c r="M584" s="1"/>
      <c r="O584" s="1"/>
    </row>
    <row r="585" spans="12:15" ht="12.75" customHeight="1" x14ac:dyDescent="0.2">
      <c r="L585" s="1"/>
      <c r="M585" s="1"/>
      <c r="O585" s="1"/>
    </row>
    <row r="586" spans="12:15" ht="12.75" customHeight="1" x14ac:dyDescent="0.2">
      <c r="L586" s="1"/>
      <c r="M586" s="1"/>
      <c r="O586" s="1"/>
    </row>
    <row r="587" spans="12:15" ht="12.75" customHeight="1" x14ac:dyDescent="0.2">
      <c r="L587" s="1"/>
      <c r="M587" s="1"/>
      <c r="O587" s="1"/>
    </row>
    <row r="588" spans="12:15" ht="12.75" customHeight="1" x14ac:dyDescent="0.2">
      <c r="L588" s="1"/>
      <c r="M588" s="1"/>
      <c r="O588" s="1"/>
    </row>
    <row r="589" spans="12:15" ht="12.75" customHeight="1" x14ac:dyDescent="0.2">
      <c r="L589" s="1"/>
      <c r="M589" s="1"/>
      <c r="O589" s="1"/>
    </row>
    <row r="590" spans="12:15" ht="12.75" customHeight="1" x14ac:dyDescent="0.2">
      <c r="L590" s="1"/>
      <c r="M590" s="1"/>
      <c r="O590" s="1"/>
    </row>
    <row r="591" spans="12:15" ht="12.75" customHeight="1" x14ac:dyDescent="0.2">
      <c r="L591" s="1"/>
      <c r="M591" s="1"/>
      <c r="O591" s="1"/>
    </row>
    <row r="592" spans="12:15" ht="12.75" customHeight="1" x14ac:dyDescent="0.2">
      <c r="L592" s="1"/>
      <c r="M592" s="1"/>
      <c r="O592" s="1"/>
    </row>
    <row r="593" spans="12:15" ht="12.75" customHeight="1" x14ac:dyDescent="0.2">
      <c r="L593" s="1"/>
      <c r="M593" s="1"/>
      <c r="O593" s="1"/>
    </row>
    <row r="594" spans="12:15" ht="12.75" customHeight="1" x14ac:dyDescent="0.2">
      <c r="L594" s="1"/>
      <c r="M594" s="1"/>
      <c r="O594" s="1"/>
    </row>
    <row r="595" spans="12:15" ht="12.75" customHeight="1" x14ac:dyDescent="0.2">
      <c r="L595" s="1"/>
      <c r="M595" s="1"/>
      <c r="O595" s="1"/>
    </row>
    <row r="596" spans="12:15" ht="12.75" customHeight="1" x14ac:dyDescent="0.2">
      <c r="L596" s="1"/>
      <c r="M596" s="1"/>
      <c r="O596" s="1"/>
    </row>
    <row r="597" spans="12:15" ht="12.75" customHeight="1" x14ac:dyDescent="0.2">
      <c r="L597" s="1"/>
      <c r="M597" s="1"/>
      <c r="O597" s="1"/>
    </row>
    <row r="598" spans="12:15" ht="12.75" customHeight="1" x14ac:dyDescent="0.2">
      <c r="L598" s="1"/>
      <c r="M598" s="1"/>
      <c r="O598" s="1"/>
    </row>
    <row r="599" spans="12:15" ht="12.75" customHeight="1" x14ac:dyDescent="0.2">
      <c r="L599" s="1"/>
      <c r="M599" s="1"/>
      <c r="O599" s="1"/>
    </row>
    <row r="600" spans="12:15" ht="12.75" customHeight="1" x14ac:dyDescent="0.2">
      <c r="L600" s="1"/>
      <c r="M600" s="1"/>
      <c r="O600" s="1"/>
    </row>
    <row r="601" spans="12:15" ht="12.75" customHeight="1" x14ac:dyDescent="0.2">
      <c r="L601" s="1"/>
      <c r="M601" s="1"/>
      <c r="O601" s="1"/>
    </row>
    <row r="602" spans="12:15" ht="12.75" customHeight="1" x14ac:dyDescent="0.2">
      <c r="L602" s="1"/>
      <c r="M602" s="1"/>
      <c r="O602" s="1"/>
    </row>
    <row r="603" spans="12:15" ht="12.75" customHeight="1" x14ac:dyDescent="0.2">
      <c r="L603" s="1"/>
      <c r="M603" s="1"/>
      <c r="O603" s="1"/>
    </row>
    <row r="604" spans="12:15" ht="12.75" customHeight="1" x14ac:dyDescent="0.2">
      <c r="L604" s="1"/>
      <c r="M604" s="1"/>
      <c r="O604" s="1"/>
    </row>
    <row r="605" spans="12:15" ht="12.75" customHeight="1" x14ac:dyDescent="0.2">
      <c r="L605" s="1"/>
      <c r="M605" s="1"/>
      <c r="O605" s="1"/>
    </row>
    <row r="606" spans="12:15" ht="12.75" customHeight="1" x14ac:dyDescent="0.2">
      <c r="L606" s="1"/>
      <c r="M606" s="1"/>
      <c r="O606" s="1"/>
    </row>
    <row r="607" spans="12:15" ht="12.75" customHeight="1" x14ac:dyDescent="0.2">
      <c r="L607" s="1"/>
      <c r="M607" s="1"/>
      <c r="O607" s="1"/>
    </row>
    <row r="608" spans="12:15" ht="12.75" customHeight="1" x14ac:dyDescent="0.2">
      <c r="L608" s="1"/>
      <c r="M608" s="1"/>
      <c r="O608" s="1"/>
    </row>
    <row r="609" spans="12:15" ht="12.75" customHeight="1" x14ac:dyDescent="0.2">
      <c r="L609" s="1"/>
      <c r="M609" s="1"/>
      <c r="O609" s="1"/>
    </row>
    <row r="610" spans="12:15" ht="12.75" customHeight="1" x14ac:dyDescent="0.2">
      <c r="L610" s="1"/>
      <c r="M610" s="1"/>
      <c r="O610" s="1"/>
    </row>
    <row r="611" spans="12:15" ht="12.75" customHeight="1" x14ac:dyDescent="0.2">
      <c r="L611" s="1"/>
      <c r="M611" s="1"/>
      <c r="O611" s="1"/>
    </row>
    <row r="612" spans="12:15" ht="12.75" customHeight="1" x14ac:dyDescent="0.2">
      <c r="L612" s="1"/>
      <c r="M612" s="1"/>
      <c r="O612" s="1"/>
    </row>
    <row r="613" spans="12:15" ht="12.75" customHeight="1" x14ac:dyDescent="0.2">
      <c r="L613" s="1"/>
      <c r="M613" s="1"/>
      <c r="O613" s="1"/>
    </row>
    <row r="614" spans="12:15" ht="12.75" customHeight="1" x14ac:dyDescent="0.2">
      <c r="L614" s="1"/>
      <c r="M614" s="1"/>
      <c r="O614" s="1"/>
    </row>
    <row r="615" spans="12:15" ht="12.75" customHeight="1" x14ac:dyDescent="0.2">
      <c r="L615" s="1"/>
      <c r="M615" s="1"/>
      <c r="O615" s="1"/>
    </row>
    <row r="616" spans="12:15" ht="12.75" customHeight="1" x14ac:dyDescent="0.2">
      <c r="L616" s="1"/>
      <c r="M616" s="1"/>
      <c r="O616" s="1"/>
    </row>
    <row r="617" spans="12:15" ht="12.75" customHeight="1" x14ac:dyDescent="0.2">
      <c r="L617" s="1"/>
      <c r="M617" s="1"/>
      <c r="O617" s="1"/>
    </row>
    <row r="618" spans="12:15" ht="12.75" customHeight="1" x14ac:dyDescent="0.2">
      <c r="L618" s="1"/>
      <c r="M618" s="1"/>
      <c r="O618" s="1"/>
    </row>
    <row r="619" spans="12:15" ht="12.75" customHeight="1" x14ac:dyDescent="0.2">
      <c r="L619" s="1"/>
      <c r="M619" s="1"/>
      <c r="O619" s="1"/>
    </row>
    <row r="620" spans="12:15" ht="12.75" customHeight="1" x14ac:dyDescent="0.2">
      <c r="L620" s="1"/>
      <c r="M620" s="1"/>
      <c r="O620" s="1"/>
    </row>
    <row r="621" spans="12:15" ht="12.75" customHeight="1" x14ac:dyDescent="0.2">
      <c r="L621" s="1"/>
      <c r="M621" s="1"/>
      <c r="O621" s="1"/>
    </row>
    <row r="622" spans="12:15" ht="12.75" customHeight="1" x14ac:dyDescent="0.2">
      <c r="L622" s="1"/>
      <c r="M622" s="1"/>
      <c r="O622" s="1"/>
    </row>
    <row r="623" spans="12:15" ht="12.75" customHeight="1" x14ac:dyDescent="0.2">
      <c r="L623" s="1"/>
      <c r="M623" s="1"/>
      <c r="O623" s="1"/>
    </row>
    <row r="624" spans="12:15" ht="12.75" customHeight="1" x14ac:dyDescent="0.2">
      <c r="L624" s="1"/>
      <c r="M624" s="1"/>
      <c r="O624" s="1"/>
    </row>
    <row r="625" spans="12:15" ht="12.75" customHeight="1" x14ac:dyDescent="0.2">
      <c r="L625" s="1"/>
      <c r="M625" s="1"/>
      <c r="O625" s="1"/>
    </row>
    <row r="626" spans="12:15" ht="12.75" customHeight="1" x14ac:dyDescent="0.2">
      <c r="L626" s="1"/>
      <c r="M626" s="1"/>
      <c r="O626" s="1"/>
    </row>
    <row r="627" spans="12:15" ht="12.75" customHeight="1" x14ac:dyDescent="0.2">
      <c r="L627" s="1"/>
      <c r="M627" s="1"/>
      <c r="O627" s="1"/>
    </row>
    <row r="628" spans="12:15" ht="12.75" customHeight="1" x14ac:dyDescent="0.2">
      <c r="L628" s="1"/>
      <c r="M628" s="1"/>
      <c r="O628" s="1"/>
    </row>
    <row r="629" spans="12:15" ht="12.75" customHeight="1" x14ac:dyDescent="0.2">
      <c r="L629" s="1"/>
      <c r="M629" s="1"/>
      <c r="O629" s="1"/>
    </row>
    <row r="630" spans="12:15" ht="12.75" customHeight="1" x14ac:dyDescent="0.2">
      <c r="L630" s="1"/>
      <c r="M630" s="1"/>
      <c r="O630" s="1"/>
    </row>
    <row r="631" spans="12:15" ht="12.75" customHeight="1" x14ac:dyDescent="0.2">
      <c r="L631" s="1"/>
      <c r="M631" s="1"/>
      <c r="O631" s="1"/>
    </row>
    <row r="632" spans="12:15" ht="12.75" customHeight="1" x14ac:dyDescent="0.2">
      <c r="L632" s="1"/>
      <c r="M632" s="1"/>
      <c r="O632" s="1"/>
    </row>
    <row r="633" spans="12:15" ht="12.75" customHeight="1" x14ac:dyDescent="0.2">
      <c r="L633" s="1"/>
      <c r="M633" s="1"/>
      <c r="O633" s="1"/>
    </row>
    <row r="634" spans="12:15" ht="12.75" customHeight="1" x14ac:dyDescent="0.2">
      <c r="L634" s="1"/>
      <c r="M634" s="1"/>
      <c r="O634" s="1"/>
    </row>
    <row r="635" spans="12:15" ht="12.75" customHeight="1" x14ac:dyDescent="0.2">
      <c r="L635" s="1"/>
      <c r="M635" s="1"/>
      <c r="O635" s="1"/>
    </row>
    <row r="636" spans="12:15" ht="12.75" customHeight="1" x14ac:dyDescent="0.2">
      <c r="L636" s="1"/>
      <c r="M636" s="1"/>
      <c r="O636" s="1"/>
    </row>
    <row r="637" spans="12:15" ht="12.75" customHeight="1" x14ac:dyDescent="0.2">
      <c r="L637" s="1"/>
      <c r="M637" s="1"/>
      <c r="O637" s="1"/>
    </row>
    <row r="638" spans="12:15" ht="12.75" customHeight="1" x14ac:dyDescent="0.2">
      <c r="L638" s="1"/>
      <c r="M638" s="1"/>
      <c r="O638" s="1"/>
    </row>
    <row r="639" spans="12:15" ht="12.75" customHeight="1" x14ac:dyDescent="0.2">
      <c r="L639" s="1"/>
      <c r="M639" s="1"/>
      <c r="O639" s="1"/>
    </row>
    <row r="640" spans="12:15" ht="12.75" customHeight="1" x14ac:dyDescent="0.2">
      <c r="L640" s="1"/>
      <c r="M640" s="1"/>
      <c r="O640" s="1"/>
    </row>
    <row r="641" spans="12:15" ht="12.75" customHeight="1" x14ac:dyDescent="0.2">
      <c r="L641" s="1"/>
      <c r="M641" s="1"/>
      <c r="O641" s="1"/>
    </row>
    <row r="642" spans="12:15" ht="12.75" customHeight="1" x14ac:dyDescent="0.2">
      <c r="L642" s="1"/>
      <c r="M642" s="1"/>
      <c r="O642" s="1"/>
    </row>
    <row r="643" spans="12:15" ht="12.75" customHeight="1" x14ac:dyDescent="0.2">
      <c r="L643" s="1"/>
      <c r="M643" s="1"/>
      <c r="O643" s="1"/>
    </row>
    <row r="644" spans="12:15" ht="12.75" customHeight="1" x14ac:dyDescent="0.2">
      <c r="L644" s="1"/>
      <c r="M644" s="1"/>
      <c r="O644" s="1"/>
    </row>
    <row r="645" spans="12:15" ht="12.75" customHeight="1" x14ac:dyDescent="0.2">
      <c r="L645" s="1"/>
      <c r="M645" s="1"/>
      <c r="O645" s="1"/>
    </row>
    <row r="646" spans="12:15" ht="12.75" customHeight="1" x14ac:dyDescent="0.2">
      <c r="L646" s="1"/>
      <c r="M646" s="1"/>
      <c r="O646" s="1"/>
    </row>
    <row r="647" spans="12:15" ht="12.75" customHeight="1" x14ac:dyDescent="0.2">
      <c r="L647" s="1"/>
      <c r="M647" s="1"/>
      <c r="O647" s="1"/>
    </row>
    <row r="648" spans="12:15" ht="12.75" customHeight="1" x14ac:dyDescent="0.2">
      <c r="L648" s="1"/>
      <c r="M648" s="1"/>
      <c r="O648" s="1"/>
    </row>
    <row r="649" spans="12:15" ht="12.75" customHeight="1" x14ac:dyDescent="0.2">
      <c r="L649" s="1"/>
      <c r="M649" s="1"/>
      <c r="O649" s="1"/>
    </row>
    <row r="650" spans="12:15" ht="12.75" customHeight="1" x14ac:dyDescent="0.2">
      <c r="L650" s="1"/>
      <c r="M650" s="1"/>
      <c r="O650" s="1"/>
    </row>
    <row r="651" spans="12:15" ht="12.75" customHeight="1" x14ac:dyDescent="0.2">
      <c r="L651" s="1"/>
      <c r="M651" s="1"/>
      <c r="O651" s="1"/>
    </row>
    <row r="652" spans="12:15" ht="12.75" customHeight="1" x14ac:dyDescent="0.2">
      <c r="L652" s="1"/>
      <c r="M652" s="1"/>
      <c r="O652" s="1"/>
    </row>
    <row r="653" spans="12:15" ht="12.75" customHeight="1" x14ac:dyDescent="0.2">
      <c r="L653" s="1"/>
      <c r="M653" s="1"/>
      <c r="O653" s="1"/>
    </row>
    <row r="654" spans="12:15" ht="12.75" customHeight="1" x14ac:dyDescent="0.2">
      <c r="L654" s="1"/>
      <c r="M654" s="1"/>
      <c r="O654" s="1"/>
    </row>
    <row r="655" spans="12:15" ht="12.75" customHeight="1" x14ac:dyDescent="0.2">
      <c r="L655" s="1"/>
      <c r="M655" s="1"/>
      <c r="O655" s="1"/>
    </row>
    <row r="656" spans="12:15" ht="12.75" customHeight="1" x14ac:dyDescent="0.2">
      <c r="L656" s="1"/>
      <c r="M656" s="1"/>
      <c r="O656" s="1"/>
    </row>
    <row r="657" spans="12:15" ht="12.75" customHeight="1" x14ac:dyDescent="0.2">
      <c r="L657" s="1"/>
      <c r="M657" s="1"/>
      <c r="O657" s="1"/>
    </row>
    <row r="658" spans="12:15" ht="12.75" customHeight="1" x14ac:dyDescent="0.2">
      <c r="L658" s="1"/>
      <c r="M658" s="1"/>
      <c r="O658" s="1"/>
    </row>
    <row r="659" spans="12:15" ht="12.75" customHeight="1" x14ac:dyDescent="0.2">
      <c r="L659" s="1"/>
      <c r="M659" s="1"/>
      <c r="O659" s="1"/>
    </row>
    <row r="660" spans="12:15" ht="12.75" customHeight="1" x14ac:dyDescent="0.2">
      <c r="L660" s="1"/>
      <c r="M660" s="1"/>
      <c r="O660" s="1"/>
    </row>
    <row r="661" spans="12:15" ht="12.75" customHeight="1" x14ac:dyDescent="0.2">
      <c r="L661" s="1"/>
      <c r="M661" s="1"/>
      <c r="O661" s="1"/>
    </row>
    <row r="662" spans="12:15" ht="12.75" customHeight="1" x14ac:dyDescent="0.2">
      <c r="L662" s="1"/>
      <c r="M662" s="1"/>
      <c r="O662" s="1"/>
    </row>
    <row r="663" spans="12:15" ht="12.75" customHeight="1" x14ac:dyDescent="0.2">
      <c r="L663" s="1"/>
      <c r="M663" s="1"/>
      <c r="O663" s="1"/>
    </row>
    <row r="664" spans="12:15" ht="12.75" customHeight="1" x14ac:dyDescent="0.2">
      <c r="L664" s="1"/>
      <c r="M664" s="1"/>
      <c r="O664" s="1"/>
    </row>
    <row r="665" spans="12:15" ht="12.75" customHeight="1" x14ac:dyDescent="0.2">
      <c r="L665" s="1"/>
      <c r="M665" s="1"/>
      <c r="O665" s="1"/>
    </row>
    <row r="666" spans="12:15" ht="12.75" customHeight="1" x14ac:dyDescent="0.2">
      <c r="L666" s="1"/>
      <c r="M666" s="1"/>
      <c r="O666" s="1"/>
    </row>
    <row r="667" spans="12:15" ht="12.75" customHeight="1" x14ac:dyDescent="0.2">
      <c r="L667" s="1"/>
      <c r="M667" s="1"/>
      <c r="O667" s="1"/>
    </row>
    <row r="668" spans="12:15" ht="12.75" customHeight="1" x14ac:dyDescent="0.2">
      <c r="L668" s="1"/>
      <c r="M668" s="1"/>
      <c r="O668" s="1"/>
    </row>
    <row r="669" spans="12:15" ht="12.75" customHeight="1" x14ac:dyDescent="0.2">
      <c r="L669" s="1"/>
      <c r="M669" s="1"/>
      <c r="O669" s="1"/>
    </row>
    <row r="670" spans="12:15" ht="12.75" customHeight="1" x14ac:dyDescent="0.2">
      <c r="L670" s="1"/>
      <c r="M670" s="1"/>
      <c r="O670" s="1"/>
    </row>
    <row r="671" spans="12:15" ht="12.75" customHeight="1" x14ac:dyDescent="0.2">
      <c r="L671" s="1"/>
      <c r="M671" s="1"/>
      <c r="O671" s="1"/>
    </row>
    <row r="672" spans="12:15" ht="12.75" customHeight="1" x14ac:dyDescent="0.2">
      <c r="L672" s="1"/>
      <c r="M672" s="1"/>
      <c r="O672" s="1"/>
    </row>
    <row r="673" spans="12:15" ht="12.75" customHeight="1" x14ac:dyDescent="0.2">
      <c r="L673" s="1"/>
      <c r="M673" s="1"/>
      <c r="O673" s="1"/>
    </row>
    <row r="674" spans="12:15" ht="12.75" customHeight="1" x14ac:dyDescent="0.2">
      <c r="L674" s="1"/>
      <c r="M674" s="1"/>
      <c r="O674" s="1"/>
    </row>
    <row r="675" spans="12:15" ht="12.75" customHeight="1" x14ac:dyDescent="0.2">
      <c r="L675" s="1"/>
      <c r="M675" s="1"/>
      <c r="O675" s="1"/>
    </row>
    <row r="676" spans="12:15" ht="12.75" customHeight="1" x14ac:dyDescent="0.2">
      <c r="L676" s="1"/>
      <c r="M676" s="1"/>
      <c r="O676" s="1"/>
    </row>
    <row r="677" spans="12:15" ht="12.75" customHeight="1" x14ac:dyDescent="0.2">
      <c r="L677" s="1"/>
      <c r="M677" s="1"/>
      <c r="O677" s="1"/>
    </row>
    <row r="678" spans="12:15" ht="12.75" customHeight="1" x14ac:dyDescent="0.2">
      <c r="L678" s="1"/>
      <c r="M678" s="1"/>
      <c r="O678" s="1"/>
    </row>
    <row r="679" spans="12:15" ht="12.75" customHeight="1" x14ac:dyDescent="0.2">
      <c r="L679" s="1"/>
      <c r="M679" s="1"/>
      <c r="O679" s="1"/>
    </row>
    <row r="680" spans="12:15" ht="12.75" customHeight="1" x14ac:dyDescent="0.2">
      <c r="L680" s="1"/>
      <c r="M680" s="1"/>
      <c r="O680" s="1"/>
    </row>
    <row r="681" spans="12:15" ht="12.75" customHeight="1" x14ac:dyDescent="0.2">
      <c r="L681" s="1"/>
      <c r="M681" s="1"/>
      <c r="O681" s="1"/>
    </row>
    <row r="682" spans="12:15" ht="12.75" customHeight="1" x14ac:dyDescent="0.2">
      <c r="L682" s="1"/>
      <c r="M682" s="1"/>
      <c r="O682" s="1"/>
    </row>
    <row r="683" spans="12:15" ht="12.75" customHeight="1" x14ac:dyDescent="0.2">
      <c r="L683" s="1"/>
      <c r="M683" s="1"/>
      <c r="O683" s="1"/>
    </row>
    <row r="684" spans="12:15" ht="12.75" customHeight="1" x14ac:dyDescent="0.2">
      <c r="L684" s="1"/>
      <c r="M684" s="1"/>
      <c r="O684" s="1"/>
    </row>
    <row r="685" spans="12:15" ht="12.75" customHeight="1" x14ac:dyDescent="0.2">
      <c r="L685" s="1"/>
      <c r="M685" s="1"/>
      <c r="O685" s="1"/>
    </row>
    <row r="686" spans="12:15" ht="12.75" customHeight="1" x14ac:dyDescent="0.2">
      <c r="L686" s="1"/>
      <c r="M686" s="1"/>
      <c r="O686" s="1"/>
    </row>
    <row r="687" spans="12:15" ht="12.75" customHeight="1" x14ac:dyDescent="0.2">
      <c r="L687" s="1"/>
      <c r="M687" s="1"/>
      <c r="O687" s="1"/>
    </row>
    <row r="688" spans="12:15" ht="12.75" customHeight="1" x14ac:dyDescent="0.2">
      <c r="L688" s="1"/>
      <c r="M688" s="1"/>
      <c r="O688" s="1"/>
    </row>
    <row r="689" spans="12:15" ht="12.75" customHeight="1" x14ac:dyDescent="0.2">
      <c r="L689" s="1"/>
      <c r="M689" s="1"/>
      <c r="O689" s="1"/>
    </row>
    <row r="690" spans="12:15" ht="12.75" customHeight="1" x14ac:dyDescent="0.2">
      <c r="L690" s="1"/>
      <c r="M690" s="1"/>
      <c r="O690" s="1"/>
    </row>
    <row r="691" spans="12:15" ht="12.75" customHeight="1" x14ac:dyDescent="0.2">
      <c r="L691" s="1"/>
      <c r="M691" s="1"/>
      <c r="O691" s="1"/>
    </row>
    <row r="692" spans="12:15" ht="12.75" customHeight="1" x14ac:dyDescent="0.2">
      <c r="L692" s="1"/>
      <c r="M692" s="1"/>
      <c r="O692" s="1"/>
    </row>
    <row r="693" spans="12:15" ht="12.75" customHeight="1" x14ac:dyDescent="0.2">
      <c r="L693" s="1"/>
      <c r="M693" s="1"/>
      <c r="O693" s="1"/>
    </row>
    <row r="694" spans="12:15" ht="12.75" customHeight="1" x14ac:dyDescent="0.2">
      <c r="L694" s="1"/>
      <c r="M694" s="1"/>
      <c r="O694" s="1"/>
    </row>
    <row r="695" spans="12:15" ht="12.75" customHeight="1" x14ac:dyDescent="0.2">
      <c r="L695" s="1"/>
      <c r="M695" s="1"/>
      <c r="O695" s="1"/>
    </row>
    <row r="696" spans="12:15" ht="12.75" customHeight="1" x14ac:dyDescent="0.2">
      <c r="L696" s="1"/>
      <c r="M696" s="1"/>
      <c r="O696" s="1"/>
    </row>
    <row r="697" spans="12:15" ht="12.75" customHeight="1" x14ac:dyDescent="0.2">
      <c r="L697" s="1"/>
      <c r="M697" s="1"/>
      <c r="O697" s="1"/>
    </row>
    <row r="698" spans="12:15" ht="12.75" customHeight="1" x14ac:dyDescent="0.2">
      <c r="L698" s="1"/>
      <c r="M698" s="1"/>
      <c r="O698" s="1"/>
    </row>
    <row r="699" spans="12:15" ht="12.75" customHeight="1" x14ac:dyDescent="0.2">
      <c r="L699" s="1"/>
      <c r="M699" s="1"/>
      <c r="O699" s="1"/>
    </row>
    <row r="700" spans="12:15" ht="12.75" customHeight="1" x14ac:dyDescent="0.2">
      <c r="L700" s="1"/>
      <c r="M700" s="1"/>
      <c r="O700" s="1"/>
    </row>
    <row r="701" spans="12:15" ht="12.75" customHeight="1" x14ac:dyDescent="0.2">
      <c r="L701" s="1"/>
      <c r="M701" s="1"/>
      <c r="O701" s="1"/>
    </row>
    <row r="702" spans="12:15" ht="12.75" customHeight="1" x14ac:dyDescent="0.2">
      <c r="L702" s="1"/>
      <c r="M702" s="1"/>
      <c r="O702" s="1"/>
    </row>
    <row r="703" spans="12:15" ht="12.75" customHeight="1" x14ac:dyDescent="0.2">
      <c r="L703" s="1"/>
      <c r="M703" s="1"/>
      <c r="O703" s="1"/>
    </row>
    <row r="704" spans="12:15" ht="12.75" customHeight="1" x14ac:dyDescent="0.2">
      <c r="L704" s="1"/>
      <c r="M704" s="1"/>
      <c r="O704" s="1"/>
    </row>
    <row r="705" spans="12:15" ht="12.75" customHeight="1" x14ac:dyDescent="0.2">
      <c r="L705" s="1"/>
      <c r="M705" s="1"/>
      <c r="O705" s="1"/>
    </row>
    <row r="706" spans="12:15" ht="12.75" customHeight="1" x14ac:dyDescent="0.2">
      <c r="L706" s="1"/>
      <c r="M706" s="1"/>
      <c r="O706" s="1"/>
    </row>
    <row r="707" spans="12:15" ht="12.75" customHeight="1" x14ac:dyDescent="0.2">
      <c r="L707" s="1"/>
      <c r="M707" s="1"/>
      <c r="O707" s="1"/>
    </row>
    <row r="708" spans="12:15" ht="12.75" customHeight="1" x14ac:dyDescent="0.2">
      <c r="L708" s="1"/>
      <c r="M708" s="1"/>
      <c r="O708" s="1"/>
    </row>
    <row r="709" spans="12:15" ht="12.75" customHeight="1" x14ac:dyDescent="0.2">
      <c r="L709" s="1"/>
      <c r="M709" s="1"/>
      <c r="O709" s="1"/>
    </row>
    <row r="710" spans="12:15" ht="12.75" customHeight="1" x14ac:dyDescent="0.2">
      <c r="L710" s="1"/>
      <c r="M710" s="1"/>
      <c r="O710" s="1"/>
    </row>
    <row r="711" spans="12:15" ht="12.75" customHeight="1" x14ac:dyDescent="0.2">
      <c r="L711" s="1"/>
      <c r="M711" s="1"/>
      <c r="O711" s="1"/>
    </row>
    <row r="712" spans="12:15" ht="12.75" customHeight="1" x14ac:dyDescent="0.2">
      <c r="L712" s="1"/>
      <c r="M712" s="1"/>
      <c r="O712" s="1"/>
    </row>
    <row r="713" spans="12:15" ht="12.75" customHeight="1" x14ac:dyDescent="0.2">
      <c r="L713" s="1"/>
      <c r="M713" s="1"/>
      <c r="O713" s="1"/>
    </row>
    <row r="714" spans="12:15" ht="12.75" customHeight="1" x14ac:dyDescent="0.2">
      <c r="L714" s="1"/>
      <c r="M714" s="1"/>
      <c r="O714" s="1"/>
    </row>
    <row r="715" spans="12:15" ht="12.75" customHeight="1" x14ac:dyDescent="0.2">
      <c r="L715" s="1"/>
      <c r="M715" s="1"/>
      <c r="O715" s="1"/>
    </row>
    <row r="716" spans="12:15" ht="12.75" customHeight="1" x14ac:dyDescent="0.2">
      <c r="L716" s="1"/>
      <c r="M716" s="1"/>
      <c r="O716" s="1"/>
    </row>
    <row r="717" spans="12:15" ht="12.75" customHeight="1" x14ac:dyDescent="0.2">
      <c r="L717" s="1"/>
      <c r="M717" s="1"/>
      <c r="O717" s="1"/>
    </row>
    <row r="718" spans="12:15" ht="12.75" customHeight="1" x14ac:dyDescent="0.2">
      <c r="L718" s="1"/>
      <c r="M718" s="1"/>
      <c r="O718" s="1"/>
    </row>
    <row r="719" spans="12:15" ht="12.75" customHeight="1" x14ac:dyDescent="0.2">
      <c r="L719" s="1"/>
      <c r="M719" s="1"/>
      <c r="O719" s="1"/>
    </row>
    <row r="720" spans="12:15" ht="12.75" customHeight="1" x14ac:dyDescent="0.2">
      <c r="L720" s="1"/>
      <c r="M720" s="1"/>
      <c r="O720" s="1"/>
    </row>
    <row r="721" spans="12:15" ht="12.75" customHeight="1" x14ac:dyDescent="0.2">
      <c r="L721" s="1"/>
      <c r="M721" s="1"/>
      <c r="O721" s="1"/>
    </row>
    <row r="722" spans="12:15" ht="12.75" customHeight="1" x14ac:dyDescent="0.2">
      <c r="L722" s="1"/>
      <c r="M722" s="1"/>
      <c r="O722" s="1"/>
    </row>
    <row r="723" spans="12:15" ht="12.75" customHeight="1" x14ac:dyDescent="0.2">
      <c r="L723" s="1"/>
      <c r="M723" s="1"/>
      <c r="O723" s="1"/>
    </row>
    <row r="724" spans="12:15" ht="12.75" customHeight="1" x14ac:dyDescent="0.2">
      <c r="L724" s="1"/>
      <c r="M724" s="1"/>
      <c r="O724" s="1"/>
    </row>
    <row r="725" spans="12:15" ht="12.75" customHeight="1" x14ac:dyDescent="0.2">
      <c r="L725" s="1"/>
      <c r="M725" s="1"/>
      <c r="O725" s="1"/>
    </row>
    <row r="726" spans="12:15" ht="12.75" customHeight="1" x14ac:dyDescent="0.2">
      <c r="L726" s="1"/>
      <c r="M726" s="1"/>
      <c r="O726" s="1"/>
    </row>
    <row r="727" spans="12:15" ht="12.75" customHeight="1" x14ac:dyDescent="0.2">
      <c r="L727" s="1"/>
      <c r="M727" s="1"/>
      <c r="O727" s="1"/>
    </row>
    <row r="728" spans="12:15" ht="12.75" customHeight="1" x14ac:dyDescent="0.2">
      <c r="L728" s="1"/>
      <c r="M728" s="1"/>
      <c r="O728" s="1"/>
    </row>
    <row r="729" spans="12:15" ht="12.75" customHeight="1" x14ac:dyDescent="0.2">
      <c r="L729" s="1"/>
      <c r="M729" s="1"/>
      <c r="O729" s="1"/>
    </row>
    <row r="730" spans="12:15" ht="12.75" customHeight="1" x14ac:dyDescent="0.2">
      <c r="L730" s="1"/>
      <c r="M730" s="1"/>
      <c r="O730" s="1"/>
    </row>
    <row r="731" spans="12:15" ht="12.75" customHeight="1" x14ac:dyDescent="0.2">
      <c r="L731" s="1"/>
      <c r="M731" s="1"/>
      <c r="O731" s="1"/>
    </row>
    <row r="732" spans="12:15" ht="12.75" customHeight="1" x14ac:dyDescent="0.2">
      <c r="L732" s="1"/>
      <c r="M732" s="1"/>
      <c r="O732" s="1"/>
    </row>
    <row r="733" spans="12:15" ht="12.75" customHeight="1" x14ac:dyDescent="0.2">
      <c r="L733" s="1"/>
      <c r="M733" s="1"/>
      <c r="O733" s="1"/>
    </row>
    <row r="734" spans="12:15" ht="12.75" customHeight="1" x14ac:dyDescent="0.2">
      <c r="L734" s="1"/>
      <c r="M734" s="1"/>
      <c r="O734" s="1"/>
    </row>
    <row r="735" spans="12:15" ht="12.75" customHeight="1" x14ac:dyDescent="0.2">
      <c r="L735" s="1"/>
      <c r="M735" s="1"/>
      <c r="O735" s="1"/>
    </row>
    <row r="736" spans="12:15" ht="12.75" customHeight="1" x14ac:dyDescent="0.2">
      <c r="L736" s="1"/>
      <c r="M736" s="1"/>
      <c r="O736" s="1"/>
    </row>
    <row r="737" spans="12:15" ht="12.75" customHeight="1" x14ac:dyDescent="0.2">
      <c r="L737" s="1"/>
      <c r="M737" s="1"/>
      <c r="O737" s="1"/>
    </row>
    <row r="738" spans="12:15" ht="12.75" customHeight="1" x14ac:dyDescent="0.2">
      <c r="L738" s="1"/>
      <c r="M738" s="1"/>
      <c r="O738" s="1"/>
    </row>
    <row r="739" spans="12:15" ht="12.75" customHeight="1" x14ac:dyDescent="0.2">
      <c r="L739" s="1"/>
      <c r="M739" s="1"/>
      <c r="O739" s="1"/>
    </row>
    <row r="740" spans="12:15" ht="12.75" customHeight="1" x14ac:dyDescent="0.2">
      <c r="L740" s="1"/>
      <c r="M740" s="1"/>
      <c r="O740" s="1"/>
    </row>
    <row r="741" spans="12:15" ht="12.75" customHeight="1" x14ac:dyDescent="0.2">
      <c r="L741" s="1"/>
      <c r="M741" s="1"/>
      <c r="O741" s="1"/>
    </row>
    <row r="742" spans="12:15" ht="12.75" customHeight="1" x14ac:dyDescent="0.2">
      <c r="L742" s="1"/>
      <c r="M742" s="1"/>
      <c r="O742" s="1"/>
    </row>
    <row r="743" spans="12:15" ht="12.75" customHeight="1" x14ac:dyDescent="0.2">
      <c r="L743" s="1"/>
      <c r="M743" s="1"/>
      <c r="O743" s="1"/>
    </row>
    <row r="744" spans="12:15" ht="12.75" customHeight="1" x14ac:dyDescent="0.2">
      <c r="L744" s="1"/>
      <c r="M744" s="1"/>
      <c r="O744" s="1"/>
    </row>
    <row r="745" spans="12:15" ht="12.75" customHeight="1" x14ac:dyDescent="0.2">
      <c r="L745" s="1"/>
      <c r="M745" s="1"/>
      <c r="O745" s="1"/>
    </row>
    <row r="746" spans="12:15" ht="12.75" customHeight="1" x14ac:dyDescent="0.2">
      <c r="L746" s="1"/>
      <c r="M746" s="1"/>
      <c r="O746" s="1"/>
    </row>
    <row r="747" spans="12:15" ht="12.75" customHeight="1" x14ac:dyDescent="0.2">
      <c r="L747" s="1"/>
      <c r="M747" s="1"/>
      <c r="O747" s="1"/>
    </row>
    <row r="748" spans="12:15" ht="12.75" customHeight="1" x14ac:dyDescent="0.2">
      <c r="L748" s="1"/>
      <c r="M748" s="1"/>
      <c r="O748" s="1"/>
    </row>
    <row r="749" spans="12:15" ht="12.75" customHeight="1" x14ac:dyDescent="0.2">
      <c r="L749" s="1"/>
      <c r="M749" s="1"/>
      <c r="O749" s="1"/>
    </row>
    <row r="750" spans="12:15" ht="12.75" customHeight="1" x14ac:dyDescent="0.2">
      <c r="L750" s="1"/>
      <c r="M750" s="1"/>
      <c r="O750" s="1"/>
    </row>
    <row r="751" spans="12:15" ht="12.75" customHeight="1" x14ac:dyDescent="0.2">
      <c r="L751" s="1"/>
      <c r="M751" s="1"/>
      <c r="O751" s="1"/>
    </row>
    <row r="752" spans="12:15" ht="12.75" customHeight="1" x14ac:dyDescent="0.2">
      <c r="L752" s="1"/>
      <c r="M752" s="1"/>
      <c r="O752" s="1"/>
    </row>
    <row r="753" spans="12:15" ht="12.75" customHeight="1" x14ac:dyDescent="0.2">
      <c r="L753" s="1"/>
      <c r="M753" s="1"/>
      <c r="O753" s="1"/>
    </row>
    <row r="754" spans="12:15" ht="12.75" customHeight="1" x14ac:dyDescent="0.2">
      <c r="L754" s="1"/>
      <c r="M754" s="1"/>
      <c r="O754" s="1"/>
    </row>
    <row r="755" spans="12:15" ht="12.75" customHeight="1" x14ac:dyDescent="0.2">
      <c r="L755" s="1"/>
      <c r="M755" s="1"/>
      <c r="O755" s="1"/>
    </row>
    <row r="756" spans="12:15" ht="12.75" customHeight="1" x14ac:dyDescent="0.2">
      <c r="L756" s="1"/>
      <c r="M756" s="1"/>
      <c r="O756" s="1"/>
    </row>
    <row r="757" spans="12:15" ht="12.75" customHeight="1" x14ac:dyDescent="0.2">
      <c r="L757" s="1"/>
      <c r="M757" s="1"/>
      <c r="O757" s="1"/>
    </row>
    <row r="758" spans="12:15" ht="12.75" customHeight="1" x14ac:dyDescent="0.2">
      <c r="L758" s="1"/>
      <c r="M758" s="1"/>
      <c r="O758" s="1"/>
    </row>
    <row r="759" spans="12:15" ht="12.75" customHeight="1" x14ac:dyDescent="0.2">
      <c r="L759" s="1"/>
      <c r="M759" s="1"/>
      <c r="O759" s="1"/>
    </row>
    <row r="760" spans="12:15" ht="12.75" customHeight="1" x14ac:dyDescent="0.2">
      <c r="L760" s="1"/>
      <c r="M760" s="1"/>
      <c r="O760" s="1"/>
    </row>
    <row r="761" spans="12:15" ht="12.75" customHeight="1" x14ac:dyDescent="0.2">
      <c r="L761" s="1"/>
      <c r="M761" s="1"/>
      <c r="O761" s="1"/>
    </row>
    <row r="762" spans="12:15" ht="12.75" customHeight="1" x14ac:dyDescent="0.2">
      <c r="L762" s="1"/>
      <c r="M762" s="1"/>
      <c r="O762" s="1"/>
    </row>
    <row r="763" spans="12:15" ht="12.75" customHeight="1" x14ac:dyDescent="0.2">
      <c r="L763" s="1"/>
      <c r="M763" s="1"/>
      <c r="O763" s="1"/>
    </row>
    <row r="764" spans="12:15" ht="12.75" customHeight="1" x14ac:dyDescent="0.2">
      <c r="L764" s="1"/>
      <c r="M764" s="1"/>
      <c r="O764" s="1"/>
    </row>
    <row r="765" spans="12:15" ht="12.75" customHeight="1" x14ac:dyDescent="0.2">
      <c r="L765" s="1"/>
      <c r="M765" s="1"/>
      <c r="O765" s="1"/>
    </row>
    <row r="766" spans="12:15" ht="12.75" customHeight="1" x14ac:dyDescent="0.2">
      <c r="L766" s="1"/>
      <c r="M766" s="1"/>
      <c r="O766" s="1"/>
    </row>
    <row r="767" spans="12:15" ht="12.75" customHeight="1" x14ac:dyDescent="0.2">
      <c r="L767" s="1"/>
      <c r="M767" s="1"/>
      <c r="O767" s="1"/>
    </row>
    <row r="768" spans="12:15" ht="12.75" customHeight="1" x14ac:dyDescent="0.2">
      <c r="L768" s="1"/>
      <c r="M768" s="1"/>
      <c r="O768" s="1"/>
    </row>
    <row r="769" spans="12:15" ht="12.75" customHeight="1" x14ac:dyDescent="0.2">
      <c r="L769" s="1"/>
      <c r="M769" s="1"/>
      <c r="O769" s="1"/>
    </row>
    <row r="770" spans="12:15" ht="12.75" customHeight="1" x14ac:dyDescent="0.2">
      <c r="L770" s="1"/>
      <c r="M770" s="1"/>
      <c r="O770" s="1"/>
    </row>
    <row r="771" spans="12:15" ht="12.75" customHeight="1" x14ac:dyDescent="0.2">
      <c r="L771" s="1"/>
      <c r="M771" s="1"/>
      <c r="O771" s="1"/>
    </row>
    <row r="772" spans="12:15" ht="12.75" customHeight="1" x14ac:dyDescent="0.2">
      <c r="L772" s="1"/>
      <c r="M772" s="1"/>
      <c r="O772" s="1"/>
    </row>
    <row r="773" spans="12:15" ht="12.75" customHeight="1" x14ac:dyDescent="0.2">
      <c r="L773" s="1"/>
      <c r="M773" s="1"/>
      <c r="O773" s="1"/>
    </row>
    <row r="774" spans="12:15" ht="12.75" customHeight="1" x14ac:dyDescent="0.2">
      <c r="L774" s="1"/>
      <c r="M774" s="1"/>
      <c r="O774" s="1"/>
    </row>
    <row r="775" spans="12:15" ht="12.75" customHeight="1" x14ac:dyDescent="0.2">
      <c r="L775" s="1"/>
      <c r="M775" s="1"/>
      <c r="O775" s="1"/>
    </row>
    <row r="776" spans="12:15" ht="12.75" customHeight="1" x14ac:dyDescent="0.2">
      <c r="L776" s="1"/>
      <c r="M776" s="1"/>
      <c r="O776" s="1"/>
    </row>
    <row r="777" spans="12:15" ht="12.75" customHeight="1" x14ac:dyDescent="0.2">
      <c r="L777" s="1"/>
      <c r="M777" s="1"/>
      <c r="O777" s="1"/>
    </row>
    <row r="778" spans="12:15" ht="12.75" customHeight="1" x14ac:dyDescent="0.2">
      <c r="L778" s="1"/>
      <c r="M778" s="1"/>
      <c r="O778" s="1"/>
    </row>
    <row r="779" spans="12:15" ht="12.75" customHeight="1" x14ac:dyDescent="0.2">
      <c r="L779" s="1"/>
      <c r="M779" s="1"/>
      <c r="O779" s="1"/>
    </row>
    <row r="780" spans="12:15" ht="12.75" customHeight="1" x14ac:dyDescent="0.2">
      <c r="L780" s="1"/>
      <c r="M780" s="1"/>
      <c r="O780" s="1"/>
    </row>
    <row r="781" spans="12:15" ht="12.75" customHeight="1" x14ac:dyDescent="0.2">
      <c r="L781" s="1"/>
      <c r="M781" s="1"/>
      <c r="O781" s="1"/>
    </row>
    <row r="782" spans="12:15" ht="12.75" customHeight="1" x14ac:dyDescent="0.2">
      <c r="L782" s="1"/>
      <c r="M782" s="1"/>
      <c r="O782" s="1"/>
    </row>
    <row r="783" spans="12:15" ht="12.75" customHeight="1" x14ac:dyDescent="0.2">
      <c r="L783" s="1"/>
      <c r="M783" s="1"/>
      <c r="O783" s="1"/>
    </row>
    <row r="784" spans="12:15" ht="12.75" customHeight="1" x14ac:dyDescent="0.2">
      <c r="L784" s="1"/>
      <c r="M784" s="1"/>
      <c r="O784" s="1"/>
    </row>
    <row r="785" spans="12:15" ht="12.75" customHeight="1" x14ac:dyDescent="0.2">
      <c r="L785" s="1"/>
      <c r="M785" s="1"/>
      <c r="O785" s="1"/>
    </row>
    <row r="786" spans="12:15" ht="12.75" customHeight="1" x14ac:dyDescent="0.2">
      <c r="L786" s="1"/>
      <c r="M786" s="1"/>
      <c r="O786" s="1"/>
    </row>
    <row r="787" spans="12:15" ht="12.75" customHeight="1" x14ac:dyDescent="0.2">
      <c r="L787" s="1"/>
      <c r="M787" s="1"/>
      <c r="O787" s="1"/>
    </row>
    <row r="788" spans="12:15" ht="12.75" customHeight="1" x14ac:dyDescent="0.2">
      <c r="L788" s="1"/>
      <c r="M788" s="1"/>
      <c r="O788" s="1"/>
    </row>
    <row r="789" spans="12:15" ht="12.75" customHeight="1" x14ac:dyDescent="0.2">
      <c r="L789" s="1"/>
      <c r="M789" s="1"/>
      <c r="O789" s="1"/>
    </row>
    <row r="790" spans="12:15" ht="12.75" customHeight="1" x14ac:dyDescent="0.2">
      <c r="L790" s="1"/>
      <c r="M790" s="1"/>
      <c r="O790" s="1"/>
    </row>
    <row r="791" spans="12:15" ht="12.75" customHeight="1" x14ac:dyDescent="0.2">
      <c r="L791" s="1"/>
      <c r="M791" s="1"/>
      <c r="O791" s="1"/>
    </row>
    <row r="792" spans="12:15" ht="12.75" customHeight="1" x14ac:dyDescent="0.2">
      <c r="L792" s="1"/>
      <c r="M792" s="1"/>
      <c r="O792" s="1"/>
    </row>
    <row r="793" spans="12:15" ht="12.75" customHeight="1" x14ac:dyDescent="0.2">
      <c r="L793" s="1"/>
      <c r="M793" s="1"/>
      <c r="O793" s="1"/>
    </row>
    <row r="794" spans="12:15" ht="12.75" customHeight="1" x14ac:dyDescent="0.2">
      <c r="L794" s="1"/>
      <c r="M794" s="1"/>
      <c r="O794" s="1"/>
    </row>
    <row r="795" spans="12:15" ht="12.75" customHeight="1" x14ac:dyDescent="0.2">
      <c r="L795" s="1"/>
      <c r="M795" s="1"/>
      <c r="O795" s="1"/>
    </row>
    <row r="796" spans="12:15" ht="12.75" customHeight="1" x14ac:dyDescent="0.2">
      <c r="L796" s="1"/>
      <c r="M796" s="1"/>
      <c r="O796" s="1"/>
    </row>
    <row r="797" spans="12:15" ht="12.75" customHeight="1" x14ac:dyDescent="0.2">
      <c r="L797" s="1"/>
      <c r="M797" s="1"/>
      <c r="O797" s="1"/>
    </row>
    <row r="798" spans="12:15" ht="12.75" customHeight="1" x14ac:dyDescent="0.2">
      <c r="L798" s="1"/>
      <c r="M798" s="1"/>
      <c r="O798" s="1"/>
    </row>
    <row r="799" spans="12:15" ht="12.75" customHeight="1" x14ac:dyDescent="0.2">
      <c r="L799" s="1"/>
      <c r="M799" s="1"/>
      <c r="O799" s="1"/>
    </row>
    <row r="800" spans="12:15" ht="12.75" customHeight="1" x14ac:dyDescent="0.2">
      <c r="L800" s="1"/>
      <c r="M800" s="1"/>
      <c r="O800" s="1"/>
    </row>
    <row r="801" spans="12:15" ht="12.75" customHeight="1" x14ac:dyDescent="0.2">
      <c r="L801" s="1"/>
      <c r="M801" s="1"/>
      <c r="O801" s="1"/>
    </row>
    <row r="802" spans="12:15" ht="12.75" customHeight="1" x14ac:dyDescent="0.2">
      <c r="L802" s="1"/>
      <c r="M802" s="1"/>
      <c r="O802" s="1"/>
    </row>
    <row r="803" spans="12:15" ht="12.75" customHeight="1" x14ac:dyDescent="0.2">
      <c r="L803" s="1"/>
      <c r="M803" s="1"/>
      <c r="O803" s="1"/>
    </row>
    <row r="804" spans="12:15" ht="12.75" customHeight="1" x14ac:dyDescent="0.2">
      <c r="L804" s="1"/>
      <c r="M804" s="1"/>
      <c r="O804" s="1"/>
    </row>
    <row r="805" spans="12:15" ht="12.75" customHeight="1" x14ac:dyDescent="0.2">
      <c r="L805" s="1"/>
      <c r="M805" s="1"/>
      <c r="O805" s="1"/>
    </row>
    <row r="806" spans="12:15" ht="12.75" customHeight="1" x14ac:dyDescent="0.2">
      <c r="L806" s="1"/>
      <c r="M806" s="1"/>
      <c r="O806" s="1"/>
    </row>
    <row r="807" spans="12:15" ht="12.75" customHeight="1" x14ac:dyDescent="0.2">
      <c r="L807" s="1"/>
      <c r="M807" s="1"/>
      <c r="O807" s="1"/>
    </row>
    <row r="808" spans="12:15" ht="12.75" customHeight="1" x14ac:dyDescent="0.2">
      <c r="L808" s="1"/>
      <c r="M808" s="1"/>
      <c r="O808" s="1"/>
    </row>
    <row r="809" spans="12:15" ht="12.75" customHeight="1" x14ac:dyDescent="0.2">
      <c r="L809" s="1"/>
      <c r="M809" s="1"/>
      <c r="O809" s="1"/>
    </row>
    <row r="810" spans="12:15" ht="12.75" customHeight="1" x14ac:dyDescent="0.2">
      <c r="L810" s="1"/>
      <c r="M810" s="1"/>
      <c r="O810" s="1"/>
    </row>
    <row r="811" spans="12:15" ht="12.75" customHeight="1" x14ac:dyDescent="0.2">
      <c r="L811" s="1"/>
      <c r="M811" s="1"/>
      <c r="O811" s="1"/>
    </row>
    <row r="812" spans="12:15" ht="12.75" customHeight="1" x14ac:dyDescent="0.2">
      <c r="L812" s="1"/>
      <c r="M812" s="1"/>
      <c r="O812" s="1"/>
    </row>
    <row r="813" spans="12:15" ht="12.75" customHeight="1" x14ac:dyDescent="0.2">
      <c r="L813" s="1"/>
      <c r="M813" s="1"/>
      <c r="O813" s="1"/>
    </row>
    <row r="814" spans="12:15" ht="12.75" customHeight="1" x14ac:dyDescent="0.2">
      <c r="L814" s="1"/>
      <c r="M814" s="1"/>
      <c r="O814" s="1"/>
    </row>
    <row r="815" spans="12:15" ht="12.75" customHeight="1" x14ac:dyDescent="0.2">
      <c r="L815" s="1"/>
      <c r="M815" s="1"/>
      <c r="O815" s="1"/>
    </row>
    <row r="816" spans="12:15" ht="12.75" customHeight="1" x14ac:dyDescent="0.2">
      <c r="L816" s="1"/>
      <c r="M816" s="1"/>
      <c r="O816" s="1"/>
    </row>
    <row r="817" spans="12:15" ht="12.75" customHeight="1" x14ac:dyDescent="0.2">
      <c r="L817" s="1"/>
      <c r="M817" s="1"/>
      <c r="O817" s="1"/>
    </row>
    <row r="818" spans="12:15" ht="12.75" customHeight="1" x14ac:dyDescent="0.2">
      <c r="L818" s="1"/>
      <c r="M818" s="1"/>
      <c r="O818" s="1"/>
    </row>
    <row r="819" spans="12:15" ht="12.75" customHeight="1" x14ac:dyDescent="0.2">
      <c r="L819" s="1"/>
      <c r="M819" s="1"/>
      <c r="O819" s="1"/>
    </row>
    <row r="820" spans="12:15" ht="12.75" customHeight="1" x14ac:dyDescent="0.2">
      <c r="L820" s="1"/>
      <c r="M820" s="1"/>
      <c r="O820" s="1"/>
    </row>
    <row r="821" spans="12:15" ht="12.75" customHeight="1" x14ac:dyDescent="0.2">
      <c r="L821" s="1"/>
      <c r="M821" s="1"/>
      <c r="O821" s="1"/>
    </row>
    <row r="822" spans="12:15" ht="12.75" customHeight="1" x14ac:dyDescent="0.2">
      <c r="L822" s="1"/>
      <c r="M822" s="1"/>
      <c r="O822" s="1"/>
    </row>
    <row r="823" spans="12:15" ht="12.75" customHeight="1" x14ac:dyDescent="0.2">
      <c r="L823" s="1"/>
      <c r="M823" s="1"/>
      <c r="O823" s="1"/>
    </row>
    <row r="824" spans="12:15" ht="12.75" customHeight="1" x14ac:dyDescent="0.2">
      <c r="L824" s="1"/>
      <c r="M824" s="1"/>
      <c r="O824" s="1"/>
    </row>
    <row r="825" spans="12:15" ht="12.75" customHeight="1" x14ac:dyDescent="0.2">
      <c r="L825" s="1"/>
      <c r="M825" s="1"/>
      <c r="O825" s="1"/>
    </row>
    <row r="826" spans="12:15" ht="12.75" customHeight="1" x14ac:dyDescent="0.2">
      <c r="L826" s="1"/>
      <c r="M826" s="1"/>
      <c r="O826" s="1"/>
    </row>
    <row r="827" spans="12:15" ht="12.75" customHeight="1" x14ac:dyDescent="0.2">
      <c r="L827" s="1"/>
      <c r="M827" s="1"/>
      <c r="O827" s="1"/>
    </row>
    <row r="828" spans="12:15" ht="12.75" customHeight="1" x14ac:dyDescent="0.2">
      <c r="L828" s="1"/>
      <c r="M828" s="1"/>
      <c r="O828" s="1"/>
    </row>
    <row r="829" spans="12:15" ht="12.75" customHeight="1" x14ac:dyDescent="0.2">
      <c r="L829" s="1"/>
      <c r="M829" s="1"/>
      <c r="O829" s="1"/>
    </row>
    <row r="830" spans="12:15" ht="12.75" customHeight="1" x14ac:dyDescent="0.2">
      <c r="L830" s="1"/>
      <c r="M830" s="1"/>
      <c r="O830" s="1"/>
    </row>
    <row r="831" spans="12:15" ht="12.75" customHeight="1" x14ac:dyDescent="0.2">
      <c r="L831" s="1"/>
      <c r="M831" s="1"/>
      <c r="O831" s="1"/>
    </row>
    <row r="832" spans="12:15" ht="12.75" customHeight="1" x14ac:dyDescent="0.2">
      <c r="L832" s="1"/>
      <c r="M832" s="1"/>
      <c r="O832" s="1"/>
    </row>
    <row r="833" spans="12:15" ht="12.75" customHeight="1" x14ac:dyDescent="0.2">
      <c r="L833" s="1"/>
      <c r="M833" s="1"/>
      <c r="O833" s="1"/>
    </row>
    <row r="834" spans="12:15" ht="12.75" customHeight="1" x14ac:dyDescent="0.2">
      <c r="L834" s="1"/>
      <c r="M834" s="1"/>
      <c r="O834" s="1"/>
    </row>
    <row r="835" spans="12:15" ht="12.75" customHeight="1" x14ac:dyDescent="0.2">
      <c r="L835" s="1"/>
      <c r="M835" s="1"/>
      <c r="O835" s="1"/>
    </row>
    <row r="836" spans="12:15" ht="12.75" customHeight="1" x14ac:dyDescent="0.2">
      <c r="L836" s="1"/>
      <c r="M836" s="1"/>
      <c r="O836" s="1"/>
    </row>
    <row r="837" spans="12:15" ht="12.75" customHeight="1" x14ac:dyDescent="0.2">
      <c r="L837" s="1"/>
      <c r="M837" s="1"/>
      <c r="O837" s="1"/>
    </row>
    <row r="838" spans="12:15" ht="12.75" customHeight="1" x14ac:dyDescent="0.2">
      <c r="L838" s="1"/>
      <c r="M838" s="1"/>
      <c r="O838" s="1"/>
    </row>
    <row r="839" spans="12:15" ht="12.75" customHeight="1" x14ac:dyDescent="0.2">
      <c r="L839" s="1"/>
      <c r="M839" s="1"/>
      <c r="O839" s="1"/>
    </row>
    <row r="840" spans="12:15" ht="12.75" customHeight="1" x14ac:dyDescent="0.2">
      <c r="L840" s="1"/>
      <c r="M840" s="1"/>
      <c r="O840" s="1"/>
    </row>
    <row r="841" spans="12:15" ht="12.75" customHeight="1" x14ac:dyDescent="0.2">
      <c r="L841" s="1"/>
      <c r="M841" s="1"/>
      <c r="O841" s="1"/>
    </row>
    <row r="842" spans="12:15" ht="12.75" customHeight="1" x14ac:dyDescent="0.2">
      <c r="L842" s="1"/>
      <c r="M842" s="1"/>
      <c r="O842" s="1"/>
    </row>
    <row r="843" spans="12:15" ht="12.75" customHeight="1" x14ac:dyDescent="0.2">
      <c r="L843" s="1"/>
      <c r="M843" s="1"/>
      <c r="O843" s="1"/>
    </row>
    <row r="844" spans="12:15" ht="12.75" customHeight="1" x14ac:dyDescent="0.2">
      <c r="L844" s="1"/>
      <c r="M844" s="1"/>
      <c r="O844" s="1"/>
    </row>
    <row r="845" spans="12:15" ht="12.75" customHeight="1" x14ac:dyDescent="0.2">
      <c r="L845" s="1"/>
      <c r="M845" s="1"/>
      <c r="O845" s="1"/>
    </row>
    <row r="846" spans="12:15" ht="12.75" customHeight="1" x14ac:dyDescent="0.2">
      <c r="L846" s="1"/>
      <c r="M846" s="1"/>
      <c r="O846" s="1"/>
    </row>
    <row r="847" spans="12:15" ht="12.75" customHeight="1" x14ac:dyDescent="0.2">
      <c r="L847" s="1"/>
      <c r="M847" s="1"/>
      <c r="O847" s="1"/>
    </row>
    <row r="848" spans="12:15" ht="12.75" customHeight="1" x14ac:dyDescent="0.2">
      <c r="L848" s="1"/>
      <c r="M848" s="1"/>
      <c r="O848" s="1"/>
    </row>
    <row r="849" spans="12:15" ht="12.75" customHeight="1" x14ac:dyDescent="0.2">
      <c r="L849" s="1"/>
      <c r="M849" s="1"/>
      <c r="O849" s="1"/>
    </row>
    <row r="850" spans="12:15" ht="12.75" customHeight="1" x14ac:dyDescent="0.2">
      <c r="L850" s="1"/>
      <c r="M850" s="1"/>
      <c r="O850" s="1"/>
    </row>
    <row r="851" spans="12:15" ht="12.75" customHeight="1" x14ac:dyDescent="0.2">
      <c r="L851" s="1"/>
      <c r="M851" s="1"/>
      <c r="O851" s="1"/>
    </row>
    <row r="852" spans="12:15" ht="12.75" customHeight="1" x14ac:dyDescent="0.2">
      <c r="L852" s="1"/>
      <c r="M852" s="1"/>
      <c r="O852" s="1"/>
    </row>
    <row r="853" spans="12:15" ht="12.75" customHeight="1" x14ac:dyDescent="0.2">
      <c r="L853" s="1"/>
      <c r="M853" s="1"/>
      <c r="O853" s="1"/>
    </row>
    <row r="854" spans="12:15" ht="12.75" customHeight="1" x14ac:dyDescent="0.2">
      <c r="L854" s="1"/>
      <c r="M854" s="1"/>
      <c r="O854" s="1"/>
    </row>
    <row r="855" spans="12:15" ht="12.75" customHeight="1" x14ac:dyDescent="0.2">
      <c r="L855" s="1"/>
      <c r="M855" s="1"/>
      <c r="O855" s="1"/>
    </row>
    <row r="856" spans="12:15" ht="12.75" customHeight="1" x14ac:dyDescent="0.2">
      <c r="L856" s="1"/>
      <c r="M856" s="1"/>
      <c r="O856" s="1"/>
    </row>
    <row r="857" spans="12:15" ht="12.75" customHeight="1" x14ac:dyDescent="0.2">
      <c r="L857" s="1"/>
      <c r="M857" s="1"/>
      <c r="O857" s="1"/>
    </row>
    <row r="858" spans="12:15" ht="12.75" customHeight="1" x14ac:dyDescent="0.2">
      <c r="L858" s="1"/>
      <c r="M858" s="1"/>
      <c r="O858" s="1"/>
    </row>
    <row r="859" spans="12:15" ht="12.75" customHeight="1" x14ac:dyDescent="0.2">
      <c r="L859" s="1"/>
      <c r="M859" s="1"/>
      <c r="O859" s="1"/>
    </row>
    <row r="860" spans="12:15" ht="12.75" customHeight="1" x14ac:dyDescent="0.2">
      <c r="L860" s="1"/>
      <c r="M860" s="1"/>
      <c r="O860" s="1"/>
    </row>
    <row r="861" spans="12:15" ht="12.75" customHeight="1" x14ac:dyDescent="0.2">
      <c r="L861" s="1"/>
      <c r="M861" s="1"/>
      <c r="O861" s="1"/>
    </row>
    <row r="862" spans="12:15" ht="12.75" customHeight="1" x14ac:dyDescent="0.2">
      <c r="L862" s="1"/>
      <c r="M862" s="1"/>
      <c r="O862" s="1"/>
    </row>
    <row r="863" spans="12:15" ht="12.75" customHeight="1" x14ac:dyDescent="0.2">
      <c r="L863" s="1"/>
      <c r="M863" s="1"/>
      <c r="O863" s="1"/>
    </row>
    <row r="864" spans="12:15" ht="12.75" customHeight="1" x14ac:dyDescent="0.2">
      <c r="L864" s="1"/>
      <c r="M864" s="1"/>
      <c r="O864" s="1"/>
    </row>
    <row r="865" spans="12:15" ht="12.75" customHeight="1" x14ac:dyDescent="0.2">
      <c r="L865" s="1"/>
      <c r="M865" s="1"/>
      <c r="O865" s="1"/>
    </row>
    <row r="866" spans="12:15" ht="12.75" customHeight="1" x14ac:dyDescent="0.2">
      <c r="L866" s="1"/>
      <c r="M866" s="1"/>
      <c r="O866" s="1"/>
    </row>
    <row r="867" spans="12:15" ht="12.75" customHeight="1" x14ac:dyDescent="0.2">
      <c r="L867" s="1"/>
      <c r="M867" s="1"/>
      <c r="O867" s="1"/>
    </row>
    <row r="868" spans="12:15" ht="12.75" customHeight="1" x14ac:dyDescent="0.2">
      <c r="L868" s="1"/>
      <c r="M868" s="1"/>
      <c r="O868" s="1"/>
    </row>
    <row r="869" spans="12:15" ht="12.75" customHeight="1" x14ac:dyDescent="0.2">
      <c r="L869" s="1"/>
      <c r="M869" s="1"/>
      <c r="O869" s="1"/>
    </row>
    <row r="870" spans="12:15" ht="12.75" customHeight="1" x14ac:dyDescent="0.2">
      <c r="L870" s="1"/>
      <c r="M870" s="1"/>
      <c r="O870" s="1"/>
    </row>
    <row r="871" spans="12:15" ht="12.75" customHeight="1" x14ac:dyDescent="0.2">
      <c r="L871" s="1"/>
      <c r="M871" s="1"/>
      <c r="O871" s="1"/>
    </row>
    <row r="872" spans="12:15" ht="12.75" customHeight="1" x14ac:dyDescent="0.2">
      <c r="L872" s="1"/>
      <c r="M872" s="1"/>
      <c r="O872" s="1"/>
    </row>
    <row r="873" spans="12:15" ht="12.75" customHeight="1" x14ac:dyDescent="0.2">
      <c r="L873" s="1"/>
      <c r="M873" s="1"/>
      <c r="O873" s="1"/>
    </row>
    <row r="874" spans="12:15" ht="12.75" customHeight="1" x14ac:dyDescent="0.2">
      <c r="L874" s="1"/>
      <c r="M874" s="1"/>
      <c r="O874" s="1"/>
    </row>
    <row r="875" spans="12:15" ht="12.75" customHeight="1" x14ac:dyDescent="0.2">
      <c r="L875" s="1"/>
      <c r="M875" s="1"/>
      <c r="O875" s="1"/>
    </row>
    <row r="876" spans="12:15" ht="12.75" customHeight="1" x14ac:dyDescent="0.2">
      <c r="L876" s="1"/>
      <c r="M876" s="1"/>
      <c r="O876" s="1"/>
    </row>
    <row r="877" spans="12:15" ht="12.75" customHeight="1" x14ac:dyDescent="0.2">
      <c r="L877" s="1"/>
      <c r="M877" s="1"/>
      <c r="O877" s="1"/>
    </row>
    <row r="878" spans="12:15" ht="12.75" customHeight="1" x14ac:dyDescent="0.2">
      <c r="L878" s="1"/>
      <c r="M878" s="1"/>
      <c r="O878" s="1"/>
    </row>
    <row r="879" spans="12:15" ht="12.75" customHeight="1" x14ac:dyDescent="0.2">
      <c r="L879" s="1"/>
      <c r="M879" s="1"/>
      <c r="O879" s="1"/>
    </row>
    <row r="880" spans="12:15" ht="12.75" customHeight="1" x14ac:dyDescent="0.2">
      <c r="L880" s="1"/>
      <c r="M880" s="1"/>
      <c r="O880" s="1"/>
    </row>
    <row r="881" spans="12:15" ht="12.75" customHeight="1" x14ac:dyDescent="0.2">
      <c r="L881" s="1"/>
      <c r="M881" s="1"/>
      <c r="O881" s="1"/>
    </row>
    <row r="882" spans="12:15" ht="12.75" customHeight="1" x14ac:dyDescent="0.2">
      <c r="L882" s="1"/>
      <c r="M882" s="1"/>
      <c r="O882" s="1"/>
    </row>
    <row r="883" spans="12:15" ht="12.75" customHeight="1" x14ac:dyDescent="0.2">
      <c r="L883" s="1"/>
      <c r="M883" s="1"/>
      <c r="O883" s="1"/>
    </row>
    <row r="884" spans="12:15" ht="12.75" customHeight="1" x14ac:dyDescent="0.2">
      <c r="L884" s="1"/>
      <c r="M884" s="1"/>
      <c r="O884" s="1"/>
    </row>
    <row r="885" spans="12:15" ht="12.75" customHeight="1" x14ac:dyDescent="0.2">
      <c r="L885" s="1"/>
      <c r="M885" s="1"/>
      <c r="O885" s="1"/>
    </row>
    <row r="886" spans="12:15" ht="12.75" customHeight="1" x14ac:dyDescent="0.2">
      <c r="L886" s="1"/>
      <c r="M886" s="1"/>
      <c r="O886" s="1"/>
    </row>
    <row r="887" spans="12:15" ht="12.75" customHeight="1" x14ac:dyDescent="0.2">
      <c r="L887" s="1"/>
      <c r="M887" s="1"/>
      <c r="O887" s="1"/>
    </row>
    <row r="888" spans="12:15" ht="12.75" customHeight="1" x14ac:dyDescent="0.2">
      <c r="L888" s="1"/>
      <c r="M888" s="1"/>
      <c r="O888" s="1"/>
    </row>
    <row r="889" spans="12:15" ht="12.75" customHeight="1" x14ac:dyDescent="0.2">
      <c r="L889" s="1"/>
      <c r="M889" s="1"/>
      <c r="O889" s="1"/>
    </row>
    <row r="890" spans="12:15" ht="12.75" customHeight="1" x14ac:dyDescent="0.2">
      <c r="L890" s="1"/>
      <c r="M890" s="1"/>
      <c r="O890" s="1"/>
    </row>
    <row r="891" spans="12:15" ht="12.75" customHeight="1" x14ac:dyDescent="0.2">
      <c r="L891" s="1"/>
      <c r="M891" s="1"/>
      <c r="O891" s="1"/>
    </row>
    <row r="892" spans="12:15" ht="12.75" customHeight="1" x14ac:dyDescent="0.2">
      <c r="L892" s="1"/>
      <c r="M892" s="1"/>
      <c r="O892" s="1"/>
    </row>
    <row r="893" spans="12:15" ht="12.75" customHeight="1" x14ac:dyDescent="0.2">
      <c r="L893" s="1"/>
      <c r="M893" s="1"/>
      <c r="O893" s="1"/>
    </row>
    <row r="894" spans="12:15" ht="12.75" customHeight="1" x14ac:dyDescent="0.2">
      <c r="L894" s="1"/>
      <c r="M894" s="1"/>
      <c r="O894" s="1"/>
    </row>
    <row r="895" spans="12:15" ht="12.75" customHeight="1" x14ac:dyDescent="0.2">
      <c r="L895" s="1"/>
      <c r="M895" s="1"/>
      <c r="O895" s="1"/>
    </row>
    <row r="896" spans="12:15" ht="12.75" customHeight="1" x14ac:dyDescent="0.2">
      <c r="L896" s="1"/>
      <c r="M896" s="1"/>
      <c r="O896" s="1"/>
    </row>
    <row r="897" spans="12:15" ht="12.75" customHeight="1" x14ac:dyDescent="0.2">
      <c r="L897" s="1"/>
      <c r="M897" s="1"/>
      <c r="O897" s="1"/>
    </row>
    <row r="898" spans="12:15" ht="12.75" customHeight="1" x14ac:dyDescent="0.2">
      <c r="L898" s="1"/>
      <c r="M898" s="1"/>
      <c r="O898" s="1"/>
    </row>
    <row r="899" spans="12:15" ht="12.75" customHeight="1" x14ac:dyDescent="0.2">
      <c r="L899" s="1"/>
      <c r="M899" s="1"/>
      <c r="O899" s="1"/>
    </row>
    <row r="900" spans="12:15" ht="12.75" customHeight="1" x14ac:dyDescent="0.2">
      <c r="L900" s="1"/>
      <c r="M900" s="1"/>
      <c r="O900" s="1"/>
    </row>
    <row r="901" spans="12:15" ht="12.75" customHeight="1" x14ac:dyDescent="0.2">
      <c r="L901" s="1"/>
      <c r="M901" s="1"/>
      <c r="O901" s="1"/>
    </row>
    <row r="902" spans="12:15" ht="12.75" customHeight="1" x14ac:dyDescent="0.2">
      <c r="L902" s="1"/>
      <c r="M902" s="1"/>
      <c r="O902" s="1"/>
    </row>
    <row r="903" spans="12:15" ht="12.75" customHeight="1" x14ac:dyDescent="0.2">
      <c r="L903" s="1"/>
      <c r="M903" s="1"/>
      <c r="O903" s="1"/>
    </row>
    <row r="904" spans="12:15" ht="12.75" customHeight="1" x14ac:dyDescent="0.2">
      <c r="L904" s="1"/>
      <c r="M904" s="1"/>
      <c r="O904" s="1"/>
    </row>
    <row r="905" spans="12:15" ht="12.75" customHeight="1" x14ac:dyDescent="0.2">
      <c r="L905" s="1"/>
      <c r="M905" s="1"/>
      <c r="O905" s="1"/>
    </row>
    <row r="906" spans="12:15" ht="12.75" customHeight="1" x14ac:dyDescent="0.2">
      <c r="L906" s="1"/>
      <c r="M906" s="1"/>
      <c r="O906" s="1"/>
    </row>
    <row r="907" spans="12:15" ht="12.75" customHeight="1" x14ac:dyDescent="0.2">
      <c r="L907" s="1"/>
      <c r="M907" s="1"/>
      <c r="O907" s="1"/>
    </row>
    <row r="908" spans="12:15" ht="12.75" customHeight="1" x14ac:dyDescent="0.2">
      <c r="L908" s="1"/>
      <c r="M908" s="1"/>
      <c r="O908" s="1"/>
    </row>
    <row r="909" spans="12:15" ht="12.75" customHeight="1" x14ac:dyDescent="0.2">
      <c r="L909" s="1"/>
      <c r="M909" s="1"/>
      <c r="O909" s="1"/>
    </row>
    <row r="910" spans="12:15" ht="12.75" customHeight="1" x14ac:dyDescent="0.2">
      <c r="L910" s="1"/>
      <c r="M910" s="1"/>
      <c r="O910" s="1"/>
    </row>
    <row r="911" spans="12:15" ht="12.75" customHeight="1" x14ac:dyDescent="0.2">
      <c r="L911" s="1"/>
      <c r="M911" s="1"/>
      <c r="O911" s="1"/>
    </row>
    <row r="912" spans="12:15" ht="12.75" customHeight="1" x14ac:dyDescent="0.2">
      <c r="L912" s="1"/>
      <c r="M912" s="1"/>
      <c r="O912" s="1"/>
    </row>
    <row r="913" spans="12:15" ht="12.75" customHeight="1" x14ac:dyDescent="0.2">
      <c r="L913" s="1"/>
      <c r="M913" s="1"/>
      <c r="O913" s="1"/>
    </row>
    <row r="914" spans="12:15" ht="12.75" customHeight="1" x14ac:dyDescent="0.2">
      <c r="L914" s="1"/>
      <c r="M914" s="1"/>
      <c r="O914" s="1"/>
    </row>
    <row r="915" spans="12:15" ht="12.75" customHeight="1" x14ac:dyDescent="0.2">
      <c r="L915" s="1"/>
      <c r="M915" s="1"/>
      <c r="O915" s="1"/>
    </row>
    <row r="916" spans="12:15" ht="12.75" customHeight="1" x14ac:dyDescent="0.2">
      <c r="L916" s="1"/>
      <c r="M916" s="1"/>
      <c r="O916" s="1"/>
    </row>
    <row r="917" spans="12:15" ht="12.75" customHeight="1" x14ac:dyDescent="0.2">
      <c r="L917" s="1"/>
      <c r="M917" s="1"/>
      <c r="O917" s="1"/>
    </row>
    <row r="918" spans="12:15" ht="12.75" customHeight="1" x14ac:dyDescent="0.2">
      <c r="L918" s="1"/>
      <c r="M918" s="1"/>
      <c r="O918" s="1"/>
    </row>
    <row r="919" spans="12:15" ht="12.75" customHeight="1" x14ac:dyDescent="0.2">
      <c r="L919" s="1"/>
      <c r="M919" s="1"/>
      <c r="O919" s="1"/>
    </row>
    <row r="920" spans="12:15" ht="12.75" customHeight="1" x14ac:dyDescent="0.2">
      <c r="L920" s="1"/>
      <c r="M920" s="1"/>
      <c r="O920" s="1"/>
    </row>
    <row r="921" spans="12:15" ht="12.75" customHeight="1" x14ac:dyDescent="0.2">
      <c r="L921" s="1"/>
      <c r="M921" s="1"/>
      <c r="O921" s="1"/>
    </row>
    <row r="922" spans="12:15" ht="12.75" customHeight="1" x14ac:dyDescent="0.2">
      <c r="L922" s="1"/>
      <c r="M922" s="1"/>
      <c r="O922" s="1"/>
    </row>
    <row r="923" spans="12:15" ht="12.75" customHeight="1" x14ac:dyDescent="0.2">
      <c r="L923" s="1"/>
      <c r="M923" s="1"/>
      <c r="O923" s="1"/>
    </row>
    <row r="924" spans="12:15" ht="12.75" customHeight="1" x14ac:dyDescent="0.2">
      <c r="L924" s="1"/>
      <c r="M924" s="1"/>
      <c r="O924" s="1"/>
    </row>
    <row r="925" spans="12:15" ht="12.75" customHeight="1" x14ac:dyDescent="0.2">
      <c r="L925" s="1"/>
      <c r="M925" s="1"/>
      <c r="O925" s="1"/>
    </row>
    <row r="926" spans="12:15" ht="12.75" customHeight="1" x14ac:dyDescent="0.2">
      <c r="L926" s="1"/>
      <c r="M926" s="1"/>
      <c r="O926" s="1"/>
    </row>
    <row r="927" spans="12:15" ht="12.75" customHeight="1" x14ac:dyDescent="0.2">
      <c r="L927" s="1"/>
      <c r="M927" s="1"/>
      <c r="O927" s="1"/>
    </row>
    <row r="928" spans="12:15" ht="12.75" customHeight="1" x14ac:dyDescent="0.2">
      <c r="L928" s="1"/>
      <c r="M928" s="1"/>
      <c r="O928" s="1"/>
    </row>
    <row r="929" spans="12:15" ht="12.75" customHeight="1" x14ac:dyDescent="0.2">
      <c r="L929" s="1"/>
      <c r="M929" s="1"/>
      <c r="O929" s="1"/>
    </row>
    <row r="930" spans="12:15" ht="12.75" customHeight="1" x14ac:dyDescent="0.2">
      <c r="L930" s="1"/>
      <c r="M930" s="1"/>
      <c r="O930" s="1"/>
    </row>
    <row r="931" spans="12:15" ht="12.75" customHeight="1" x14ac:dyDescent="0.2">
      <c r="L931" s="1"/>
      <c r="M931" s="1"/>
      <c r="O931" s="1"/>
    </row>
    <row r="932" spans="12:15" ht="12.75" customHeight="1" x14ac:dyDescent="0.2">
      <c r="L932" s="1"/>
      <c r="M932" s="1"/>
      <c r="O932" s="1"/>
    </row>
    <row r="933" spans="12:15" ht="12.75" customHeight="1" x14ac:dyDescent="0.2">
      <c r="L933" s="1"/>
      <c r="M933" s="1"/>
      <c r="O933" s="1"/>
    </row>
    <row r="934" spans="12:15" ht="12.75" customHeight="1" x14ac:dyDescent="0.2">
      <c r="L934" s="1"/>
      <c r="M934" s="1"/>
      <c r="O934" s="1"/>
    </row>
    <row r="935" spans="12:15" ht="12.75" customHeight="1" x14ac:dyDescent="0.2">
      <c r="L935" s="1"/>
      <c r="M935" s="1"/>
      <c r="O935" s="1"/>
    </row>
    <row r="936" spans="12:15" ht="12.75" customHeight="1" x14ac:dyDescent="0.2">
      <c r="L936" s="1"/>
      <c r="M936" s="1"/>
      <c r="O936" s="1"/>
    </row>
    <row r="937" spans="12:15" ht="12.75" customHeight="1" x14ac:dyDescent="0.2">
      <c r="L937" s="1"/>
      <c r="M937" s="1"/>
      <c r="O937" s="1"/>
    </row>
    <row r="938" spans="12:15" ht="12.75" customHeight="1" x14ac:dyDescent="0.2">
      <c r="L938" s="1"/>
      <c r="M938" s="1"/>
      <c r="O938" s="1"/>
    </row>
    <row r="939" spans="12:15" ht="12.75" customHeight="1" x14ac:dyDescent="0.2">
      <c r="L939" s="1"/>
      <c r="M939" s="1"/>
      <c r="O939" s="1"/>
    </row>
    <row r="940" spans="12:15" ht="12.75" customHeight="1" x14ac:dyDescent="0.2">
      <c r="L940" s="1"/>
      <c r="M940" s="1"/>
      <c r="O940" s="1"/>
    </row>
    <row r="941" spans="12:15" ht="12.75" customHeight="1" x14ac:dyDescent="0.2">
      <c r="L941" s="1"/>
      <c r="M941" s="1"/>
      <c r="O941" s="1"/>
    </row>
    <row r="942" spans="12:15" ht="12.75" customHeight="1" x14ac:dyDescent="0.2">
      <c r="L942" s="1"/>
      <c r="M942" s="1"/>
      <c r="O942" s="1"/>
    </row>
    <row r="943" spans="12:15" ht="12.75" customHeight="1" x14ac:dyDescent="0.2">
      <c r="L943" s="1"/>
      <c r="M943" s="1"/>
      <c r="O943" s="1"/>
    </row>
    <row r="944" spans="12:15" ht="12.75" customHeight="1" x14ac:dyDescent="0.2">
      <c r="L944" s="1"/>
      <c r="M944" s="1"/>
      <c r="O944" s="1"/>
    </row>
    <row r="945" spans="12:15" ht="12.75" customHeight="1" x14ac:dyDescent="0.2">
      <c r="L945" s="1"/>
      <c r="M945" s="1"/>
      <c r="O945" s="1"/>
    </row>
    <row r="946" spans="12:15" ht="12.75" customHeight="1" x14ac:dyDescent="0.2">
      <c r="L946" s="1"/>
      <c r="M946" s="1"/>
      <c r="O946" s="1"/>
    </row>
    <row r="947" spans="12:15" ht="12.75" customHeight="1" x14ac:dyDescent="0.2">
      <c r="L947" s="1"/>
      <c r="M947" s="1"/>
      <c r="O947" s="1"/>
    </row>
    <row r="948" spans="12:15" ht="12.75" customHeight="1" x14ac:dyDescent="0.2">
      <c r="L948" s="1"/>
      <c r="M948" s="1"/>
      <c r="O948" s="1"/>
    </row>
    <row r="949" spans="12:15" ht="12.75" customHeight="1" x14ac:dyDescent="0.2">
      <c r="L949" s="1"/>
      <c r="M949" s="1"/>
      <c r="O949" s="1"/>
    </row>
    <row r="950" spans="12:15" ht="12.75" customHeight="1" x14ac:dyDescent="0.2">
      <c r="L950" s="1"/>
      <c r="M950" s="1"/>
      <c r="O950" s="1"/>
    </row>
    <row r="951" spans="12:15" ht="12.75" customHeight="1" x14ac:dyDescent="0.2">
      <c r="L951" s="1"/>
      <c r="M951" s="1"/>
      <c r="O951" s="1"/>
    </row>
    <row r="952" spans="12:15" ht="12.75" customHeight="1" x14ac:dyDescent="0.2">
      <c r="L952" s="1"/>
      <c r="M952" s="1"/>
      <c r="O952" s="1"/>
    </row>
    <row r="953" spans="12:15" ht="12.75" customHeight="1" x14ac:dyDescent="0.2">
      <c r="L953" s="1"/>
      <c r="M953" s="1"/>
      <c r="O953" s="1"/>
    </row>
    <row r="954" spans="12:15" ht="12.75" customHeight="1" x14ac:dyDescent="0.2">
      <c r="L954" s="1"/>
      <c r="M954" s="1"/>
      <c r="O954" s="1"/>
    </row>
    <row r="955" spans="12:15" ht="12.75" customHeight="1" x14ac:dyDescent="0.2">
      <c r="L955" s="1"/>
      <c r="M955" s="1"/>
      <c r="O955" s="1"/>
    </row>
    <row r="956" spans="12:15" ht="12.75" customHeight="1" x14ac:dyDescent="0.2">
      <c r="L956" s="1"/>
      <c r="M956" s="1"/>
      <c r="O956" s="1"/>
    </row>
    <row r="957" spans="12:15" ht="12.75" customHeight="1" x14ac:dyDescent="0.2">
      <c r="L957" s="1"/>
      <c r="M957" s="1"/>
      <c r="O957" s="1"/>
    </row>
    <row r="958" spans="12:15" ht="12.75" customHeight="1" x14ac:dyDescent="0.2">
      <c r="L958" s="1"/>
      <c r="M958" s="1"/>
      <c r="O958" s="1"/>
    </row>
    <row r="959" spans="12:15" ht="12.75" customHeight="1" x14ac:dyDescent="0.2">
      <c r="L959" s="1"/>
      <c r="M959" s="1"/>
      <c r="O959" s="1"/>
    </row>
    <row r="960" spans="12:15" ht="12.75" customHeight="1" x14ac:dyDescent="0.2">
      <c r="L960" s="1"/>
      <c r="M960" s="1"/>
      <c r="O960" s="1"/>
    </row>
    <row r="961" spans="12:15" ht="12.75" customHeight="1" x14ac:dyDescent="0.2">
      <c r="L961" s="1"/>
      <c r="M961" s="1"/>
      <c r="O961" s="1"/>
    </row>
    <row r="962" spans="12:15" ht="12.75" customHeight="1" x14ac:dyDescent="0.2">
      <c r="L962" s="1"/>
      <c r="M962" s="1"/>
      <c r="O962" s="1"/>
    </row>
    <row r="963" spans="12:15" ht="12.75" customHeight="1" x14ac:dyDescent="0.2">
      <c r="L963" s="1"/>
      <c r="M963" s="1"/>
      <c r="O963" s="1"/>
    </row>
    <row r="964" spans="12:15" ht="12.75" customHeight="1" x14ac:dyDescent="0.2">
      <c r="L964" s="1"/>
      <c r="M964" s="1"/>
      <c r="O964" s="1"/>
    </row>
    <row r="965" spans="12:15" ht="12.75" customHeight="1" x14ac:dyDescent="0.2">
      <c r="L965" s="1"/>
      <c r="M965" s="1"/>
      <c r="O965" s="1"/>
    </row>
    <row r="966" spans="12:15" ht="12.75" customHeight="1" x14ac:dyDescent="0.2">
      <c r="L966" s="1"/>
      <c r="M966" s="1"/>
      <c r="O966" s="1"/>
    </row>
    <row r="967" spans="12:15" ht="12.75" customHeight="1" x14ac:dyDescent="0.2">
      <c r="L967" s="1"/>
      <c r="M967" s="1"/>
      <c r="O967" s="1"/>
    </row>
    <row r="968" spans="12:15" ht="12.75" customHeight="1" x14ac:dyDescent="0.2">
      <c r="L968" s="1"/>
      <c r="M968" s="1"/>
      <c r="O968" s="1"/>
    </row>
    <row r="969" spans="12:15" ht="12.75" customHeight="1" x14ac:dyDescent="0.2">
      <c r="L969" s="1"/>
      <c r="M969" s="1"/>
      <c r="O969" s="1"/>
    </row>
    <row r="970" spans="12:15" ht="12.75" customHeight="1" x14ac:dyDescent="0.2">
      <c r="L970" s="1"/>
      <c r="M970" s="1"/>
      <c r="O970" s="1"/>
    </row>
    <row r="971" spans="12:15" ht="12.75" customHeight="1" x14ac:dyDescent="0.2">
      <c r="L971" s="1"/>
      <c r="M971" s="1"/>
      <c r="O971" s="1"/>
    </row>
    <row r="972" spans="12:15" ht="12.75" customHeight="1" x14ac:dyDescent="0.2">
      <c r="L972" s="1"/>
      <c r="M972" s="1"/>
      <c r="O972" s="1"/>
    </row>
    <row r="973" spans="12:15" ht="12.75" customHeight="1" x14ac:dyDescent="0.2">
      <c r="L973" s="1"/>
      <c r="M973" s="1"/>
      <c r="O973" s="1"/>
    </row>
    <row r="974" spans="12:15" ht="12.75" customHeight="1" x14ac:dyDescent="0.2">
      <c r="L974" s="1"/>
      <c r="M974" s="1"/>
      <c r="O974" s="1"/>
    </row>
    <row r="975" spans="12:15" ht="12.75" customHeight="1" x14ac:dyDescent="0.2">
      <c r="L975" s="1"/>
      <c r="M975" s="1"/>
      <c r="O975" s="1"/>
    </row>
    <row r="976" spans="12:15" ht="12.75" customHeight="1" x14ac:dyDescent="0.2">
      <c r="L976" s="1"/>
      <c r="M976" s="1"/>
      <c r="O976" s="1"/>
    </row>
    <row r="977" spans="12:15" ht="12.75" customHeight="1" x14ac:dyDescent="0.2">
      <c r="L977" s="1"/>
      <c r="M977" s="1"/>
      <c r="O977" s="1"/>
    </row>
    <row r="978" spans="12:15" ht="12.75" customHeight="1" x14ac:dyDescent="0.2">
      <c r="L978" s="1"/>
      <c r="M978" s="1"/>
      <c r="O978" s="1"/>
    </row>
    <row r="979" spans="12:15" ht="12.75" customHeight="1" x14ac:dyDescent="0.2">
      <c r="L979" s="1"/>
      <c r="M979" s="1"/>
      <c r="O979" s="1"/>
    </row>
    <row r="980" spans="12:15" ht="12.75" customHeight="1" x14ac:dyDescent="0.2">
      <c r="L980" s="1"/>
      <c r="M980" s="1"/>
      <c r="O980" s="1"/>
    </row>
    <row r="981" spans="12:15" ht="12.75" customHeight="1" x14ac:dyDescent="0.2">
      <c r="L981" s="1"/>
      <c r="M981" s="1"/>
      <c r="O981" s="1"/>
    </row>
    <row r="982" spans="12:15" ht="12.75" customHeight="1" x14ac:dyDescent="0.2">
      <c r="L982" s="1"/>
      <c r="M982" s="1"/>
      <c r="O982" s="1"/>
    </row>
    <row r="983" spans="12:15" ht="12.75" customHeight="1" x14ac:dyDescent="0.2">
      <c r="L983" s="1"/>
      <c r="M983" s="1"/>
      <c r="O983" s="1"/>
    </row>
    <row r="984" spans="12:15" ht="12.75" customHeight="1" x14ac:dyDescent="0.2">
      <c r="L984" s="1"/>
      <c r="M984" s="1"/>
      <c r="O984" s="1"/>
    </row>
    <row r="985" spans="12:15" ht="12.75" customHeight="1" x14ac:dyDescent="0.2">
      <c r="L985" s="1"/>
      <c r="M985" s="1"/>
      <c r="O985" s="1"/>
    </row>
    <row r="986" spans="12:15" ht="12.75" customHeight="1" x14ac:dyDescent="0.2">
      <c r="L986" s="1"/>
      <c r="M986" s="1"/>
      <c r="O986" s="1"/>
    </row>
    <row r="987" spans="12:15" ht="12.75" customHeight="1" x14ac:dyDescent="0.2">
      <c r="L987" s="1"/>
      <c r="M987" s="1"/>
      <c r="O987" s="1"/>
    </row>
    <row r="988" spans="12:15" ht="12.75" customHeight="1" x14ac:dyDescent="0.2">
      <c r="L988" s="1"/>
      <c r="M988" s="1"/>
      <c r="O988" s="1"/>
    </row>
    <row r="989" spans="12:15" ht="12.75" customHeight="1" x14ac:dyDescent="0.2">
      <c r="L989" s="1"/>
      <c r="M989" s="1"/>
      <c r="O989" s="1"/>
    </row>
    <row r="990" spans="12:15" ht="12.75" customHeight="1" x14ac:dyDescent="0.2">
      <c r="L990" s="1"/>
      <c r="M990" s="1"/>
      <c r="O990" s="1"/>
    </row>
    <row r="991" spans="12:15" ht="12.75" customHeight="1" x14ac:dyDescent="0.2">
      <c r="L991" s="1"/>
      <c r="M991" s="1"/>
      <c r="O991" s="1"/>
    </row>
    <row r="992" spans="12:15" ht="12.75" customHeight="1" x14ac:dyDescent="0.2">
      <c r="L992" s="1"/>
      <c r="M992" s="1"/>
      <c r="O992" s="1"/>
    </row>
    <row r="993" spans="12:15" ht="12.75" customHeight="1" x14ac:dyDescent="0.2">
      <c r="L993" s="1"/>
      <c r="M993" s="1"/>
      <c r="O993" s="1"/>
    </row>
    <row r="994" spans="12:15" ht="12.75" customHeight="1" x14ac:dyDescent="0.2">
      <c r="L994" s="1"/>
      <c r="M994" s="1"/>
      <c r="O994" s="1"/>
    </row>
    <row r="995" spans="12:15" ht="12.75" customHeight="1" x14ac:dyDescent="0.2">
      <c r="L995" s="1"/>
      <c r="M995" s="1"/>
      <c r="O995" s="1"/>
    </row>
    <row r="996" spans="12:15" ht="12.75" customHeight="1" x14ac:dyDescent="0.2">
      <c r="L996" s="1"/>
      <c r="M996" s="1"/>
      <c r="O996" s="1"/>
    </row>
    <row r="997" spans="12:15" ht="12.75" customHeight="1" x14ac:dyDescent="0.2">
      <c r="L997" s="1"/>
      <c r="M997" s="1"/>
      <c r="O997" s="1"/>
    </row>
    <row r="998" spans="12:15" ht="12.75" customHeight="1" x14ac:dyDescent="0.2">
      <c r="L998" s="1"/>
      <c r="M998" s="1"/>
      <c r="O998" s="1"/>
    </row>
    <row r="999" spans="12:15" ht="12.75" customHeight="1" x14ac:dyDescent="0.2">
      <c r="L999" s="1"/>
      <c r="M999" s="1"/>
      <c r="O999" s="1"/>
    </row>
    <row r="1000" spans="12:15" ht="12.75" customHeight="1" x14ac:dyDescent="0.2">
      <c r="L1000" s="1"/>
      <c r="M1000" s="1"/>
      <c r="O1000" s="1"/>
    </row>
    <row r="1001" spans="12:15" ht="12.75" customHeight="1" x14ac:dyDescent="0.2">
      <c r="L1001" s="1"/>
      <c r="M1001" s="1"/>
      <c r="O1001" s="1"/>
    </row>
    <row r="1002" spans="12:15" ht="12.75" customHeight="1" x14ac:dyDescent="0.2">
      <c r="L1002" s="1"/>
      <c r="M1002" s="1"/>
      <c r="O1002" s="1"/>
    </row>
    <row r="1003" spans="12:15" ht="12.75" customHeight="1" x14ac:dyDescent="0.2">
      <c r="L1003" s="1"/>
      <c r="M1003" s="1"/>
      <c r="O1003" s="1"/>
    </row>
    <row r="1004" spans="12:15" ht="12.75" customHeight="1" x14ac:dyDescent="0.2">
      <c r="L1004" s="1"/>
      <c r="M1004" s="1"/>
      <c r="O1004" s="1"/>
    </row>
    <row r="1005" spans="12:15" ht="12.75" customHeight="1" x14ac:dyDescent="0.2">
      <c r="L1005" s="1"/>
      <c r="M1005" s="1"/>
      <c r="O1005" s="1"/>
    </row>
    <row r="1006" spans="12:15" ht="12.75" customHeight="1" x14ac:dyDescent="0.2">
      <c r="L1006" s="1"/>
      <c r="M1006" s="1"/>
      <c r="O1006" s="1"/>
    </row>
    <row r="1007" spans="12:15" ht="12.75" customHeight="1" x14ac:dyDescent="0.2">
      <c r="L1007" s="1"/>
      <c r="M1007" s="1"/>
      <c r="O1007" s="1"/>
    </row>
    <row r="1008" spans="12:15" ht="12.75" customHeight="1" x14ac:dyDescent="0.2">
      <c r="L1008" s="1"/>
      <c r="M1008" s="1"/>
      <c r="O1008" s="1"/>
    </row>
    <row r="1009" spans="12:15" ht="12.75" customHeight="1" x14ac:dyDescent="0.2">
      <c r="L1009" s="1"/>
      <c r="M1009" s="1"/>
      <c r="O1009" s="1"/>
    </row>
    <row r="1010" spans="12:15" ht="12.75" customHeight="1" x14ac:dyDescent="0.2">
      <c r="L1010" s="1"/>
      <c r="M1010" s="1"/>
      <c r="O1010" s="1"/>
    </row>
    <row r="1011" spans="12:15" ht="12.75" customHeight="1" x14ac:dyDescent="0.2">
      <c r="L1011" s="1"/>
      <c r="M1011" s="1"/>
      <c r="O1011" s="1"/>
    </row>
    <row r="1012" spans="12:15" ht="12.75" customHeight="1" x14ac:dyDescent="0.2">
      <c r="L1012" s="1"/>
      <c r="M1012" s="1"/>
      <c r="O1012" s="1"/>
    </row>
    <row r="1013" spans="12:15" ht="12.75" customHeight="1" x14ac:dyDescent="0.2">
      <c r="L1013" s="1"/>
      <c r="M1013" s="1"/>
      <c r="O1013" s="1"/>
    </row>
  </sheetData>
  <mergeCells count="20">
    <mergeCell ref="B16:J16"/>
    <mergeCell ref="B32:J32"/>
    <mergeCell ref="B50:J50"/>
    <mergeCell ref="B67:J67"/>
    <mergeCell ref="B82:J82"/>
    <mergeCell ref="B97:J97"/>
    <mergeCell ref="B107:J107"/>
    <mergeCell ref="B215:J215"/>
    <mergeCell ref="B230:J230"/>
    <mergeCell ref="B247:J247"/>
    <mergeCell ref="B122:J122"/>
    <mergeCell ref="B136:J136"/>
    <mergeCell ref="B152:J152"/>
    <mergeCell ref="B167:J167"/>
    <mergeCell ref="B183:J183"/>
    <mergeCell ref="AB190:AD190"/>
    <mergeCell ref="B198:J198"/>
    <mergeCell ref="B262:J262"/>
    <mergeCell ref="B278:J278"/>
    <mergeCell ref="B294:J294"/>
  </mergeCells>
  <pageMargins left="0.7" right="0.7" top="0.75" bottom="0.75" header="0" footer="0"/>
  <pageSetup orientation="landscape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CC00"/>
  </sheetPr>
  <dimension ref="A1:AA1008"/>
  <sheetViews>
    <sheetView topLeftCell="A286" zoomScaleNormal="100" workbookViewId="0">
      <selection activeCell="O305" sqref="O305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93" bestFit="1" customWidth="1"/>
    <col min="11" max="17" width="12.85546875" customWidth="1"/>
    <col min="18" max="26" width="10" customWidth="1"/>
  </cols>
  <sheetData>
    <row r="1" spans="1:17" s="226" customFormat="1" ht="15" customHeight="1" x14ac:dyDescent="0.2">
      <c r="K1" s="193"/>
    </row>
    <row r="2" spans="1:17" s="226" customFormat="1" ht="15" customHeight="1" x14ac:dyDescent="0.2">
      <c r="K2" s="193"/>
    </row>
    <row r="3" spans="1:17" s="226" customFormat="1" ht="15" customHeight="1" x14ac:dyDescent="0.2">
      <c r="K3" s="193"/>
    </row>
    <row r="4" spans="1:17" s="226" customFormat="1" ht="15" customHeight="1" x14ac:dyDescent="0.2">
      <c r="K4" s="193"/>
    </row>
    <row r="5" spans="1:17" s="226" customFormat="1" ht="15" customHeight="1" x14ac:dyDescent="0.2">
      <c r="K5" s="193"/>
    </row>
    <row r="6" spans="1:17" s="226" customFormat="1" ht="15" customHeight="1" x14ac:dyDescent="0.2">
      <c r="K6" s="193"/>
    </row>
    <row r="7" spans="1:17" s="226" customFormat="1" ht="15" customHeight="1" x14ac:dyDescent="0.2">
      <c r="K7" s="193"/>
    </row>
    <row r="8" spans="1:17" s="226" customFormat="1" ht="15" customHeight="1" x14ac:dyDescent="0.2">
      <c r="K8" s="193"/>
    </row>
    <row r="9" spans="1:17" s="226" customFormat="1" ht="15" customHeight="1" x14ac:dyDescent="0.2">
      <c r="K9" s="193"/>
    </row>
    <row r="10" spans="1:17" s="226" customFormat="1" ht="15" customHeight="1" x14ac:dyDescent="0.2">
      <c r="K10" s="193"/>
    </row>
    <row r="11" spans="1:17" s="226" customFormat="1" ht="15" customHeight="1" x14ac:dyDescent="0.2">
      <c r="K11" s="193"/>
    </row>
    <row r="12" spans="1:17" s="226" customFormat="1" ht="15" customHeight="1" x14ac:dyDescent="0.2">
      <c r="K12" s="193"/>
    </row>
    <row r="13" spans="1:17" s="226" customFormat="1" ht="15" customHeight="1" x14ac:dyDescent="0.2">
      <c r="K13" s="193"/>
    </row>
    <row r="14" spans="1:17" ht="12.75" customHeight="1" x14ac:dyDescent="0.2"/>
    <row r="15" spans="1:17" ht="26.25" x14ac:dyDescent="0.4">
      <c r="A15" s="196"/>
      <c r="B15" s="235" t="s">
        <v>69</v>
      </c>
      <c r="C15" s="235"/>
      <c r="D15" s="235"/>
      <c r="E15" s="235"/>
      <c r="F15" s="235"/>
      <c r="G15" s="235"/>
      <c r="H15" s="235"/>
      <c r="I15" s="235"/>
      <c r="J15" s="173" t="s">
        <v>66</v>
      </c>
      <c r="K15" s="1"/>
      <c r="L15" s="1"/>
      <c r="M15" s="27"/>
      <c r="N15" s="1"/>
      <c r="O15" s="27"/>
      <c r="P15" s="27"/>
      <c r="Q15" s="27"/>
    </row>
    <row r="16" spans="1:17" ht="20.25" x14ac:dyDescent="0.2">
      <c r="A16" s="245" t="s">
        <v>19</v>
      </c>
      <c r="B16" s="246" t="s">
        <v>70</v>
      </c>
      <c r="C16" s="247"/>
      <c r="D16" s="247"/>
      <c r="E16" s="247"/>
      <c r="F16" s="247"/>
      <c r="G16" s="247"/>
      <c r="H16" s="247"/>
      <c r="I16" s="247"/>
      <c r="J16" s="249" t="s">
        <v>20</v>
      </c>
      <c r="K16" s="243" t="s">
        <v>11</v>
      </c>
      <c r="L16" s="243" t="s">
        <v>12</v>
      </c>
      <c r="M16" s="242" t="s">
        <v>13</v>
      </c>
      <c r="N16" s="243" t="s">
        <v>14</v>
      </c>
      <c r="O16" s="244" t="s">
        <v>15</v>
      </c>
      <c r="P16" s="244" t="s">
        <v>16</v>
      </c>
      <c r="Q16" s="243" t="s">
        <v>17</v>
      </c>
    </row>
    <row r="17" spans="1:18" ht="15.75" x14ac:dyDescent="0.25">
      <c r="A17" s="265"/>
      <c r="B17" s="41" t="s">
        <v>71</v>
      </c>
      <c r="C17" s="41" t="s">
        <v>72</v>
      </c>
      <c r="D17" s="41" t="s">
        <v>73</v>
      </c>
      <c r="E17" s="41" t="s">
        <v>74</v>
      </c>
      <c r="F17" s="41" t="s">
        <v>75</v>
      </c>
      <c r="G17" s="41" t="s">
        <v>76</v>
      </c>
      <c r="H17" s="41" t="s">
        <v>77</v>
      </c>
      <c r="I17" s="41" t="s">
        <v>78</v>
      </c>
      <c r="J17" s="250"/>
      <c r="K17" s="238"/>
      <c r="L17" s="238"/>
      <c r="M17" s="238"/>
      <c r="N17" s="238"/>
      <c r="O17" s="238"/>
      <c r="P17" s="238"/>
      <c r="Q17" s="238"/>
    </row>
    <row r="18" spans="1:18" ht="15.75" x14ac:dyDescent="0.25">
      <c r="A18" s="41">
        <v>1402</v>
      </c>
      <c r="B18" s="42">
        <v>60</v>
      </c>
      <c r="C18" s="42"/>
      <c r="D18" s="42"/>
      <c r="E18" s="42"/>
      <c r="F18" s="42"/>
      <c r="G18" s="42"/>
      <c r="H18" s="42"/>
      <c r="I18" s="42"/>
      <c r="J18" s="131"/>
      <c r="K18" s="114"/>
      <c r="L18" s="115"/>
      <c r="M18" s="116"/>
      <c r="N18" s="43"/>
      <c r="O18" s="44">
        <f>B18</f>
        <v>60</v>
      </c>
      <c r="P18" s="45"/>
      <c r="Q18" s="43"/>
    </row>
    <row r="19" spans="1:18" ht="15.75" customHeight="1" x14ac:dyDescent="0.25">
      <c r="A19" s="41">
        <v>1501</v>
      </c>
      <c r="B19" s="42"/>
      <c r="C19" s="42">
        <v>56</v>
      </c>
      <c r="D19" s="42"/>
      <c r="E19" s="42"/>
      <c r="F19" s="42"/>
      <c r="G19" s="42"/>
      <c r="H19" s="42"/>
      <c r="I19" s="42"/>
      <c r="J19" s="131"/>
      <c r="K19" s="119"/>
      <c r="L19" s="120"/>
      <c r="M19" s="121"/>
      <c r="N19" s="47">
        <f>IF(C19=0,"",C19/B18)</f>
        <v>0.93333333333333335</v>
      </c>
      <c r="O19" s="48">
        <v>56</v>
      </c>
      <c r="P19" s="49">
        <f t="shared" ref="P19:P25" si="0">IF(O19=0,"",O19/O18)</f>
        <v>0.93333333333333335</v>
      </c>
      <c r="Q19" s="49">
        <f t="shared" ref="Q19:Q25" si="1">IF(O19=0,"",100%-P19)</f>
        <v>6.6666666666666652E-2</v>
      </c>
    </row>
    <row r="20" spans="1:18" ht="15.75" customHeight="1" x14ac:dyDescent="0.25">
      <c r="A20" s="41">
        <v>1502</v>
      </c>
      <c r="B20" s="42"/>
      <c r="C20" s="42"/>
      <c r="D20" s="42">
        <v>52</v>
      </c>
      <c r="E20" s="42"/>
      <c r="F20" s="42"/>
      <c r="G20" s="42"/>
      <c r="H20" s="42"/>
      <c r="I20" s="42"/>
      <c r="J20" s="131"/>
      <c r="K20" s="119"/>
      <c r="L20" s="120"/>
      <c r="M20" s="121"/>
      <c r="N20" s="47">
        <f>IF(D20=0,"",D20/C19)</f>
        <v>0.9285714285714286</v>
      </c>
      <c r="O20" s="48">
        <v>51</v>
      </c>
      <c r="P20" s="49">
        <f t="shared" si="0"/>
        <v>0.9107142857142857</v>
      </c>
      <c r="Q20" s="49">
        <f t="shared" si="1"/>
        <v>8.9285714285714302E-2</v>
      </c>
      <c r="R20" s="32">
        <f>O20/O18</f>
        <v>0.85</v>
      </c>
    </row>
    <row r="21" spans="1:18" ht="15.75" customHeight="1" x14ac:dyDescent="0.25">
      <c r="A21" s="41">
        <v>1601</v>
      </c>
      <c r="B21" s="42"/>
      <c r="C21" s="42"/>
      <c r="D21" s="42"/>
      <c r="E21" s="42">
        <v>48</v>
      </c>
      <c r="F21" s="42"/>
      <c r="G21" s="42"/>
      <c r="H21" s="42"/>
      <c r="I21" s="42"/>
      <c r="J21" s="131"/>
      <c r="K21" s="119"/>
      <c r="L21" s="120"/>
      <c r="M21" s="121"/>
      <c r="N21" s="47">
        <f>IF(E21=0,"",E21/D20)</f>
        <v>0.92307692307692313</v>
      </c>
      <c r="O21" s="48">
        <v>49</v>
      </c>
      <c r="P21" s="49">
        <f t="shared" si="0"/>
        <v>0.96078431372549022</v>
      </c>
      <c r="Q21" s="49">
        <f t="shared" si="1"/>
        <v>3.9215686274509776E-2</v>
      </c>
    </row>
    <row r="22" spans="1:18" ht="15.75" customHeight="1" x14ac:dyDescent="0.25">
      <c r="A22" s="41">
        <v>1602</v>
      </c>
      <c r="B22" s="42"/>
      <c r="C22" s="42"/>
      <c r="D22" s="42"/>
      <c r="E22" s="42"/>
      <c r="F22" s="42">
        <v>46</v>
      </c>
      <c r="G22" s="42"/>
      <c r="H22" s="42"/>
      <c r="I22" s="42"/>
      <c r="J22" s="131"/>
      <c r="K22" s="119"/>
      <c r="L22" s="120"/>
      <c r="M22" s="121"/>
      <c r="N22" s="47">
        <f>IF(F22=0,"",F22/E21)</f>
        <v>0.95833333333333337</v>
      </c>
      <c r="O22" s="48">
        <v>48</v>
      </c>
      <c r="P22" s="49">
        <f t="shared" si="0"/>
        <v>0.97959183673469385</v>
      </c>
      <c r="Q22" s="49">
        <f t="shared" si="1"/>
        <v>2.0408163265306145E-2</v>
      </c>
    </row>
    <row r="23" spans="1:18" ht="15.75" customHeight="1" x14ac:dyDescent="0.25">
      <c r="A23" s="41">
        <v>1701</v>
      </c>
      <c r="B23" s="42"/>
      <c r="C23" s="42"/>
      <c r="D23" s="42"/>
      <c r="E23" s="42"/>
      <c r="F23" s="42"/>
      <c r="G23" s="42">
        <v>45</v>
      </c>
      <c r="H23" s="42"/>
      <c r="I23" s="42"/>
      <c r="J23" s="131"/>
      <c r="K23" s="119"/>
      <c r="L23" s="120"/>
      <c r="M23" s="121"/>
      <c r="N23" s="47">
        <f>IF(G23=0,"",G23/F22)</f>
        <v>0.97826086956521741</v>
      </c>
      <c r="O23" s="48">
        <v>46</v>
      </c>
      <c r="P23" s="49">
        <f t="shared" si="0"/>
        <v>0.95833333333333337</v>
      </c>
      <c r="Q23" s="49">
        <f t="shared" si="1"/>
        <v>4.166666666666663E-2</v>
      </c>
    </row>
    <row r="24" spans="1:18" ht="15.75" customHeight="1" x14ac:dyDescent="0.25">
      <c r="A24" s="41">
        <v>1702</v>
      </c>
      <c r="B24" s="42"/>
      <c r="C24" s="42"/>
      <c r="D24" s="42"/>
      <c r="E24" s="42"/>
      <c r="F24" s="42"/>
      <c r="G24" s="42"/>
      <c r="H24" s="42">
        <v>44</v>
      </c>
      <c r="I24" s="42"/>
      <c r="J24" s="131"/>
      <c r="K24" s="119"/>
      <c r="L24" s="120"/>
      <c r="M24" s="121"/>
      <c r="N24" s="47">
        <f>IF(H24=0,"",H24/G23)</f>
        <v>0.97777777777777775</v>
      </c>
      <c r="O24" s="48">
        <v>46</v>
      </c>
      <c r="P24" s="49">
        <f t="shared" si="0"/>
        <v>1</v>
      </c>
      <c r="Q24" s="49">
        <f t="shared" si="1"/>
        <v>0</v>
      </c>
    </row>
    <row r="25" spans="1:18" ht="15.75" customHeight="1" x14ac:dyDescent="0.25">
      <c r="A25" s="41">
        <v>1801</v>
      </c>
      <c r="B25" s="42"/>
      <c r="C25" s="42"/>
      <c r="D25" s="42"/>
      <c r="E25" s="42"/>
      <c r="F25" s="42"/>
      <c r="G25" s="42"/>
      <c r="H25" s="42"/>
      <c r="I25" s="42">
        <v>44</v>
      </c>
      <c r="J25" s="131">
        <v>44</v>
      </c>
      <c r="K25" s="119"/>
      <c r="L25" s="120"/>
      <c r="M25" s="121"/>
      <c r="N25" s="47">
        <f>IF(I25=0,"",I25/H24)</f>
        <v>1</v>
      </c>
      <c r="O25" s="48">
        <v>46</v>
      </c>
      <c r="P25" s="49">
        <f t="shared" si="0"/>
        <v>1</v>
      </c>
      <c r="Q25" s="49">
        <f t="shared" si="1"/>
        <v>0</v>
      </c>
    </row>
    <row r="26" spans="1:18" ht="15.75" customHeight="1" x14ac:dyDescent="0.25">
      <c r="A26" s="41">
        <v>1802</v>
      </c>
      <c r="B26" s="42"/>
      <c r="C26" s="42"/>
      <c r="D26" s="42"/>
      <c r="E26" s="42"/>
      <c r="F26" s="42"/>
      <c r="G26" s="42"/>
      <c r="H26" s="42"/>
      <c r="I26" s="42">
        <v>2</v>
      </c>
      <c r="J26" s="131">
        <v>2</v>
      </c>
      <c r="K26" s="119"/>
      <c r="L26" s="120"/>
      <c r="M26" s="120"/>
      <c r="N26" s="120"/>
      <c r="O26" s="48">
        <v>2</v>
      </c>
      <c r="P26" s="127"/>
      <c r="Q26" s="126"/>
    </row>
    <row r="27" spans="1:18" ht="15.75" customHeight="1" x14ac:dyDescent="0.25">
      <c r="A27" s="41">
        <v>1901</v>
      </c>
      <c r="B27" s="42"/>
      <c r="C27" s="42"/>
      <c r="D27" s="42"/>
      <c r="E27" s="42"/>
      <c r="F27" s="42"/>
      <c r="G27" s="42"/>
      <c r="H27" s="42"/>
      <c r="I27" s="42"/>
      <c r="J27" s="131"/>
      <c r="K27" s="119"/>
      <c r="L27" s="120"/>
      <c r="M27" s="122"/>
      <c r="N27" s="161"/>
      <c r="O27" s="48"/>
      <c r="P27" s="127"/>
      <c r="Q27" s="126"/>
    </row>
    <row r="28" spans="1:18" ht="15.75" customHeight="1" x14ac:dyDescent="0.25">
      <c r="A28" s="41">
        <v>1902</v>
      </c>
      <c r="B28" s="42"/>
      <c r="C28" s="42"/>
      <c r="D28" s="42"/>
      <c r="E28" s="42"/>
      <c r="F28" s="42"/>
      <c r="G28" s="42"/>
      <c r="H28" s="42"/>
      <c r="I28" s="42"/>
      <c r="J28" s="131"/>
      <c r="K28" s="119"/>
      <c r="L28" s="120"/>
      <c r="M28" s="122"/>
      <c r="N28" s="126"/>
      <c r="O28" s="124"/>
      <c r="P28" s="127"/>
      <c r="Q28" s="126"/>
    </row>
    <row r="29" spans="1:18" ht="15.75" customHeight="1" x14ac:dyDescent="0.25">
      <c r="A29" s="41">
        <v>2001</v>
      </c>
      <c r="B29" s="42"/>
      <c r="C29" s="42"/>
      <c r="D29" s="42"/>
      <c r="E29" s="42"/>
      <c r="F29" s="42"/>
      <c r="G29" s="42"/>
      <c r="H29" s="42"/>
      <c r="I29" s="42"/>
      <c r="J29" s="131"/>
      <c r="K29" s="119"/>
      <c r="L29" s="120"/>
      <c r="M29" s="122"/>
      <c r="N29" s="126"/>
      <c r="O29" s="124"/>
      <c r="P29" s="127"/>
      <c r="Q29" s="126"/>
    </row>
    <row r="30" spans="1:18" ht="15.75" customHeight="1" x14ac:dyDescent="0.25">
      <c r="A30" s="41">
        <v>2002</v>
      </c>
      <c r="B30" s="42"/>
      <c r="C30" s="42"/>
      <c r="D30" s="42"/>
      <c r="E30" s="42"/>
      <c r="F30" s="42"/>
      <c r="G30" s="42"/>
      <c r="H30" s="42"/>
      <c r="I30" s="42"/>
      <c r="J30" s="131"/>
      <c r="K30" s="119"/>
      <c r="L30" s="120"/>
      <c r="M30" s="122"/>
      <c r="N30" s="126"/>
      <c r="O30" s="124"/>
      <c r="P30" s="127"/>
      <c r="Q30" s="126"/>
    </row>
    <row r="31" spans="1:18" ht="15.75" customHeight="1" x14ac:dyDescent="0.25">
      <c r="A31" s="41">
        <v>2101</v>
      </c>
      <c r="B31" s="42"/>
      <c r="C31" s="42"/>
      <c r="D31" s="42"/>
      <c r="E31" s="42"/>
      <c r="F31" s="42"/>
      <c r="G31" s="42"/>
      <c r="H31" s="42"/>
      <c r="I31" s="42"/>
      <c r="J31" s="131"/>
      <c r="K31" s="119"/>
      <c r="L31" s="120"/>
      <c r="M31" s="122"/>
      <c r="N31" s="120"/>
      <c r="O31" s="122"/>
      <c r="P31" s="158"/>
      <c r="Q31" s="126"/>
    </row>
    <row r="32" spans="1:18" ht="15.75" customHeight="1" x14ac:dyDescent="0.25">
      <c r="A32" s="41">
        <v>2102</v>
      </c>
      <c r="B32" s="42"/>
      <c r="C32" s="42"/>
      <c r="D32" s="42"/>
      <c r="E32" s="42"/>
      <c r="F32" s="42"/>
      <c r="G32" s="42"/>
      <c r="H32" s="42"/>
      <c r="I32" s="42"/>
      <c r="J32" s="131"/>
      <c r="K32" s="119"/>
      <c r="L32" s="120"/>
      <c r="M32" s="122"/>
      <c r="N32" s="52" t="s">
        <v>35</v>
      </c>
      <c r="O32" s="94">
        <v>42</v>
      </c>
      <c r="P32" s="54">
        <f>SUM(J22:J32)</f>
        <v>46</v>
      </c>
      <c r="Q32" s="55" t="s">
        <v>20</v>
      </c>
    </row>
    <row r="33" spans="1:18" ht="15.75" customHeight="1" x14ac:dyDescent="0.25">
      <c r="A33" s="41">
        <v>2201</v>
      </c>
      <c r="B33" s="42"/>
      <c r="C33" s="42"/>
      <c r="D33" s="42"/>
      <c r="E33" s="42"/>
      <c r="F33" s="42"/>
      <c r="G33" s="42"/>
      <c r="H33" s="42"/>
      <c r="I33" s="42"/>
      <c r="J33" s="131"/>
      <c r="K33" s="119"/>
      <c r="L33" s="120"/>
      <c r="M33" s="122"/>
      <c r="N33" s="56" t="s">
        <v>36</v>
      </c>
      <c r="O33" s="96">
        <f>O32/B18</f>
        <v>0.7</v>
      </c>
      <c r="P33" s="58">
        <f>IF(O32/P32=0,"",O32/P32)</f>
        <v>0.91304347826086951</v>
      </c>
      <c r="Q33" s="59" t="s">
        <v>37</v>
      </c>
    </row>
    <row r="34" spans="1:18" ht="15.75" customHeight="1" x14ac:dyDescent="0.25">
      <c r="A34" s="41">
        <v>2202</v>
      </c>
      <c r="B34" s="186"/>
      <c r="C34" s="186"/>
      <c r="D34" s="186"/>
      <c r="E34" s="186"/>
      <c r="F34" s="186"/>
      <c r="G34" s="186"/>
      <c r="H34" s="186"/>
      <c r="I34" s="186"/>
      <c r="J34" s="131"/>
      <c r="K34" s="128"/>
      <c r="L34" s="129"/>
      <c r="M34" s="130"/>
      <c r="N34" s="61"/>
      <c r="O34" s="62"/>
      <c r="P34" s="62"/>
      <c r="Q34" s="63"/>
    </row>
    <row r="35" spans="1:18" ht="18" x14ac:dyDescent="0.25">
      <c r="A35" s="22"/>
      <c r="B35" s="253" t="s">
        <v>80</v>
      </c>
      <c r="C35" s="253"/>
      <c r="D35" s="253"/>
      <c r="E35" s="253"/>
      <c r="F35" s="253"/>
      <c r="G35" s="253"/>
      <c r="H35" s="253"/>
      <c r="I35" s="253"/>
      <c r="J35" s="185">
        <f>SUM(J18:J31)</f>
        <v>46</v>
      </c>
      <c r="K35" s="65">
        <f>IF(J25=0,"",J25/B18)</f>
        <v>0.73333333333333328</v>
      </c>
      <c r="L35" s="65">
        <f>IF(J35=0,"",J35/B18)</f>
        <v>0.76666666666666672</v>
      </c>
      <c r="M35" s="65">
        <f>IF(J26=0,"0.00%",L35-K35)</f>
        <v>3.3333333333333437E-2</v>
      </c>
      <c r="N35" s="1"/>
      <c r="O35" s="27"/>
      <c r="P35" s="30"/>
      <c r="Q35" s="1"/>
    </row>
    <row r="36" spans="1:18" ht="12.75" customHeight="1" x14ac:dyDescent="0.2"/>
    <row r="37" spans="1:18" ht="12.75" customHeight="1" x14ac:dyDescent="0.2"/>
    <row r="38" spans="1:18" ht="26.25" customHeight="1" x14ac:dyDescent="0.4">
      <c r="A38" s="196"/>
      <c r="B38" s="235" t="s">
        <v>69</v>
      </c>
      <c r="C38" s="235"/>
      <c r="D38" s="235"/>
      <c r="E38" s="235"/>
      <c r="F38" s="235"/>
      <c r="G38" s="235"/>
      <c r="H38" s="235"/>
      <c r="I38" s="235"/>
      <c r="J38" s="173" t="s">
        <v>81</v>
      </c>
      <c r="K38" s="1"/>
      <c r="L38" s="1"/>
      <c r="M38" s="27"/>
      <c r="N38" s="1"/>
      <c r="O38" s="27"/>
      <c r="P38" s="27"/>
      <c r="Q38" s="27"/>
    </row>
    <row r="39" spans="1:18" ht="20.25" x14ac:dyDescent="0.2">
      <c r="A39" s="245" t="s">
        <v>19</v>
      </c>
      <c r="B39" s="246" t="s">
        <v>70</v>
      </c>
      <c r="C39" s="247"/>
      <c r="D39" s="247"/>
      <c r="E39" s="247"/>
      <c r="F39" s="247"/>
      <c r="G39" s="247"/>
      <c r="H39" s="247"/>
      <c r="I39" s="247"/>
      <c r="J39" s="249" t="s">
        <v>20</v>
      </c>
      <c r="K39" s="243" t="s">
        <v>11</v>
      </c>
      <c r="L39" s="243" t="s">
        <v>12</v>
      </c>
      <c r="M39" s="242" t="s">
        <v>13</v>
      </c>
      <c r="N39" s="243" t="s">
        <v>14</v>
      </c>
      <c r="O39" s="244" t="s">
        <v>15</v>
      </c>
      <c r="P39" s="244" t="s">
        <v>16</v>
      </c>
      <c r="Q39" s="243" t="s">
        <v>17</v>
      </c>
    </row>
    <row r="40" spans="1:18" ht="15.75" x14ac:dyDescent="0.25">
      <c r="A40" s="265"/>
      <c r="B40" s="41" t="s">
        <v>71</v>
      </c>
      <c r="C40" s="41" t="s">
        <v>72</v>
      </c>
      <c r="D40" s="41" t="s">
        <v>73</v>
      </c>
      <c r="E40" s="41" t="s">
        <v>74</v>
      </c>
      <c r="F40" s="41" t="s">
        <v>75</v>
      </c>
      <c r="G40" s="41" t="s">
        <v>76</v>
      </c>
      <c r="H40" s="41" t="s">
        <v>77</v>
      </c>
      <c r="I40" s="41" t="s">
        <v>78</v>
      </c>
      <c r="J40" s="250"/>
      <c r="K40" s="238"/>
      <c r="L40" s="238"/>
      <c r="M40" s="238"/>
      <c r="N40" s="238"/>
      <c r="O40" s="238"/>
      <c r="P40" s="238"/>
      <c r="Q40" s="238"/>
    </row>
    <row r="41" spans="1:18" ht="15.75" customHeight="1" x14ac:dyDescent="0.25">
      <c r="A41" s="41">
        <v>1501</v>
      </c>
      <c r="B41" s="42">
        <v>30</v>
      </c>
      <c r="C41" s="42"/>
      <c r="D41" s="42"/>
      <c r="E41" s="42"/>
      <c r="F41" s="42"/>
      <c r="G41" s="42"/>
      <c r="H41" s="42"/>
      <c r="I41" s="42"/>
      <c r="J41" s="131"/>
      <c r="K41" s="114"/>
      <c r="L41" s="115"/>
      <c r="M41" s="116"/>
      <c r="N41" s="43"/>
      <c r="O41" s="44">
        <f>B41</f>
        <v>30</v>
      </c>
      <c r="P41" s="45"/>
      <c r="Q41" s="43"/>
    </row>
    <row r="42" spans="1:18" ht="15.75" customHeight="1" x14ac:dyDescent="0.25">
      <c r="A42" s="41">
        <v>1502</v>
      </c>
      <c r="B42" s="42"/>
      <c r="C42" s="42">
        <v>29</v>
      </c>
      <c r="D42" s="42"/>
      <c r="E42" s="42"/>
      <c r="F42" s="42"/>
      <c r="G42" s="42"/>
      <c r="H42" s="42"/>
      <c r="I42" s="42"/>
      <c r="J42" s="131"/>
      <c r="K42" s="119"/>
      <c r="L42" s="120"/>
      <c r="M42" s="121"/>
      <c r="N42" s="47">
        <f>IF(C42=0,"",C42/B41)</f>
        <v>0.96666666666666667</v>
      </c>
      <c r="O42" s="48">
        <v>29</v>
      </c>
      <c r="P42" s="49">
        <f t="shared" ref="P42:P48" si="2">IF(O42=0,"",O42/O41)</f>
        <v>0.96666666666666667</v>
      </c>
      <c r="Q42" s="49">
        <f t="shared" ref="Q42:Q48" si="3">IF(O42=0,"",100%-P42)</f>
        <v>3.3333333333333326E-2</v>
      </c>
    </row>
    <row r="43" spans="1:18" ht="15.75" customHeight="1" x14ac:dyDescent="0.25">
      <c r="A43" s="41">
        <v>1601</v>
      </c>
      <c r="B43" s="42"/>
      <c r="C43" s="42"/>
      <c r="D43" s="42">
        <v>29</v>
      </c>
      <c r="E43" s="42"/>
      <c r="F43" s="42"/>
      <c r="G43" s="42"/>
      <c r="H43" s="42"/>
      <c r="I43" s="42"/>
      <c r="J43" s="131"/>
      <c r="K43" s="119"/>
      <c r="L43" s="120"/>
      <c r="M43" s="121"/>
      <c r="N43" s="47">
        <f>IF(D43=0,"",D43/C42)</f>
        <v>1</v>
      </c>
      <c r="O43" s="48">
        <v>29</v>
      </c>
      <c r="P43" s="49">
        <f t="shared" si="2"/>
        <v>1</v>
      </c>
      <c r="Q43" s="49">
        <f t="shared" si="3"/>
        <v>0</v>
      </c>
      <c r="R43" s="32">
        <f>O43/O41</f>
        <v>0.96666666666666667</v>
      </c>
    </row>
    <row r="44" spans="1:18" ht="15.75" customHeight="1" x14ac:dyDescent="0.25">
      <c r="A44" s="41">
        <v>1602</v>
      </c>
      <c r="B44" s="42"/>
      <c r="C44" s="42"/>
      <c r="D44" s="42"/>
      <c r="E44" s="42">
        <v>29</v>
      </c>
      <c r="F44" s="42"/>
      <c r="G44" s="42"/>
      <c r="H44" s="42"/>
      <c r="I44" s="42"/>
      <c r="J44" s="131"/>
      <c r="K44" s="119"/>
      <c r="L44" s="120"/>
      <c r="M44" s="121"/>
      <c r="N44" s="47">
        <f>IF(E44=0,"",E44/D43)</f>
        <v>1</v>
      </c>
      <c r="O44" s="48">
        <v>29</v>
      </c>
      <c r="P44" s="49">
        <f t="shared" si="2"/>
        <v>1</v>
      </c>
      <c r="Q44" s="49">
        <f t="shared" si="3"/>
        <v>0</v>
      </c>
    </row>
    <row r="45" spans="1:18" ht="15.75" customHeight="1" x14ac:dyDescent="0.25">
      <c r="A45" s="41">
        <v>1701</v>
      </c>
      <c r="B45" s="42"/>
      <c r="C45" s="42"/>
      <c r="D45" s="42"/>
      <c r="E45" s="42"/>
      <c r="F45" s="42">
        <v>28</v>
      </c>
      <c r="G45" s="42"/>
      <c r="H45" s="42"/>
      <c r="I45" s="42"/>
      <c r="J45" s="131"/>
      <c r="K45" s="119"/>
      <c r="L45" s="120"/>
      <c r="M45" s="121"/>
      <c r="N45" s="47">
        <f>IF(F45=0,"",F45/E44)</f>
        <v>0.96551724137931039</v>
      </c>
      <c r="O45" s="48">
        <v>28</v>
      </c>
      <c r="P45" s="49">
        <f t="shared" si="2"/>
        <v>0.96551724137931039</v>
      </c>
      <c r="Q45" s="49">
        <f t="shared" si="3"/>
        <v>3.4482758620689613E-2</v>
      </c>
    </row>
    <row r="46" spans="1:18" ht="15.75" customHeight="1" x14ac:dyDescent="0.25">
      <c r="A46" s="41">
        <v>1702</v>
      </c>
      <c r="B46" s="42"/>
      <c r="C46" s="42"/>
      <c r="D46" s="42"/>
      <c r="E46" s="42"/>
      <c r="F46" s="42"/>
      <c r="G46" s="42">
        <v>25</v>
      </c>
      <c r="H46" s="42"/>
      <c r="I46" s="42"/>
      <c r="J46" s="131"/>
      <c r="K46" s="119"/>
      <c r="L46" s="120"/>
      <c r="M46" s="121"/>
      <c r="N46" s="47">
        <f>IF(G46=0,"",G46/F45)</f>
        <v>0.8928571428571429</v>
      </c>
      <c r="O46" s="48">
        <v>25</v>
      </c>
      <c r="P46" s="49">
        <f t="shared" si="2"/>
        <v>0.8928571428571429</v>
      </c>
      <c r="Q46" s="49">
        <f t="shared" si="3"/>
        <v>0.1071428571428571</v>
      </c>
    </row>
    <row r="47" spans="1:18" ht="15.75" customHeight="1" x14ac:dyDescent="0.25">
      <c r="A47" s="41">
        <v>1801</v>
      </c>
      <c r="B47" s="42"/>
      <c r="C47" s="42"/>
      <c r="D47" s="42"/>
      <c r="E47" s="42"/>
      <c r="F47" s="42"/>
      <c r="G47" s="42"/>
      <c r="H47" s="42">
        <v>25</v>
      </c>
      <c r="I47" s="42"/>
      <c r="J47" s="131"/>
      <c r="K47" s="119"/>
      <c r="L47" s="120"/>
      <c r="M47" s="121"/>
      <c r="N47" s="47">
        <f>IF(H47=0,"",H47/G46)</f>
        <v>1</v>
      </c>
      <c r="O47" s="48">
        <v>25</v>
      </c>
      <c r="P47" s="49">
        <f t="shared" si="2"/>
        <v>1</v>
      </c>
      <c r="Q47" s="49">
        <f t="shared" si="3"/>
        <v>0</v>
      </c>
    </row>
    <row r="48" spans="1:18" ht="15.75" customHeight="1" x14ac:dyDescent="0.25">
      <c r="A48" s="41">
        <v>1802</v>
      </c>
      <c r="B48" s="42"/>
      <c r="C48" s="42"/>
      <c r="D48" s="42"/>
      <c r="E48" s="42"/>
      <c r="F48" s="42"/>
      <c r="G48" s="42"/>
      <c r="H48" s="42"/>
      <c r="I48" s="42">
        <v>25</v>
      </c>
      <c r="J48" s="131">
        <v>25</v>
      </c>
      <c r="K48" s="119"/>
      <c r="L48" s="120"/>
      <c r="M48" s="121"/>
      <c r="N48" s="47">
        <f>IF(I48=0,"",I48/H47)</f>
        <v>1</v>
      </c>
      <c r="O48" s="48">
        <v>25</v>
      </c>
      <c r="P48" s="49">
        <f t="shared" si="2"/>
        <v>1</v>
      </c>
      <c r="Q48" s="49">
        <f t="shared" si="3"/>
        <v>0</v>
      </c>
    </row>
    <row r="49" spans="1:17" ht="15.75" customHeight="1" x14ac:dyDescent="0.25">
      <c r="A49" s="41">
        <v>1901</v>
      </c>
      <c r="B49" s="42"/>
      <c r="C49" s="42"/>
      <c r="D49" s="42"/>
      <c r="E49" s="42"/>
      <c r="F49" s="42"/>
      <c r="G49" s="42"/>
      <c r="H49" s="42"/>
      <c r="I49" s="42"/>
      <c r="J49" s="131"/>
      <c r="K49" s="119"/>
      <c r="L49" s="120"/>
      <c r="M49" s="120"/>
      <c r="N49" s="120"/>
      <c r="O49" s="48"/>
      <c r="P49" s="162"/>
      <c r="Q49" s="163"/>
    </row>
    <row r="50" spans="1:17" ht="15.75" customHeight="1" x14ac:dyDescent="0.25">
      <c r="A50" s="41">
        <v>1902</v>
      </c>
      <c r="B50" s="42"/>
      <c r="C50" s="42"/>
      <c r="D50" s="42"/>
      <c r="E50" s="42"/>
      <c r="F50" s="42"/>
      <c r="G50" s="42"/>
      <c r="H50" s="42"/>
      <c r="I50" s="42"/>
      <c r="J50" s="131"/>
      <c r="K50" s="119"/>
      <c r="L50" s="120"/>
      <c r="M50" s="122"/>
      <c r="N50" s="161"/>
      <c r="O50" s="48"/>
      <c r="P50" s="162"/>
      <c r="Q50" s="126"/>
    </row>
    <row r="51" spans="1:17" ht="15.75" customHeight="1" x14ac:dyDescent="0.25">
      <c r="A51" s="41">
        <v>2001</v>
      </c>
      <c r="B51" s="42"/>
      <c r="C51" s="42"/>
      <c r="D51" s="42"/>
      <c r="E51" s="42"/>
      <c r="F51" s="42"/>
      <c r="G51" s="42"/>
      <c r="H51" s="42"/>
      <c r="I51" s="42"/>
      <c r="J51" s="131"/>
      <c r="K51" s="119"/>
      <c r="L51" s="120"/>
      <c r="M51" s="122"/>
      <c r="N51" s="126"/>
      <c r="O51" s="124"/>
      <c r="P51" s="127"/>
      <c r="Q51" s="126"/>
    </row>
    <row r="52" spans="1:17" ht="15.75" customHeight="1" x14ac:dyDescent="0.25">
      <c r="A52" s="41">
        <v>2002</v>
      </c>
      <c r="B52" s="42"/>
      <c r="C52" s="42"/>
      <c r="D52" s="42"/>
      <c r="E52" s="42"/>
      <c r="F52" s="42"/>
      <c r="G52" s="42"/>
      <c r="H52" s="42"/>
      <c r="I52" s="42"/>
      <c r="J52" s="131"/>
      <c r="K52" s="119"/>
      <c r="L52" s="120"/>
      <c r="M52" s="122"/>
      <c r="N52" s="126"/>
      <c r="O52" s="124"/>
      <c r="P52" s="127"/>
      <c r="Q52" s="126"/>
    </row>
    <row r="53" spans="1:17" ht="15.75" customHeight="1" x14ac:dyDescent="0.25">
      <c r="A53" s="41">
        <v>2101</v>
      </c>
      <c r="B53" s="42"/>
      <c r="C53" s="42"/>
      <c r="D53" s="42"/>
      <c r="E53" s="42"/>
      <c r="F53" s="42"/>
      <c r="G53" s="42"/>
      <c r="H53" s="42"/>
      <c r="I53" s="42"/>
      <c r="J53" s="131"/>
      <c r="K53" s="119"/>
      <c r="L53" s="120"/>
      <c r="M53" s="122"/>
      <c r="N53" s="126"/>
      <c r="O53" s="124"/>
      <c r="P53" s="127"/>
      <c r="Q53" s="126"/>
    </row>
    <row r="54" spans="1:17" ht="15.75" customHeight="1" x14ac:dyDescent="0.25">
      <c r="A54" s="41">
        <v>2102</v>
      </c>
      <c r="B54" s="42"/>
      <c r="C54" s="42"/>
      <c r="D54" s="42"/>
      <c r="E54" s="42"/>
      <c r="F54" s="42"/>
      <c r="G54" s="42"/>
      <c r="H54" s="42"/>
      <c r="I54" s="42"/>
      <c r="J54" s="131"/>
      <c r="K54" s="119"/>
      <c r="L54" s="120"/>
      <c r="M54" s="122"/>
      <c r="N54" s="120"/>
      <c r="O54" s="122"/>
      <c r="P54" s="158"/>
      <c r="Q54" s="126"/>
    </row>
    <row r="55" spans="1:17" ht="15.75" customHeight="1" x14ac:dyDescent="0.25">
      <c r="A55" s="41">
        <v>2201</v>
      </c>
      <c r="B55" s="42"/>
      <c r="C55" s="42"/>
      <c r="D55" s="42"/>
      <c r="E55" s="42"/>
      <c r="F55" s="42"/>
      <c r="G55" s="42"/>
      <c r="H55" s="42"/>
      <c r="I55" s="42"/>
      <c r="J55" s="131"/>
      <c r="K55" s="119"/>
      <c r="L55" s="120"/>
      <c r="M55" s="122"/>
      <c r="N55" s="52" t="s">
        <v>35</v>
      </c>
      <c r="O55" s="94">
        <v>22</v>
      </c>
      <c r="P55" s="54">
        <f>SUM(J45:J55)</f>
        <v>25</v>
      </c>
      <c r="Q55" s="55" t="s">
        <v>20</v>
      </c>
    </row>
    <row r="56" spans="1:17" ht="15.75" customHeight="1" x14ac:dyDescent="0.25">
      <c r="A56" s="41">
        <v>2202</v>
      </c>
      <c r="B56" s="42"/>
      <c r="C56" s="42"/>
      <c r="D56" s="42"/>
      <c r="E56" s="42"/>
      <c r="F56" s="42"/>
      <c r="G56" s="42"/>
      <c r="H56" s="42"/>
      <c r="I56" s="42"/>
      <c r="J56" s="131"/>
      <c r="K56" s="119"/>
      <c r="L56" s="120"/>
      <c r="M56" s="122"/>
      <c r="N56" s="56" t="s">
        <v>36</v>
      </c>
      <c r="O56" s="96">
        <f>O55/B41</f>
        <v>0.73333333333333328</v>
      </c>
      <c r="P56" s="58">
        <f>IF(O55/P55=0,"",O55/P55)</f>
        <v>0.88</v>
      </c>
      <c r="Q56" s="59" t="s">
        <v>37</v>
      </c>
    </row>
    <row r="57" spans="1:17" ht="15.75" x14ac:dyDescent="0.25">
      <c r="A57" s="41">
        <v>2301</v>
      </c>
      <c r="B57" s="186"/>
      <c r="C57" s="186"/>
      <c r="D57" s="186"/>
      <c r="E57" s="186"/>
      <c r="F57" s="186"/>
      <c r="G57" s="186"/>
      <c r="H57" s="186"/>
      <c r="I57" s="186"/>
      <c r="J57" s="131"/>
      <c r="K57" s="128"/>
      <c r="L57" s="129"/>
      <c r="M57" s="130"/>
      <c r="N57" s="61"/>
      <c r="O57" s="62"/>
      <c r="P57" s="62"/>
      <c r="Q57" s="63"/>
    </row>
    <row r="58" spans="1:17" ht="18" x14ac:dyDescent="0.25">
      <c r="A58" s="22"/>
      <c r="B58" s="253" t="s">
        <v>80</v>
      </c>
      <c r="C58" s="253"/>
      <c r="D58" s="253"/>
      <c r="E58" s="253"/>
      <c r="F58" s="253"/>
      <c r="G58" s="253"/>
      <c r="H58" s="253"/>
      <c r="I58" s="253"/>
      <c r="J58" s="185">
        <f>SUM(J41:J54)</f>
        <v>25</v>
      </c>
      <c r="K58" s="65">
        <f>IF(J48=0,"",J48/B41)</f>
        <v>0.83333333333333337</v>
      </c>
      <c r="L58" s="65">
        <f>IF(J58=0,"",J58/B41)</f>
        <v>0.83333333333333337</v>
      </c>
      <c r="M58" s="65">
        <f>L58-K58</f>
        <v>0</v>
      </c>
      <c r="N58" s="1"/>
      <c r="O58" s="27"/>
      <c r="P58" s="30"/>
      <c r="Q58" s="1"/>
    </row>
    <row r="59" spans="1:17" ht="12.75" customHeight="1" x14ac:dyDescent="0.2"/>
    <row r="60" spans="1:17" ht="12.75" customHeight="1" x14ac:dyDescent="0.2"/>
    <row r="61" spans="1:17" ht="26.25" customHeight="1" x14ac:dyDescent="0.4">
      <c r="A61" s="196"/>
      <c r="B61" s="235" t="s">
        <v>69</v>
      </c>
      <c r="C61" s="235"/>
      <c r="D61" s="235"/>
      <c r="E61" s="235"/>
      <c r="F61" s="235"/>
      <c r="G61" s="235"/>
      <c r="H61" s="235"/>
      <c r="I61" s="235"/>
      <c r="J61" s="173" t="s">
        <v>82</v>
      </c>
      <c r="K61" s="1"/>
      <c r="L61" s="27"/>
      <c r="M61" s="1"/>
      <c r="N61" s="27"/>
      <c r="O61" s="27"/>
      <c r="P61" s="27"/>
    </row>
    <row r="62" spans="1:17" ht="20.25" x14ac:dyDescent="0.2">
      <c r="A62" s="245" t="s">
        <v>19</v>
      </c>
      <c r="B62" s="246" t="s">
        <v>70</v>
      </c>
      <c r="C62" s="247"/>
      <c r="D62" s="247"/>
      <c r="E62" s="247"/>
      <c r="F62" s="247"/>
      <c r="G62" s="247"/>
      <c r="H62" s="247"/>
      <c r="I62" s="247"/>
      <c r="J62" s="249" t="s">
        <v>20</v>
      </c>
      <c r="K62" s="243" t="s">
        <v>11</v>
      </c>
      <c r="L62" s="243" t="s">
        <v>12</v>
      </c>
      <c r="M62" s="243" t="s">
        <v>13</v>
      </c>
      <c r="N62" s="243" t="s">
        <v>14</v>
      </c>
      <c r="O62" s="243" t="s">
        <v>15</v>
      </c>
      <c r="P62" s="243" t="s">
        <v>16</v>
      </c>
      <c r="Q62" s="243" t="s">
        <v>17</v>
      </c>
    </row>
    <row r="63" spans="1:17" ht="15.75" customHeight="1" x14ac:dyDescent="0.25">
      <c r="A63" s="265"/>
      <c r="B63" s="41" t="s">
        <v>71</v>
      </c>
      <c r="C63" s="41" t="s">
        <v>72</v>
      </c>
      <c r="D63" s="41" t="s">
        <v>73</v>
      </c>
      <c r="E63" s="41" t="s">
        <v>74</v>
      </c>
      <c r="F63" s="41" t="s">
        <v>75</v>
      </c>
      <c r="G63" s="41" t="s">
        <v>76</v>
      </c>
      <c r="H63" s="41" t="s">
        <v>77</v>
      </c>
      <c r="I63" s="41" t="s">
        <v>78</v>
      </c>
      <c r="J63" s="250"/>
      <c r="K63" s="269"/>
      <c r="L63" s="269"/>
      <c r="M63" s="269"/>
      <c r="N63" s="269"/>
      <c r="O63" s="269"/>
      <c r="P63" s="269"/>
      <c r="Q63" s="269"/>
    </row>
    <row r="64" spans="1:17" ht="15.75" customHeight="1" x14ac:dyDescent="0.25">
      <c r="A64" s="41">
        <v>1502</v>
      </c>
      <c r="B64" s="42">
        <v>115</v>
      </c>
      <c r="C64" s="42"/>
      <c r="D64" s="42"/>
      <c r="E64" s="42"/>
      <c r="F64" s="42"/>
      <c r="G64" s="42"/>
      <c r="H64" s="42"/>
      <c r="I64" s="42"/>
      <c r="J64" s="131"/>
      <c r="K64" s="114"/>
      <c r="L64" s="115"/>
      <c r="M64" s="116"/>
      <c r="N64" s="43"/>
      <c r="O64" s="44">
        <f>B64</f>
        <v>115</v>
      </c>
      <c r="P64" s="45"/>
      <c r="Q64" s="43"/>
    </row>
    <row r="65" spans="1:18" ht="15.75" customHeight="1" x14ac:dyDescent="0.25">
      <c r="A65" s="41">
        <v>1601</v>
      </c>
      <c r="B65" s="42"/>
      <c r="C65" s="42">
        <v>102</v>
      </c>
      <c r="D65" s="42"/>
      <c r="E65" s="42"/>
      <c r="F65" s="42"/>
      <c r="G65" s="42"/>
      <c r="H65" s="42"/>
      <c r="I65" s="42"/>
      <c r="J65" s="131"/>
      <c r="K65" s="119"/>
      <c r="L65" s="120"/>
      <c r="M65" s="121"/>
      <c r="N65" s="47">
        <f>IF(C65=0,"",C65/B64)</f>
        <v>0.88695652173913042</v>
      </c>
      <c r="O65" s="48">
        <v>102</v>
      </c>
      <c r="P65" s="49">
        <f t="shared" ref="P65:P71" si="4">IF(O65=0,"",O65/O64)</f>
        <v>0.88695652173913042</v>
      </c>
      <c r="Q65" s="49">
        <f t="shared" ref="Q65:Q71" si="5">IF(O65=0,"",100%-P65)</f>
        <v>0.11304347826086958</v>
      </c>
    </row>
    <row r="66" spans="1:18" ht="15.75" customHeight="1" x14ac:dyDescent="0.25">
      <c r="A66" s="41">
        <v>1602</v>
      </c>
      <c r="B66" s="42"/>
      <c r="C66" s="42"/>
      <c r="D66" s="42">
        <v>98</v>
      </c>
      <c r="E66" s="42"/>
      <c r="F66" s="42"/>
      <c r="G66" s="42"/>
      <c r="H66" s="42"/>
      <c r="I66" s="42"/>
      <c r="J66" s="131"/>
      <c r="K66" s="119"/>
      <c r="L66" s="120"/>
      <c r="M66" s="121"/>
      <c r="N66" s="47">
        <f>IF(D66=0,"",D66/C65)</f>
        <v>0.96078431372549022</v>
      </c>
      <c r="O66" s="48">
        <v>100</v>
      </c>
      <c r="P66" s="49">
        <f t="shared" si="4"/>
        <v>0.98039215686274506</v>
      </c>
      <c r="Q66" s="49">
        <f t="shared" si="5"/>
        <v>1.9607843137254943E-2</v>
      </c>
      <c r="R66" s="32">
        <f>O66/O64</f>
        <v>0.86956521739130432</v>
      </c>
    </row>
    <row r="67" spans="1:18" ht="15.75" customHeight="1" x14ac:dyDescent="0.25">
      <c r="A67" s="41">
        <v>1701</v>
      </c>
      <c r="B67" s="42"/>
      <c r="C67" s="42"/>
      <c r="D67" s="42"/>
      <c r="E67" s="42">
        <v>98</v>
      </c>
      <c r="F67" s="42"/>
      <c r="G67" s="42"/>
      <c r="H67" s="42"/>
      <c r="I67" s="42"/>
      <c r="J67" s="131"/>
      <c r="K67" s="119"/>
      <c r="L67" s="120"/>
      <c r="M67" s="121"/>
      <c r="N67" s="47">
        <f>IF(E67=0,"",E67/D66)</f>
        <v>1</v>
      </c>
      <c r="O67" s="48">
        <v>98</v>
      </c>
      <c r="P67" s="49">
        <f t="shared" si="4"/>
        <v>0.98</v>
      </c>
      <c r="Q67" s="49">
        <f t="shared" si="5"/>
        <v>2.0000000000000018E-2</v>
      </c>
    </row>
    <row r="68" spans="1:18" ht="15.75" customHeight="1" x14ac:dyDescent="0.25">
      <c r="A68" s="41">
        <v>1702</v>
      </c>
      <c r="B68" s="42"/>
      <c r="C68" s="42"/>
      <c r="D68" s="42"/>
      <c r="E68" s="42"/>
      <c r="F68" s="42">
        <v>94</v>
      </c>
      <c r="G68" s="42"/>
      <c r="H68" s="42"/>
      <c r="I68" s="42"/>
      <c r="J68" s="131"/>
      <c r="K68" s="119"/>
      <c r="L68" s="120"/>
      <c r="M68" s="121"/>
      <c r="N68" s="47">
        <f>IF(F68=0,"",F68/E67)</f>
        <v>0.95918367346938771</v>
      </c>
      <c r="O68" s="48">
        <v>94</v>
      </c>
      <c r="P68" s="49">
        <f t="shared" si="4"/>
        <v>0.95918367346938771</v>
      </c>
      <c r="Q68" s="49">
        <f t="shared" si="5"/>
        <v>4.081632653061229E-2</v>
      </c>
    </row>
    <row r="69" spans="1:18" ht="15.75" customHeight="1" x14ac:dyDescent="0.25">
      <c r="A69" s="41">
        <v>1801</v>
      </c>
      <c r="B69" s="42"/>
      <c r="C69" s="42"/>
      <c r="D69" s="42"/>
      <c r="E69" s="42"/>
      <c r="F69" s="42"/>
      <c r="G69" s="42">
        <v>93</v>
      </c>
      <c r="H69" s="42"/>
      <c r="I69" s="42"/>
      <c r="J69" s="131"/>
      <c r="K69" s="119"/>
      <c r="L69" s="120"/>
      <c r="M69" s="121"/>
      <c r="N69" s="47">
        <f>IF(G69=0,"",G69/F68)</f>
        <v>0.98936170212765961</v>
      </c>
      <c r="O69" s="48">
        <v>94</v>
      </c>
      <c r="P69" s="49">
        <f t="shared" si="4"/>
        <v>1</v>
      </c>
      <c r="Q69" s="49">
        <f t="shared" si="5"/>
        <v>0</v>
      </c>
    </row>
    <row r="70" spans="1:18" ht="15.75" customHeight="1" x14ac:dyDescent="0.25">
      <c r="A70" s="41">
        <v>1802</v>
      </c>
      <c r="B70" s="42"/>
      <c r="C70" s="42"/>
      <c r="D70" s="42"/>
      <c r="E70" s="42"/>
      <c r="F70" s="42"/>
      <c r="G70" s="42"/>
      <c r="H70" s="42">
        <v>91</v>
      </c>
      <c r="I70" s="42"/>
      <c r="J70" s="131"/>
      <c r="K70" s="119"/>
      <c r="L70" s="120"/>
      <c r="M70" s="121"/>
      <c r="N70" s="47">
        <f>IF(H70=0,"",H70/G69)</f>
        <v>0.978494623655914</v>
      </c>
      <c r="O70" s="48">
        <v>92</v>
      </c>
      <c r="P70" s="49">
        <f t="shared" si="4"/>
        <v>0.97872340425531912</v>
      </c>
      <c r="Q70" s="49">
        <f t="shared" si="5"/>
        <v>2.1276595744680882E-2</v>
      </c>
    </row>
    <row r="71" spans="1:18" ht="15.75" customHeight="1" x14ac:dyDescent="0.25">
      <c r="A71" s="41">
        <v>1901</v>
      </c>
      <c r="B71" s="42"/>
      <c r="C71" s="42"/>
      <c r="D71" s="42"/>
      <c r="E71" s="42"/>
      <c r="F71" s="42"/>
      <c r="G71" s="42"/>
      <c r="H71" s="42"/>
      <c r="I71" s="42">
        <v>91</v>
      </c>
      <c r="J71" s="131"/>
      <c r="K71" s="119"/>
      <c r="L71" s="120"/>
      <c r="M71" s="121"/>
      <c r="N71" s="47">
        <f>IF(I71=0,"",I71/H70)</f>
        <v>1</v>
      </c>
      <c r="O71" s="48">
        <v>92</v>
      </c>
      <c r="P71" s="49">
        <f t="shared" si="4"/>
        <v>1</v>
      </c>
      <c r="Q71" s="49">
        <f t="shared" si="5"/>
        <v>0</v>
      </c>
    </row>
    <row r="72" spans="1:18" ht="15.75" customHeight="1" x14ac:dyDescent="0.25">
      <c r="A72" s="41">
        <v>1902</v>
      </c>
      <c r="B72" s="42"/>
      <c r="C72" s="42"/>
      <c r="D72" s="42"/>
      <c r="E72" s="42"/>
      <c r="F72" s="42"/>
      <c r="G72" s="42"/>
      <c r="H72" s="42"/>
      <c r="I72" s="42">
        <v>4</v>
      </c>
      <c r="J72" s="131"/>
      <c r="K72" s="119"/>
      <c r="L72" s="120"/>
      <c r="M72" s="120"/>
      <c r="N72" s="120"/>
      <c r="O72" s="48">
        <v>4</v>
      </c>
      <c r="P72" s="127"/>
      <c r="Q72" s="126"/>
    </row>
    <row r="73" spans="1:18" ht="15.75" customHeight="1" x14ac:dyDescent="0.25">
      <c r="A73" s="41">
        <v>2001</v>
      </c>
      <c r="B73" s="42"/>
      <c r="C73" s="42"/>
      <c r="D73" s="42"/>
      <c r="E73" s="42"/>
      <c r="F73" s="42"/>
      <c r="G73" s="42"/>
      <c r="H73" s="42"/>
      <c r="I73" s="42">
        <v>2</v>
      </c>
      <c r="J73" s="131">
        <v>85</v>
      </c>
      <c r="K73" s="119"/>
      <c r="L73" s="120"/>
      <c r="M73" s="122"/>
      <c r="N73" s="126"/>
      <c r="O73" s="48">
        <v>2</v>
      </c>
      <c r="P73" s="127"/>
      <c r="Q73" s="126"/>
    </row>
    <row r="74" spans="1:18" ht="15.75" customHeight="1" x14ac:dyDescent="0.25">
      <c r="A74" s="41">
        <v>2002</v>
      </c>
      <c r="B74" s="42"/>
      <c r="C74" s="42"/>
      <c r="D74" s="42"/>
      <c r="E74" s="42"/>
      <c r="F74" s="42"/>
      <c r="G74" s="42"/>
      <c r="H74" s="42"/>
      <c r="I74" s="42">
        <v>2</v>
      </c>
      <c r="J74" s="131">
        <v>2</v>
      </c>
      <c r="K74" s="119"/>
      <c r="L74" s="120"/>
      <c r="M74" s="122"/>
      <c r="N74" s="126"/>
      <c r="O74" s="124">
        <v>2</v>
      </c>
      <c r="P74" s="127"/>
      <c r="Q74" s="126"/>
    </row>
    <row r="75" spans="1:18" ht="15.75" customHeight="1" x14ac:dyDescent="0.25">
      <c r="A75" s="41">
        <v>2101</v>
      </c>
      <c r="B75" s="42"/>
      <c r="C75" s="42"/>
      <c r="D75" s="42"/>
      <c r="E75" s="42"/>
      <c r="F75" s="42"/>
      <c r="G75" s="42"/>
      <c r="H75" s="42"/>
      <c r="I75" s="42">
        <v>1</v>
      </c>
      <c r="J75" s="131">
        <v>1</v>
      </c>
      <c r="K75" s="119"/>
      <c r="L75" s="120"/>
      <c r="M75" s="122"/>
      <c r="N75" s="126"/>
      <c r="O75" s="124">
        <v>1</v>
      </c>
      <c r="P75" s="127"/>
      <c r="Q75" s="126"/>
    </row>
    <row r="76" spans="1:18" ht="15.75" customHeight="1" x14ac:dyDescent="0.25">
      <c r="A76" s="41">
        <v>2102</v>
      </c>
      <c r="B76" s="42"/>
      <c r="C76" s="42"/>
      <c r="D76" s="42"/>
      <c r="E76" s="42"/>
      <c r="F76" s="42"/>
      <c r="G76" s="42"/>
      <c r="H76" s="42"/>
      <c r="I76" s="42"/>
      <c r="J76" s="131"/>
      <c r="K76" s="119"/>
      <c r="L76" s="120"/>
      <c r="M76" s="122"/>
      <c r="N76" s="126"/>
      <c r="O76" s="124"/>
      <c r="P76" s="127"/>
      <c r="Q76" s="126"/>
    </row>
    <row r="77" spans="1:18" ht="15.75" customHeight="1" x14ac:dyDescent="0.25">
      <c r="A77" s="41">
        <v>2201</v>
      </c>
      <c r="B77" s="42"/>
      <c r="C77" s="42"/>
      <c r="D77" s="42"/>
      <c r="E77" s="42"/>
      <c r="F77" s="42"/>
      <c r="G77" s="42"/>
      <c r="H77" s="42"/>
      <c r="I77" s="42"/>
      <c r="J77" s="131"/>
      <c r="K77" s="119"/>
      <c r="L77" s="120"/>
      <c r="M77" s="122"/>
      <c r="N77" s="120"/>
      <c r="O77" s="122"/>
      <c r="P77" s="158"/>
      <c r="Q77" s="126"/>
    </row>
    <row r="78" spans="1:18" ht="15.75" customHeight="1" x14ac:dyDescent="0.25">
      <c r="A78" s="41">
        <v>2202</v>
      </c>
      <c r="B78" s="42"/>
      <c r="C78" s="42"/>
      <c r="D78" s="42"/>
      <c r="E78" s="42"/>
      <c r="F78" s="42"/>
      <c r="G78" s="42"/>
      <c r="H78" s="42"/>
      <c r="I78" s="42"/>
      <c r="J78" s="131"/>
      <c r="K78" s="119"/>
      <c r="L78" s="120"/>
      <c r="M78" s="122"/>
      <c r="N78" s="52" t="s">
        <v>35</v>
      </c>
      <c r="O78" s="94">
        <v>78</v>
      </c>
      <c r="P78" s="54">
        <f>SUM(J68:J78)</f>
        <v>88</v>
      </c>
      <c r="Q78" s="55" t="s">
        <v>20</v>
      </c>
    </row>
    <row r="79" spans="1:18" ht="15.75" customHeight="1" x14ac:dyDescent="0.25">
      <c r="A79" s="41">
        <v>2301</v>
      </c>
      <c r="B79" s="42"/>
      <c r="C79" s="42"/>
      <c r="D79" s="42"/>
      <c r="E79" s="42"/>
      <c r="F79" s="42"/>
      <c r="G79" s="42"/>
      <c r="H79" s="42"/>
      <c r="I79" s="42"/>
      <c r="J79" s="131"/>
      <c r="K79" s="119"/>
      <c r="L79" s="120"/>
      <c r="M79" s="122"/>
      <c r="N79" s="56" t="s">
        <v>36</v>
      </c>
      <c r="O79" s="96">
        <f>O78/B64</f>
        <v>0.67826086956521736</v>
      </c>
      <c r="P79" s="58">
        <f>IF(O78/P78=0,"",O78/P78)</f>
        <v>0.88636363636363635</v>
      </c>
      <c r="Q79" s="59" t="s">
        <v>37</v>
      </c>
    </row>
    <row r="80" spans="1:18" ht="15.75" customHeight="1" x14ac:dyDescent="0.25">
      <c r="A80" s="41">
        <v>2302</v>
      </c>
      <c r="B80" s="186"/>
      <c r="C80" s="186"/>
      <c r="D80" s="186"/>
      <c r="E80" s="186"/>
      <c r="F80" s="186"/>
      <c r="G80" s="186"/>
      <c r="H80" s="186"/>
      <c r="I80" s="186"/>
      <c r="J80" s="131"/>
      <c r="K80" s="128"/>
      <c r="L80" s="129"/>
      <c r="M80" s="130"/>
      <c r="N80" s="61"/>
      <c r="O80" s="62"/>
      <c r="P80" s="62"/>
      <c r="Q80" s="63"/>
    </row>
    <row r="81" spans="1:18" ht="18" x14ac:dyDescent="0.25">
      <c r="A81" s="22"/>
      <c r="B81" s="253" t="s">
        <v>80</v>
      </c>
      <c r="C81" s="253"/>
      <c r="D81" s="253"/>
      <c r="E81" s="253"/>
      <c r="F81" s="253"/>
      <c r="G81" s="253"/>
      <c r="H81" s="253"/>
      <c r="I81" s="253"/>
      <c r="J81" s="185">
        <f>SUM(J64:J77)</f>
        <v>88</v>
      </c>
      <c r="K81" s="65">
        <f>J73/B64</f>
        <v>0.73913043478260865</v>
      </c>
      <c r="L81" s="65">
        <f>J81/B64</f>
        <v>0.76521739130434785</v>
      </c>
      <c r="M81" s="65">
        <f>L81-K81</f>
        <v>2.6086956521739202E-2</v>
      </c>
      <c r="N81" s="1"/>
      <c r="O81" s="27"/>
      <c r="P81" s="30"/>
      <c r="Q81" s="1"/>
    </row>
    <row r="82" spans="1:18" ht="12.75" customHeight="1" x14ac:dyDescent="0.2"/>
    <row r="83" spans="1:18" ht="12.75" customHeight="1" x14ac:dyDescent="0.2"/>
    <row r="84" spans="1:18" ht="26.25" x14ac:dyDescent="0.4">
      <c r="A84" s="196"/>
      <c r="B84" s="235" t="s">
        <v>69</v>
      </c>
      <c r="C84" s="235"/>
      <c r="D84" s="235"/>
      <c r="E84" s="235"/>
      <c r="F84" s="235"/>
      <c r="G84" s="235"/>
      <c r="H84" s="235"/>
      <c r="I84" s="235"/>
      <c r="J84" s="173" t="s">
        <v>83</v>
      </c>
      <c r="K84" s="1"/>
      <c r="L84" s="27"/>
      <c r="M84" s="1"/>
      <c r="N84" s="27"/>
      <c r="O84" s="27"/>
      <c r="P84" s="27"/>
      <c r="R84" s="106"/>
    </row>
    <row r="85" spans="1:18" ht="20.25" x14ac:dyDescent="0.2">
      <c r="A85" s="245" t="s">
        <v>19</v>
      </c>
      <c r="B85" s="246" t="s">
        <v>70</v>
      </c>
      <c r="C85" s="247"/>
      <c r="D85" s="247"/>
      <c r="E85" s="247"/>
      <c r="F85" s="247"/>
      <c r="G85" s="247"/>
      <c r="H85" s="247"/>
      <c r="I85" s="247"/>
      <c r="J85" s="249" t="s">
        <v>20</v>
      </c>
      <c r="K85" s="243" t="s">
        <v>11</v>
      </c>
      <c r="L85" s="243" t="s">
        <v>12</v>
      </c>
      <c r="M85" s="242" t="s">
        <v>13</v>
      </c>
      <c r="N85" s="243" t="s">
        <v>14</v>
      </c>
      <c r="O85" s="244" t="s">
        <v>15</v>
      </c>
      <c r="P85" s="244" t="s">
        <v>16</v>
      </c>
      <c r="Q85" s="243" t="s">
        <v>17</v>
      </c>
    </row>
    <row r="86" spans="1:18" ht="15.75" customHeight="1" x14ac:dyDescent="0.25">
      <c r="A86" s="238"/>
      <c r="B86" s="41" t="s">
        <v>71</v>
      </c>
      <c r="C86" s="41" t="s">
        <v>72</v>
      </c>
      <c r="D86" s="41" t="s">
        <v>73</v>
      </c>
      <c r="E86" s="41" t="s">
        <v>74</v>
      </c>
      <c r="F86" s="41" t="s">
        <v>75</v>
      </c>
      <c r="G86" s="41" t="s">
        <v>76</v>
      </c>
      <c r="H86" s="41" t="s">
        <v>77</v>
      </c>
      <c r="I86" s="41" t="s">
        <v>78</v>
      </c>
      <c r="J86" s="250"/>
      <c r="K86" s="269"/>
      <c r="L86" s="269"/>
      <c r="M86" s="270"/>
      <c r="N86" s="269"/>
      <c r="O86" s="268"/>
      <c r="P86" s="268"/>
      <c r="Q86" s="269"/>
    </row>
    <row r="87" spans="1:18" ht="15.75" customHeight="1" x14ac:dyDescent="0.25">
      <c r="A87" s="41">
        <v>1601</v>
      </c>
      <c r="B87" s="42">
        <v>61</v>
      </c>
      <c r="C87" s="42"/>
      <c r="D87" s="42"/>
      <c r="E87" s="42"/>
      <c r="F87" s="42"/>
      <c r="G87" s="42"/>
      <c r="H87" s="42"/>
      <c r="I87" s="42"/>
      <c r="J87" s="131"/>
      <c r="K87" s="114"/>
      <c r="L87" s="115"/>
      <c r="M87" s="116"/>
      <c r="N87" s="43"/>
      <c r="O87" s="44">
        <f>B87</f>
        <v>61</v>
      </c>
      <c r="P87" s="45"/>
      <c r="Q87" s="43"/>
    </row>
    <row r="88" spans="1:18" ht="15.75" customHeight="1" x14ac:dyDescent="0.25">
      <c r="A88" s="41">
        <v>1602</v>
      </c>
      <c r="B88" s="42"/>
      <c r="C88" s="42">
        <v>57</v>
      </c>
      <c r="D88" s="42"/>
      <c r="E88" s="42"/>
      <c r="F88" s="42"/>
      <c r="G88" s="42"/>
      <c r="H88" s="42"/>
      <c r="I88" s="42"/>
      <c r="J88" s="131"/>
      <c r="K88" s="119"/>
      <c r="L88" s="120"/>
      <c r="M88" s="121"/>
      <c r="N88" s="47">
        <f>IF(C88=0,"",C88/B87)</f>
        <v>0.93442622950819676</v>
      </c>
      <c r="O88" s="48">
        <v>57</v>
      </c>
      <c r="P88" s="49">
        <f t="shared" ref="P88:P94" si="6">IF(O88=0,"",O88/O87)</f>
        <v>0.93442622950819676</v>
      </c>
      <c r="Q88" s="49">
        <f t="shared" ref="Q88:Q94" si="7">IF(O88=0,"",100%-P88)</f>
        <v>6.557377049180324E-2</v>
      </c>
    </row>
    <row r="89" spans="1:18" ht="15.75" customHeight="1" x14ac:dyDescent="0.25">
      <c r="A89" s="41">
        <v>1701</v>
      </c>
      <c r="B89" s="42"/>
      <c r="C89" s="42"/>
      <c r="D89" s="42">
        <v>55</v>
      </c>
      <c r="E89" s="42"/>
      <c r="F89" s="42"/>
      <c r="G89" s="42"/>
      <c r="H89" s="42"/>
      <c r="I89" s="42"/>
      <c r="J89" s="131"/>
      <c r="K89" s="119"/>
      <c r="L89" s="120"/>
      <c r="M89" s="121"/>
      <c r="N89" s="47">
        <f>IF(D89=0,"",D89/C88)</f>
        <v>0.96491228070175439</v>
      </c>
      <c r="O89" s="48">
        <v>56</v>
      </c>
      <c r="P89" s="49">
        <f t="shared" si="6"/>
        <v>0.98245614035087714</v>
      </c>
      <c r="Q89" s="49">
        <f t="shared" si="7"/>
        <v>1.7543859649122862E-2</v>
      </c>
      <c r="R89" s="32">
        <f>O89/O87</f>
        <v>0.91803278688524592</v>
      </c>
    </row>
    <row r="90" spans="1:18" ht="15.75" customHeight="1" x14ac:dyDescent="0.25">
      <c r="A90" s="41">
        <v>1702</v>
      </c>
      <c r="B90" s="42"/>
      <c r="C90" s="42"/>
      <c r="D90" s="42"/>
      <c r="E90" s="42">
        <v>52</v>
      </c>
      <c r="F90" s="42"/>
      <c r="G90" s="42"/>
      <c r="H90" s="42"/>
      <c r="I90" s="42"/>
      <c r="J90" s="131"/>
      <c r="K90" s="119"/>
      <c r="L90" s="120"/>
      <c r="M90" s="121"/>
      <c r="N90" s="47">
        <f>IF(E90=0,"",E90/D89)</f>
        <v>0.94545454545454544</v>
      </c>
      <c r="O90" s="48">
        <v>53</v>
      </c>
      <c r="P90" s="49">
        <f t="shared" si="6"/>
        <v>0.9464285714285714</v>
      </c>
      <c r="Q90" s="49">
        <f t="shared" si="7"/>
        <v>5.3571428571428603E-2</v>
      </c>
    </row>
    <row r="91" spans="1:18" ht="15.75" customHeight="1" x14ac:dyDescent="0.25">
      <c r="A91" s="41">
        <v>1801</v>
      </c>
      <c r="B91" s="42"/>
      <c r="C91" s="42"/>
      <c r="D91" s="42"/>
      <c r="E91" s="42"/>
      <c r="F91" s="42">
        <v>50</v>
      </c>
      <c r="G91" s="42"/>
      <c r="H91" s="42"/>
      <c r="I91" s="42"/>
      <c r="J91" s="131"/>
      <c r="K91" s="119"/>
      <c r="L91" s="120"/>
      <c r="M91" s="121"/>
      <c r="N91" s="47">
        <f>IF(F91=0,"",F91/E90)</f>
        <v>0.96153846153846156</v>
      </c>
      <c r="O91" s="48">
        <v>51</v>
      </c>
      <c r="P91" s="49">
        <f t="shared" si="6"/>
        <v>0.96226415094339623</v>
      </c>
      <c r="Q91" s="49">
        <f t="shared" si="7"/>
        <v>3.7735849056603765E-2</v>
      </c>
    </row>
    <row r="92" spans="1:18" ht="15.75" customHeight="1" x14ac:dyDescent="0.25">
      <c r="A92" s="41">
        <v>1802</v>
      </c>
      <c r="B92" s="42"/>
      <c r="C92" s="42"/>
      <c r="D92" s="42"/>
      <c r="E92" s="42"/>
      <c r="F92" s="42"/>
      <c r="G92" s="42">
        <v>50</v>
      </c>
      <c r="H92" s="42"/>
      <c r="I92" s="42"/>
      <c r="J92" s="131"/>
      <c r="K92" s="119"/>
      <c r="L92" s="120"/>
      <c r="M92" s="121"/>
      <c r="N92" s="47">
        <f>IF(G92=0,"",G92/F91)</f>
        <v>1</v>
      </c>
      <c r="O92" s="48">
        <v>51</v>
      </c>
      <c r="P92" s="49">
        <f t="shared" si="6"/>
        <v>1</v>
      </c>
      <c r="Q92" s="49">
        <f t="shared" si="7"/>
        <v>0</v>
      </c>
    </row>
    <row r="93" spans="1:18" ht="15.75" customHeight="1" x14ac:dyDescent="0.25">
      <c r="A93" s="41">
        <v>1901</v>
      </c>
      <c r="B93" s="42"/>
      <c r="C93" s="42"/>
      <c r="D93" s="42"/>
      <c r="E93" s="42"/>
      <c r="F93" s="42"/>
      <c r="G93" s="42"/>
      <c r="H93" s="42">
        <v>50</v>
      </c>
      <c r="I93" s="42"/>
      <c r="J93" s="131"/>
      <c r="K93" s="119"/>
      <c r="L93" s="120"/>
      <c r="M93" s="121"/>
      <c r="N93" s="47">
        <f>IF(H93=0,"",H93/G92)</f>
        <v>1</v>
      </c>
      <c r="O93" s="48">
        <v>50</v>
      </c>
      <c r="P93" s="49">
        <f t="shared" si="6"/>
        <v>0.98039215686274506</v>
      </c>
      <c r="Q93" s="49">
        <f t="shared" si="7"/>
        <v>1.9607843137254943E-2</v>
      </c>
    </row>
    <row r="94" spans="1:18" ht="15.75" customHeight="1" x14ac:dyDescent="0.25">
      <c r="A94" s="41">
        <v>1902</v>
      </c>
      <c r="B94" s="42"/>
      <c r="C94" s="42"/>
      <c r="D94" s="42"/>
      <c r="E94" s="42"/>
      <c r="F94" s="42"/>
      <c r="G94" s="42"/>
      <c r="H94" s="42"/>
      <c r="I94" s="42">
        <v>49</v>
      </c>
      <c r="J94" s="131">
        <v>42</v>
      </c>
      <c r="K94" s="119"/>
      <c r="L94" s="120"/>
      <c r="M94" s="121"/>
      <c r="N94" s="47">
        <f>IF(I94=0,"",I94/H93)</f>
        <v>0.98</v>
      </c>
      <c r="O94" s="48">
        <v>50</v>
      </c>
      <c r="P94" s="49">
        <f t="shared" si="6"/>
        <v>1</v>
      </c>
      <c r="Q94" s="49">
        <f t="shared" si="7"/>
        <v>0</v>
      </c>
    </row>
    <row r="95" spans="1:18" ht="15.75" customHeight="1" x14ac:dyDescent="0.25">
      <c r="A95" s="41">
        <v>2001</v>
      </c>
      <c r="B95" s="42"/>
      <c r="C95" s="42"/>
      <c r="D95" s="42"/>
      <c r="E95" s="42"/>
      <c r="F95" s="42"/>
      <c r="G95" s="42"/>
      <c r="H95" s="42"/>
      <c r="I95" s="42">
        <v>3</v>
      </c>
      <c r="J95" s="131"/>
      <c r="K95" s="119"/>
      <c r="L95" s="120"/>
      <c r="M95" s="120"/>
      <c r="N95" s="120"/>
      <c r="O95" s="48">
        <v>4</v>
      </c>
      <c r="P95" s="127"/>
      <c r="Q95" s="126"/>
    </row>
    <row r="96" spans="1:18" ht="15.75" customHeight="1" x14ac:dyDescent="0.25">
      <c r="A96" s="41">
        <v>2002</v>
      </c>
      <c r="B96" s="42"/>
      <c r="C96" s="42"/>
      <c r="D96" s="42"/>
      <c r="E96" s="42"/>
      <c r="F96" s="42"/>
      <c r="G96" s="42"/>
      <c r="H96" s="42"/>
      <c r="I96" s="42">
        <v>2</v>
      </c>
      <c r="J96" s="131">
        <v>4</v>
      </c>
      <c r="K96" s="119"/>
      <c r="L96" s="120"/>
      <c r="M96" s="122"/>
      <c r="N96" s="126"/>
      <c r="O96" s="48">
        <v>2</v>
      </c>
      <c r="P96" s="127"/>
      <c r="Q96" s="126"/>
    </row>
    <row r="97" spans="1:18" ht="15.75" customHeight="1" x14ac:dyDescent="0.25">
      <c r="A97" s="41">
        <v>2101</v>
      </c>
      <c r="B97" s="42"/>
      <c r="C97" s="42"/>
      <c r="D97" s="42"/>
      <c r="E97" s="42"/>
      <c r="F97" s="42"/>
      <c r="G97" s="42"/>
      <c r="H97" s="42"/>
      <c r="I97" s="42">
        <v>1</v>
      </c>
      <c r="J97" s="131"/>
      <c r="K97" s="119"/>
      <c r="L97" s="120"/>
      <c r="M97" s="122"/>
      <c r="N97" s="126"/>
      <c r="O97" s="124">
        <v>1</v>
      </c>
      <c r="P97" s="127"/>
      <c r="Q97" s="126"/>
    </row>
    <row r="98" spans="1:18" ht="15.75" customHeight="1" x14ac:dyDescent="0.25">
      <c r="A98" s="41">
        <v>2102</v>
      </c>
      <c r="B98" s="42"/>
      <c r="C98" s="42"/>
      <c r="D98" s="42"/>
      <c r="E98" s="42"/>
      <c r="F98" s="42"/>
      <c r="G98" s="42"/>
      <c r="H98" s="42"/>
      <c r="I98" s="42">
        <v>1</v>
      </c>
      <c r="J98" s="131">
        <v>3</v>
      </c>
      <c r="K98" s="119"/>
      <c r="L98" s="120"/>
      <c r="M98" s="122"/>
      <c r="N98" s="126"/>
      <c r="O98" s="124">
        <v>1</v>
      </c>
      <c r="P98" s="127"/>
      <c r="Q98" s="126"/>
    </row>
    <row r="99" spans="1:18" ht="15.75" customHeight="1" x14ac:dyDescent="0.25">
      <c r="A99" s="41">
        <v>2201</v>
      </c>
      <c r="B99" s="42"/>
      <c r="C99" s="42"/>
      <c r="D99" s="42"/>
      <c r="E99" s="42"/>
      <c r="F99" s="42"/>
      <c r="G99" s="42"/>
      <c r="H99" s="42"/>
      <c r="I99" s="42">
        <v>1</v>
      </c>
      <c r="J99" s="131">
        <v>1</v>
      </c>
      <c r="K99" s="119"/>
      <c r="L99" s="120"/>
      <c r="M99" s="122"/>
      <c r="N99" s="126"/>
      <c r="O99" s="124">
        <v>1</v>
      </c>
      <c r="P99" s="127"/>
      <c r="Q99" s="126"/>
    </row>
    <row r="100" spans="1:18" ht="15.75" customHeight="1" x14ac:dyDescent="0.25">
      <c r="A100" s="41">
        <v>2202</v>
      </c>
      <c r="B100" s="42"/>
      <c r="C100" s="42"/>
      <c r="D100" s="42"/>
      <c r="E100" s="42"/>
      <c r="F100" s="42"/>
      <c r="G100" s="42"/>
      <c r="H100" s="42"/>
      <c r="I100" s="42"/>
      <c r="J100" s="131"/>
      <c r="K100" s="119"/>
      <c r="L100" s="120"/>
      <c r="M100" s="122"/>
      <c r="N100" s="120"/>
      <c r="O100" s="122"/>
      <c r="P100" s="158"/>
      <c r="Q100" s="126"/>
    </row>
    <row r="101" spans="1:18" ht="15.75" customHeight="1" x14ac:dyDescent="0.25">
      <c r="A101" s="41">
        <v>2301</v>
      </c>
      <c r="B101" s="42"/>
      <c r="C101" s="42"/>
      <c r="D101" s="42"/>
      <c r="E101" s="42"/>
      <c r="F101" s="42"/>
      <c r="G101" s="42"/>
      <c r="H101" s="42"/>
      <c r="I101" s="42"/>
      <c r="J101" s="131"/>
      <c r="K101" s="119"/>
      <c r="L101" s="120"/>
      <c r="M101" s="122"/>
      <c r="N101" s="52" t="s">
        <v>35</v>
      </c>
      <c r="O101" s="94">
        <v>47</v>
      </c>
      <c r="P101" s="54">
        <f>SUM(J91:J101)</f>
        <v>50</v>
      </c>
      <c r="Q101" s="55" t="s">
        <v>20</v>
      </c>
    </row>
    <row r="102" spans="1:18" ht="15.75" customHeight="1" x14ac:dyDescent="0.25">
      <c r="A102" s="41">
        <v>2302</v>
      </c>
      <c r="B102" s="42"/>
      <c r="C102" s="42"/>
      <c r="D102" s="42"/>
      <c r="E102" s="42"/>
      <c r="F102" s="42"/>
      <c r="G102" s="42"/>
      <c r="H102" s="42"/>
      <c r="I102" s="42"/>
      <c r="J102" s="131"/>
      <c r="K102" s="119"/>
      <c r="L102" s="120"/>
      <c r="M102" s="122"/>
      <c r="N102" s="56" t="s">
        <v>36</v>
      </c>
      <c r="O102" s="96">
        <f>O101/B87</f>
        <v>0.77049180327868849</v>
      </c>
      <c r="P102" s="58">
        <f>IF(O101/P101=0,"",O101/P101)</f>
        <v>0.94</v>
      </c>
      <c r="Q102" s="59" t="s">
        <v>37</v>
      </c>
    </row>
    <row r="103" spans="1:18" ht="15.75" customHeight="1" x14ac:dyDescent="0.25">
      <c r="A103" s="41">
        <v>2401</v>
      </c>
      <c r="B103" s="186"/>
      <c r="C103" s="186"/>
      <c r="D103" s="186"/>
      <c r="E103" s="186"/>
      <c r="F103" s="186"/>
      <c r="G103" s="186"/>
      <c r="H103" s="186"/>
      <c r="I103" s="186"/>
      <c r="J103" s="131"/>
      <c r="K103" s="128"/>
      <c r="L103" s="129"/>
      <c r="M103" s="130"/>
      <c r="N103" s="61"/>
      <c r="O103" s="62"/>
      <c r="P103" s="62"/>
      <c r="Q103" s="63"/>
    </row>
    <row r="104" spans="1:18" ht="18" customHeight="1" x14ac:dyDescent="0.25">
      <c r="A104" s="22"/>
      <c r="B104" s="253" t="s">
        <v>80</v>
      </c>
      <c r="C104" s="253"/>
      <c r="D104" s="253"/>
      <c r="E104" s="253"/>
      <c r="F104" s="253"/>
      <c r="G104" s="253"/>
      <c r="H104" s="253"/>
      <c r="I104" s="253"/>
      <c r="J104" s="185">
        <f>SUM(J87:J100)</f>
        <v>50</v>
      </c>
      <c r="K104" s="65">
        <f>J94/B87</f>
        <v>0.68852459016393441</v>
      </c>
      <c r="L104" s="65">
        <f>J104/B87</f>
        <v>0.81967213114754101</v>
      </c>
      <c r="M104" s="65">
        <f>L104-K104</f>
        <v>0.13114754098360659</v>
      </c>
      <c r="N104" s="1"/>
      <c r="O104" s="27"/>
      <c r="P104" s="30"/>
      <c r="Q104" s="1"/>
    </row>
    <row r="105" spans="1:18" ht="12.75" customHeight="1" x14ac:dyDescent="0.2"/>
    <row r="106" spans="1:18" ht="12.75" customHeight="1" x14ac:dyDescent="0.2"/>
    <row r="107" spans="1:18" ht="26.25" customHeight="1" x14ac:dyDescent="0.4">
      <c r="A107" s="196"/>
      <c r="B107" s="235" t="s">
        <v>69</v>
      </c>
      <c r="C107" s="235"/>
      <c r="D107" s="235"/>
      <c r="E107" s="235"/>
      <c r="F107" s="235"/>
      <c r="G107" s="235"/>
      <c r="H107" s="235"/>
      <c r="I107" s="235"/>
      <c r="J107" s="173" t="s">
        <v>85</v>
      </c>
      <c r="K107" s="137"/>
      <c r="L107" s="137"/>
      <c r="M107" s="27"/>
      <c r="N107" s="1"/>
      <c r="O107" s="27"/>
      <c r="P107" s="27"/>
      <c r="Q107" s="27"/>
    </row>
    <row r="108" spans="1:18" ht="20.25" x14ac:dyDescent="0.2">
      <c r="A108" s="245" t="s">
        <v>19</v>
      </c>
      <c r="B108" s="246" t="s">
        <v>70</v>
      </c>
      <c r="C108" s="247"/>
      <c r="D108" s="247"/>
      <c r="E108" s="247"/>
      <c r="F108" s="247"/>
      <c r="G108" s="247"/>
      <c r="H108" s="247"/>
      <c r="I108" s="247"/>
      <c r="J108" s="249" t="s">
        <v>20</v>
      </c>
      <c r="K108" s="243" t="s">
        <v>11</v>
      </c>
      <c r="L108" s="243" t="s">
        <v>12</v>
      </c>
      <c r="M108" s="242" t="s">
        <v>13</v>
      </c>
      <c r="N108" s="243" t="s">
        <v>14</v>
      </c>
      <c r="O108" s="244" t="s">
        <v>15</v>
      </c>
      <c r="P108" s="244" t="s">
        <v>16</v>
      </c>
      <c r="Q108" s="243" t="s">
        <v>17</v>
      </c>
    </row>
    <row r="109" spans="1:18" ht="15.75" customHeight="1" x14ac:dyDescent="0.25">
      <c r="A109" s="238"/>
      <c r="B109" s="41" t="s">
        <v>71</v>
      </c>
      <c r="C109" s="41" t="s">
        <v>72</v>
      </c>
      <c r="D109" s="41" t="s">
        <v>73</v>
      </c>
      <c r="E109" s="41" t="s">
        <v>74</v>
      </c>
      <c r="F109" s="41" t="s">
        <v>75</v>
      </c>
      <c r="G109" s="41" t="s">
        <v>76</v>
      </c>
      <c r="H109" s="41" t="s">
        <v>77</v>
      </c>
      <c r="I109" s="41" t="s">
        <v>78</v>
      </c>
      <c r="J109" s="250"/>
      <c r="K109" s="269"/>
      <c r="L109" s="269"/>
      <c r="M109" s="270"/>
      <c r="N109" s="269"/>
      <c r="O109" s="268"/>
      <c r="P109" s="268"/>
      <c r="Q109" s="269"/>
    </row>
    <row r="110" spans="1:18" ht="15.75" customHeight="1" x14ac:dyDescent="0.25">
      <c r="A110" s="41">
        <v>1602</v>
      </c>
      <c r="B110" s="42">
        <v>118</v>
      </c>
      <c r="C110" s="42"/>
      <c r="D110" s="42"/>
      <c r="E110" s="42"/>
      <c r="F110" s="42"/>
      <c r="G110" s="42"/>
      <c r="H110" s="42"/>
      <c r="I110" s="42"/>
      <c r="J110" s="131"/>
      <c r="K110" s="114"/>
      <c r="L110" s="115"/>
      <c r="M110" s="116"/>
      <c r="N110" s="43"/>
      <c r="O110" s="44">
        <f>B110</f>
        <v>118</v>
      </c>
      <c r="P110" s="45"/>
      <c r="Q110" s="43"/>
    </row>
    <row r="111" spans="1:18" ht="15.75" customHeight="1" x14ac:dyDescent="0.25">
      <c r="A111" s="41">
        <v>1701</v>
      </c>
      <c r="B111" s="42"/>
      <c r="C111" s="42">
        <v>106</v>
      </c>
      <c r="D111" s="42"/>
      <c r="E111" s="42"/>
      <c r="F111" s="42"/>
      <c r="G111" s="42"/>
      <c r="H111" s="42"/>
      <c r="I111" s="42"/>
      <c r="J111" s="131"/>
      <c r="K111" s="119"/>
      <c r="L111" s="120"/>
      <c r="M111" s="121"/>
      <c r="N111" s="47">
        <f>IF(C111=0,"",C111/B110)</f>
        <v>0.89830508474576276</v>
      </c>
      <c r="O111" s="48">
        <v>106</v>
      </c>
      <c r="P111" s="49">
        <f t="shared" ref="P111:P117" si="8">IF(O111=0,"",O111/O110)</f>
        <v>0.89830508474576276</v>
      </c>
      <c r="Q111" s="49">
        <f t="shared" ref="Q111:Q117" si="9">IF(O111=0,"",100%-P111)</f>
        <v>0.10169491525423724</v>
      </c>
    </row>
    <row r="112" spans="1:18" ht="15.75" customHeight="1" x14ac:dyDescent="0.25">
      <c r="A112" s="41">
        <v>1702</v>
      </c>
      <c r="B112" s="42"/>
      <c r="C112" s="42"/>
      <c r="D112" s="42">
        <v>97</v>
      </c>
      <c r="E112" s="42"/>
      <c r="F112" s="42"/>
      <c r="G112" s="42"/>
      <c r="H112" s="42"/>
      <c r="I112" s="42"/>
      <c r="J112" s="131"/>
      <c r="K112" s="119"/>
      <c r="L112" s="120"/>
      <c r="M112" s="121"/>
      <c r="N112" s="47">
        <f>IF(D112=0,"",D112/C111)</f>
        <v>0.91509433962264153</v>
      </c>
      <c r="O112" s="48">
        <v>98</v>
      </c>
      <c r="P112" s="49">
        <f t="shared" si="8"/>
        <v>0.92452830188679247</v>
      </c>
      <c r="Q112" s="49">
        <f t="shared" si="9"/>
        <v>7.547169811320753E-2</v>
      </c>
      <c r="R112" s="74">
        <f>O112/O110</f>
        <v>0.83050847457627119</v>
      </c>
    </row>
    <row r="113" spans="1:17" ht="15.75" customHeight="1" x14ac:dyDescent="0.25">
      <c r="A113" s="41">
        <v>1801</v>
      </c>
      <c r="B113" s="42"/>
      <c r="C113" s="42"/>
      <c r="D113" s="42"/>
      <c r="E113" s="42">
        <v>94</v>
      </c>
      <c r="F113" s="42"/>
      <c r="G113" s="42"/>
      <c r="H113" s="42"/>
      <c r="I113" s="42"/>
      <c r="J113" s="131"/>
      <c r="K113" s="119"/>
      <c r="L113" s="120"/>
      <c r="M113" s="121"/>
      <c r="N113" s="47">
        <f>IF(E113=0,"",E113/D112)</f>
        <v>0.96907216494845361</v>
      </c>
      <c r="O113" s="48">
        <v>95</v>
      </c>
      <c r="P113" s="49">
        <f t="shared" si="8"/>
        <v>0.96938775510204078</v>
      </c>
      <c r="Q113" s="49">
        <f t="shared" si="9"/>
        <v>3.0612244897959218E-2</v>
      </c>
    </row>
    <row r="114" spans="1:17" ht="15.75" customHeight="1" x14ac:dyDescent="0.25">
      <c r="A114" s="41">
        <v>1802</v>
      </c>
      <c r="B114" s="42"/>
      <c r="C114" s="42"/>
      <c r="D114" s="42"/>
      <c r="E114" s="42"/>
      <c r="F114" s="42">
        <v>87</v>
      </c>
      <c r="G114" s="42"/>
      <c r="H114" s="42"/>
      <c r="I114" s="42"/>
      <c r="J114" s="131"/>
      <c r="K114" s="119"/>
      <c r="L114" s="120"/>
      <c r="M114" s="121"/>
      <c r="N114" s="47">
        <f>IF(F114=0,"",F114/E113)</f>
        <v>0.92553191489361697</v>
      </c>
      <c r="O114" s="48">
        <v>92</v>
      </c>
      <c r="P114" s="49">
        <f t="shared" si="8"/>
        <v>0.96842105263157896</v>
      </c>
      <c r="Q114" s="49">
        <f t="shared" si="9"/>
        <v>3.157894736842104E-2</v>
      </c>
    </row>
    <row r="115" spans="1:17" ht="15.75" customHeight="1" x14ac:dyDescent="0.25">
      <c r="A115" s="41">
        <v>1901</v>
      </c>
      <c r="B115" s="42"/>
      <c r="C115" s="42"/>
      <c r="D115" s="42"/>
      <c r="E115" s="42"/>
      <c r="F115" s="42"/>
      <c r="G115" s="42">
        <v>87</v>
      </c>
      <c r="H115" s="42"/>
      <c r="I115" s="42"/>
      <c r="J115" s="131"/>
      <c r="K115" s="119"/>
      <c r="L115" s="120"/>
      <c r="M115" s="121"/>
      <c r="N115" s="47">
        <f>IF(G115=0,"",G115/F114)</f>
        <v>1</v>
      </c>
      <c r="O115" s="48">
        <v>88</v>
      </c>
      <c r="P115" s="49">
        <f t="shared" si="8"/>
        <v>0.95652173913043481</v>
      </c>
      <c r="Q115" s="49">
        <f t="shared" si="9"/>
        <v>4.3478260869565188E-2</v>
      </c>
    </row>
    <row r="116" spans="1:17" ht="15.75" customHeight="1" x14ac:dyDescent="0.25">
      <c r="A116" s="41">
        <v>1902</v>
      </c>
      <c r="B116" s="42"/>
      <c r="C116" s="42"/>
      <c r="D116" s="42"/>
      <c r="E116" s="42"/>
      <c r="F116" s="42"/>
      <c r="G116" s="42"/>
      <c r="H116" s="42">
        <v>82</v>
      </c>
      <c r="I116" s="42"/>
      <c r="J116" s="131"/>
      <c r="K116" s="119"/>
      <c r="L116" s="120"/>
      <c r="M116" s="121"/>
      <c r="N116" s="47">
        <f>IF(H116=0,"",H116/G115)</f>
        <v>0.94252873563218387</v>
      </c>
      <c r="O116" s="48">
        <v>86</v>
      </c>
      <c r="P116" s="49">
        <f t="shared" si="8"/>
        <v>0.97727272727272729</v>
      </c>
      <c r="Q116" s="49">
        <f t="shared" si="9"/>
        <v>2.2727272727272707E-2</v>
      </c>
    </row>
    <row r="117" spans="1:17" ht="15.75" customHeight="1" x14ac:dyDescent="0.25">
      <c r="A117" s="41">
        <v>2001</v>
      </c>
      <c r="B117" s="42"/>
      <c r="C117" s="42"/>
      <c r="D117" s="42"/>
      <c r="E117" s="42"/>
      <c r="F117" s="42"/>
      <c r="G117" s="42"/>
      <c r="H117" s="42"/>
      <c r="I117" s="42">
        <v>79</v>
      </c>
      <c r="J117" s="131"/>
      <c r="K117" s="119"/>
      <c r="L117" s="120"/>
      <c r="M117" s="121"/>
      <c r="N117" s="47">
        <f>IF(I117=0,"",I117/H116)</f>
        <v>0.96341463414634143</v>
      </c>
      <c r="O117" s="48">
        <v>82</v>
      </c>
      <c r="P117" s="49">
        <f t="shared" si="8"/>
        <v>0.95348837209302328</v>
      </c>
      <c r="Q117" s="49">
        <f t="shared" si="9"/>
        <v>4.6511627906976716E-2</v>
      </c>
    </row>
    <row r="118" spans="1:17" ht="15.75" customHeight="1" x14ac:dyDescent="0.25">
      <c r="A118" s="41">
        <v>2002</v>
      </c>
      <c r="B118" s="42"/>
      <c r="C118" s="42"/>
      <c r="D118" s="42"/>
      <c r="E118" s="42"/>
      <c r="F118" s="42"/>
      <c r="G118" s="42"/>
      <c r="H118" s="42"/>
      <c r="I118" s="42">
        <v>8</v>
      </c>
      <c r="J118" s="131"/>
      <c r="K118" s="119"/>
      <c r="L118" s="120"/>
      <c r="M118" s="120"/>
      <c r="N118" s="120"/>
      <c r="O118" s="48">
        <v>9</v>
      </c>
      <c r="P118" s="127"/>
      <c r="Q118" s="126"/>
    </row>
    <row r="119" spans="1:17" ht="15.75" customHeight="1" x14ac:dyDescent="0.25">
      <c r="A119" s="41">
        <v>2101</v>
      </c>
      <c r="B119" s="42"/>
      <c r="C119" s="42"/>
      <c r="D119" s="42"/>
      <c r="E119" s="42"/>
      <c r="F119" s="42"/>
      <c r="G119" s="42"/>
      <c r="H119" s="42"/>
      <c r="I119" s="42">
        <v>2</v>
      </c>
      <c r="J119" s="131">
        <v>73</v>
      </c>
      <c r="K119" s="119"/>
      <c r="L119" s="120"/>
      <c r="M119" s="122"/>
      <c r="N119" s="126"/>
      <c r="O119" s="48">
        <v>3</v>
      </c>
      <c r="P119" s="127"/>
      <c r="Q119" s="126"/>
    </row>
    <row r="120" spans="1:17" ht="15.75" customHeight="1" x14ac:dyDescent="0.25">
      <c r="A120" s="41">
        <v>2102</v>
      </c>
      <c r="B120" s="42"/>
      <c r="C120" s="42"/>
      <c r="D120" s="42"/>
      <c r="E120" s="42"/>
      <c r="F120" s="42"/>
      <c r="G120" s="42"/>
      <c r="H120" s="42"/>
      <c r="I120" s="42">
        <v>1</v>
      </c>
      <c r="J120" s="131">
        <v>6</v>
      </c>
      <c r="K120" s="119"/>
      <c r="L120" s="120"/>
      <c r="M120" s="122"/>
      <c r="N120" s="126"/>
      <c r="O120" s="124">
        <v>3</v>
      </c>
      <c r="P120" s="127"/>
      <c r="Q120" s="126"/>
    </row>
    <row r="121" spans="1:17" ht="15.75" customHeight="1" x14ac:dyDescent="0.25">
      <c r="A121" s="41">
        <v>2201</v>
      </c>
      <c r="B121" s="42"/>
      <c r="C121" s="42"/>
      <c r="D121" s="42"/>
      <c r="E121" s="42"/>
      <c r="F121" s="42"/>
      <c r="G121" s="42"/>
      <c r="H121" s="42"/>
      <c r="I121" s="42">
        <v>1</v>
      </c>
      <c r="J121" s="131">
        <v>2</v>
      </c>
      <c r="K121" s="119"/>
      <c r="L121" s="120"/>
      <c r="M121" s="122"/>
      <c r="N121" s="126"/>
      <c r="O121" s="124">
        <v>1</v>
      </c>
      <c r="P121" s="127"/>
      <c r="Q121" s="126"/>
    </row>
    <row r="122" spans="1:17" ht="15.75" customHeight="1" x14ac:dyDescent="0.25">
      <c r="A122" s="41">
        <v>2202</v>
      </c>
      <c r="B122" s="42"/>
      <c r="C122" s="42"/>
      <c r="D122" s="42"/>
      <c r="E122" s="42"/>
      <c r="F122" s="42"/>
      <c r="G122" s="42"/>
      <c r="H122" s="42"/>
      <c r="I122" s="42">
        <v>2</v>
      </c>
      <c r="J122" s="131"/>
      <c r="K122" s="119"/>
      <c r="L122" s="120"/>
      <c r="M122" s="122"/>
      <c r="N122" s="126"/>
      <c r="O122" s="124">
        <v>2</v>
      </c>
      <c r="P122" s="127"/>
      <c r="Q122" s="126"/>
    </row>
    <row r="123" spans="1:17" ht="15.75" customHeight="1" x14ac:dyDescent="0.25">
      <c r="A123" s="41">
        <v>2301</v>
      </c>
      <c r="B123" s="42"/>
      <c r="C123" s="42"/>
      <c r="D123" s="42"/>
      <c r="E123" s="42"/>
      <c r="F123" s="42"/>
      <c r="G123" s="42"/>
      <c r="H123" s="42"/>
      <c r="I123" s="42"/>
      <c r="J123" s="131">
        <v>1</v>
      </c>
      <c r="K123" s="119"/>
      <c r="L123" s="120"/>
      <c r="M123" s="122"/>
      <c r="N123" s="120"/>
      <c r="O123" s="122"/>
      <c r="P123" s="158"/>
      <c r="Q123" s="126"/>
    </row>
    <row r="124" spans="1:17" ht="15.75" customHeight="1" x14ac:dyDescent="0.25">
      <c r="A124" s="41">
        <v>2302</v>
      </c>
      <c r="B124" s="42"/>
      <c r="C124" s="42"/>
      <c r="D124" s="42"/>
      <c r="E124" s="42"/>
      <c r="F124" s="42"/>
      <c r="G124" s="42"/>
      <c r="H124" s="42"/>
      <c r="I124" s="42"/>
      <c r="J124" s="131"/>
      <c r="K124" s="119"/>
      <c r="L124" s="120"/>
      <c r="M124" s="122"/>
      <c r="N124" s="52" t="s">
        <v>35</v>
      </c>
      <c r="O124" s="94">
        <v>73</v>
      </c>
      <c r="P124" s="54">
        <f>SUM(J114:J124)</f>
        <v>82</v>
      </c>
      <c r="Q124" s="55" t="s">
        <v>20</v>
      </c>
    </row>
    <row r="125" spans="1:17" ht="15.75" customHeight="1" x14ac:dyDescent="0.25">
      <c r="A125" s="41">
        <v>2401</v>
      </c>
      <c r="B125" s="42"/>
      <c r="C125" s="42"/>
      <c r="D125" s="42"/>
      <c r="E125" s="42"/>
      <c r="F125" s="42"/>
      <c r="G125" s="42"/>
      <c r="H125" s="42"/>
      <c r="I125" s="42"/>
      <c r="J125" s="131"/>
      <c r="K125" s="119"/>
      <c r="L125" s="120"/>
      <c r="M125" s="122"/>
      <c r="N125" s="56" t="s">
        <v>36</v>
      </c>
      <c r="O125" s="96">
        <f>O124/B110</f>
        <v>0.61864406779661019</v>
      </c>
      <c r="P125" s="58">
        <f>IF(O124/P124=0,"",O124/P124)</f>
        <v>0.8902439024390244</v>
      </c>
      <c r="Q125" s="59" t="s">
        <v>37</v>
      </c>
    </row>
    <row r="126" spans="1:17" ht="15.75" customHeight="1" x14ac:dyDescent="0.25">
      <c r="A126" s="41">
        <v>2402</v>
      </c>
      <c r="B126" s="186"/>
      <c r="C126" s="186"/>
      <c r="D126" s="186"/>
      <c r="E126" s="186"/>
      <c r="F126" s="186"/>
      <c r="G126" s="186"/>
      <c r="H126" s="186"/>
      <c r="I126" s="186"/>
      <c r="J126" s="131"/>
      <c r="K126" s="128"/>
      <c r="L126" s="129"/>
      <c r="M126" s="130"/>
      <c r="N126" s="61"/>
      <c r="O126" s="62"/>
      <c r="P126" s="62"/>
      <c r="Q126" s="63"/>
    </row>
    <row r="127" spans="1:17" ht="18" customHeight="1" x14ac:dyDescent="0.25">
      <c r="A127" s="22"/>
      <c r="B127" s="253" t="s">
        <v>80</v>
      </c>
      <c r="C127" s="253"/>
      <c r="D127" s="253"/>
      <c r="E127" s="253"/>
      <c r="F127" s="253"/>
      <c r="G127" s="253"/>
      <c r="H127" s="253"/>
      <c r="I127" s="253"/>
      <c r="J127" s="185">
        <f>SUM(J119:J123)</f>
        <v>82</v>
      </c>
      <c r="K127" s="65">
        <f>IF(J119=0,"",J119/B110)</f>
        <v>0.61864406779661019</v>
      </c>
      <c r="L127" s="65">
        <f>IF(J127=0,"",J127/B110)</f>
        <v>0.69491525423728817</v>
      </c>
      <c r="M127" s="65">
        <f>IF(J119=0,"",L127-K127)</f>
        <v>7.6271186440677985E-2</v>
      </c>
      <c r="N127" s="1"/>
      <c r="O127" s="27"/>
      <c r="P127" s="30"/>
      <c r="Q127" s="1"/>
    </row>
    <row r="128" spans="1:17" ht="12.75" customHeight="1" x14ac:dyDescent="0.2"/>
    <row r="129" spans="1:19" ht="12.75" customHeight="1" x14ac:dyDescent="0.2"/>
    <row r="130" spans="1:19" ht="26.25" customHeight="1" x14ac:dyDescent="0.4">
      <c r="A130" s="196"/>
      <c r="B130" s="235" t="s">
        <v>69</v>
      </c>
      <c r="C130" s="235"/>
      <c r="D130" s="235"/>
      <c r="E130" s="235"/>
      <c r="F130" s="235"/>
      <c r="G130" s="235"/>
      <c r="H130" s="235"/>
      <c r="I130" s="235"/>
      <c r="J130" s="173" t="s">
        <v>86</v>
      </c>
      <c r="K130" s="1"/>
      <c r="L130" s="1"/>
      <c r="M130" s="27"/>
      <c r="N130" s="1"/>
      <c r="O130" s="27"/>
      <c r="P130" s="27"/>
      <c r="Q130" s="27"/>
    </row>
    <row r="131" spans="1:19" ht="20.25" x14ac:dyDescent="0.2">
      <c r="A131" s="245" t="s">
        <v>19</v>
      </c>
      <c r="B131" s="246" t="s">
        <v>70</v>
      </c>
      <c r="C131" s="247"/>
      <c r="D131" s="247"/>
      <c r="E131" s="247"/>
      <c r="F131" s="247"/>
      <c r="G131" s="247"/>
      <c r="H131" s="247"/>
      <c r="I131" s="247"/>
      <c r="J131" s="249" t="s">
        <v>20</v>
      </c>
      <c r="K131" s="243" t="s">
        <v>11</v>
      </c>
      <c r="L131" s="243" t="s">
        <v>12</v>
      </c>
      <c r="M131" s="242" t="s">
        <v>13</v>
      </c>
      <c r="N131" s="243" t="s">
        <v>14</v>
      </c>
      <c r="O131" s="244" t="s">
        <v>15</v>
      </c>
      <c r="P131" s="244" t="s">
        <v>16</v>
      </c>
      <c r="Q131" s="243" t="s">
        <v>17</v>
      </c>
    </row>
    <row r="132" spans="1:19" ht="15.75" customHeight="1" x14ac:dyDescent="0.25">
      <c r="A132" s="238"/>
      <c r="B132" s="41" t="s">
        <v>71</v>
      </c>
      <c r="C132" s="41" t="s">
        <v>72</v>
      </c>
      <c r="D132" s="41" t="s">
        <v>73</v>
      </c>
      <c r="E132" s="41" t="s">
        <v>74</v>
      </c>
      <c r="F132" s="41" t="s">
        <v>75</v>
      </c>
      <c r="G132" s="41" t="s">
        <v>76</v>
      </c>
      <c r="H132" s="41" t="s">
        <v>77</v>
      </c>
      <c r="I132" s="41" t="s">
        <v>78</v>
      </c>
      <c r="J132" s="250"/>
      <c r="K132" s="269"/>
      <c r="L132" s="269"/>
      <c r="M132" s="270"/>
      <c r="N132" s="269"/>
      <c r="O132" s="268"/>
      <c r="P132" s="268"/>
      <c r="Q132" s="269"/>
    </row>
    <row r="133" spans="1:19" ht="15.75" customHeight="1" x14ac:dyDescent="0.25">
      <c r="A133" s="41">
        <v>1701</v>
      </c>
      <c r="B133" s="42">
        <v>61</v>
      </c>
      <c r="C133" s="42"/>
      <c r="D133" s="42"/>
      <c r="E133" s="42"/>
      <c r="F133" s="42"/>
      <c r="G133" s="42"/>
      <c r="H133" s="42"/>
      <c r="I133" s="42"/>
      <c r="J133" s="131"/>
      <c r="K133" s="114"/>
      <c r="L133" s="115"/>
      <c r="M133" s="116"/>
      <c r="N133" s="43"/>
      <c r="O133" s="44">
        <f>B133</f>
        <v>61</v>
      </c>
      <c r="P133" s="45"/>
      <c r="Q133" s="43"/>
    </row>
    <row r="134" spans="1:19" ht="15.75" customHeight="1" x14ac:dyDescent="0.25">
      <c r="A134" s="41">
        <v>1702</v>
      </c>
      <c r="B134" s="42"/>
      <c r="C134" s="42">
        <v>54</v>
      </c>
      <c r="D134" s="42"/>
      <c r="E134" s="42"/>
      <c r="F134" s="42"/>
      <c r="G134" s="42"/>
      <c r="H134" s="42"/>
      <c r="I134" s="42"/>
      <c r="J134" s="131"/>
      <c r="K134" s="119"/>
      <c r="L134" s="120"/>
      <c r="M134" s="121"/>
      <c r="N134" s="47">
        <f>IF(C134=0,"",C134/B133)</f>
        <v>0.88524590163934425</v>
      </c>
      <c r="O134" s="48">
        <v>54</v>
      </c>
      <c r="P134" s="49">
        <f t="shared" ref="P134:P140" si="10">IF(O134=0,"",O134/O133)</f>
        <v>0.88524590163934425</v>
      </c>
      <c r="Q134" s="49">
        <f t="shared" ref="Q134:Q140" si="11">IF(O134=0,"",100%-P134)</f>
        <v>0.11475409836065575</v>
      </c>
    </row>
    <row r="135" spans="1:19" ht="15.75" customHeight="1" x14ac:dyDescent="0.25">
      <c r="A135" s="41">
        <v>1801</v>
      </c>
      <c r="B135" s="42"/>
      <c r="C135" s="42"/>
      <c r="D135" s="42">
        <v>49</v>
      </c>
      <c r="E135" s="42"/>
      <c r="F135" s="42"/>
      <c r="G135" s="42"/>
      <c r="H135" s="42"/>
      <c r="I135" s="42"/>
      <c r="J135" s="131"/>
      <c r="K135" s="119"/>
      <c r="L135" s="120"/>
      <c r="M135" s="121"/>
      <c r="N135" s="47">
        <f>IF(D135=0,"",D135/C134)</f>
        <v>0.90740740740740744</v>
      </c>
      <c r="O135" s="48">
        <v>50</v>
      </c>
      <c r="P135" s="49">
        <f t="shared" si="10"/>
        <v>0.92592592592592593</v>
      </c>
      <c r="Q135" s="49">
        <f t="shared" si="11"/>
        <v>7.407407407407407E-2</v>
      </c>
      <c r="S135" s="74">
        <f>O135/O133</f>
        <v>0.81967213114754101</v>
      </c>
    </row>
    <row r="136" spans="1:19" ht="15.75" customHeight="1" x14ac:dyDescent="0.25">
      <c r="A136" s="41">
        <v>1802</v>
      </c>
      <c r="B136" s="42"/>
      <c r="C136" s="42"/>
      <c r="D136" s="42"/>
      <c r="E136" s="42">
        <v>46</v>
      </c>
      <c r="F136" s="42"/>
      <c r="G136" s="42"/>
      <c r="H136" s="42"/>
      <c r="I136" s="42"/>
      <c r="J136" s="131"/>
      <c r="K136" s="119"/>
      <c r="L136" s="120"/>
      <c r="M136" s="121"/>
      <c r="N136" s="47">
        <f>IF(E136=0,"",E136/D135)</f>
        <v>0.93877551020408168</v>
      </c>
      <c r="O136" s="48">
        <v>46</v>
      </c>
      <c r="P136" s="49">
        <f t="shared" si="10"/>
        <v>0.92</v>
      </c>
      <c r="Q136" s="49">
        <f t="shared" si="11"/>
        <v>7.999999999999996E-2</v>
      </c>
    </row>
    <row r="137" spans="1:19" ht="15.75" customHeight="1" x14ac:dyDescent="0.25">
      <c r="A137" s="41">
        <v>1901</v>
      </c>
      <c r="B137" s="42"/>
      <c r="C137" s="42"/>
      <c r="D137" s="42"/>
      <c r="E137" s="42"/>
      <c r="F137" s="42">
        <v>45</v>
      </c>
      <c r="G137" s="42"/>
      <c r="H137" s="42"/>
      <c r="I137" s="42"/>
      <c r="J137" s="131"/>
      <c r="K137" s="119"/>
      <c r="L137" s="120"/>
      <c r="M137" s="121"/>
      <c r="N137" s="47">
        <f>IF(F137=0,"",F137/E136)</f>
        <v>0.97826086956521741</v>
      </c>
      <c r="O137" s="48">
        <v>45</v>
      </c>
      <c r="P137" s="49">
        <f t="shared" si="10"/>
        <v>0.97826086956521741</v>
      </c>
      <c r="Q137" s="49">
        <f t="shared" si="11"/>
        <v>2.1739130434782594E-2</v>
      </c>
    </row>
    <row r="138" spans="1:19" ht="15.75" customHeight="1" x14ac:dyDescent="0.25">
      <c r="A138" s="41">
        <v>1902</v>
      </c>
      <c r="B138" s="42"/>
      <c r="C138" s="42"/>
      <c r="D138" s="42"/>
      <c r="E138" s="42"/>
      <c r="F138" s="42"/>
      <c r="G138" s="42">
        <v>45</v>
      </c>
      <c r="H138" s="42"/>
      <c r="I138" s="42"/>
      <c r="J138" s="131"/>
      <c r="K138" s="119"/>
      <c r="L138" s="120"/>
      <c r="M138" s="121"/>
      <c r="N138" s="47">
        <f>IF(G138=0,"",G138/F137)</f>
        <v>1</v>
      </c>
      <c r="O138" s="48">
        <v>45</v>
      </c>
      <c r="P138" s="49">
        <f t="shared" si="10"/>
        <v>1</v>
      </c>
      <c r="Q138" s="49">
        <f t="shared" si="11"/>
        <v>0</v>
      </c>
    </row>
    <row r="139" spans="1:19" ht="15.75" customHeight="1" x14ac:dyDescent="0.25">
      <c r="A139" s="41">
        <v>2001</v>
      </c>
      <c r="B139" s="42"/>
      <c r="C139" s="42"/>
      <c r="D139" s="42"/>
      <c r="E139" s="42"/>
      <c r="F139" s="42"/>
      <c r="G139" s="42"/>
      <c r="H139" s="42">
        <v>41</v>
      </c>
      <c r="I139" s="42"/>
      <c r="J139" s="131"/>
      <c r="K139" s="119"/>
      <c r="L139" s="120"/>
      <c r="M139" s="121"/>
      <c r="N139" s="47">
        <f>IF(H139=0,"",H139/G138)</f>
        <v>0.91111111111111109</v>
      </c>
      <c r="O139" s="48">
        <v>42</v>
      </c>
      <c r="P139" s="49">
        <f t="shared" si="10"/>
        <v>0.93333333333333335</v>
      </c>
      <c r="Q139" s="49">
        <f t="shared" si="11"/>
        <v>6.6666666666666652E-2</v>
      </c>
    </row>
    <row r="140" spans="1:19" ht="15.75" customHeight="1" x14ac:dyDescent="0.25">
      <c r="A140" s="41">
        <v>2002</v>
      </c>
      <c r="B140" s="42"/>
      <c r="C140" s="42"/>
      <c r="D140" s="42"/>
      <c r="E140" s="42"/>
      <c r="F140" s="42"/>
      <c r="G140" s="42"/>
      <c r="H140" s="42"/>
      <c r="I140" s="42">
        <v>40</v>
      </c>
      <c r="J140" s="131"/>
      <c r="K140" s="119"/>
      <c r="L140" s="120"/>
      <c r="M140" s="121"/>
      <c r="N140" s="47">
        <f>I140/H139</f>
        <v>0.97560975609756095</v>
      </c>
      <c r="O140" s="48">
        <v>42</v>
      </c>
      <c r="P140" s="49">
        <f t="shared" si="10"/>
        <v>1</v>
      </c>
      <c r="Q140" s="49">
        <f t="shared" si="11"/>
        <v>0</v>
      </c>
    </row>
    <row r="141" spans="1:19" ht="15.75" customHeight="1" x14ac:dyDescent="0.25">
      <c r="A141" s="41">
        <v>2101</v>
      </c>
      <c r="B141" s="42"/>
      <c r="C141" s="42"/>
      <c r="D141" s="42"/>
      <c r="E141" s="42"/>
      <c r="F141" s="42"/>
      <c r="G141" s="42"/>
      <c r="H141" s="42"/>
      <c r="I141" s="42">
        <v>3</v>
      </c>
      <c r="J141" s="131"/>
      <c r="K141" s="119"/>
      <c r="L141" s="120"/>
      <c r="M141" s="120"/>
      <c r="N141" s="120"/>
      <c r="O141" s="48">
        <v>3</v>
      </c>
      <c r="P141" s="127"/>
      <c r="Q141" s="126"/>
    </row>
    <row r="142" spans="1:19" ht="15.75" customHeight="1" x14ac:dyDescent="0.25">
      <c r="A142" s="41">
        <v>2102</v>
      </c>
      <c r="B142" s="42"/>
      <c r="C142" s="42"/>
      <c r="D142" s="42"/>
      <c r="E142" s="42"/>
      <c r="F142" s="42"/>
      <c r="G142" s="42"/>
      <c r="H142" s="42"/>
      <c r="I142" s="42"/>
      <c r="J142" s="131">
        <v>36</v>
      </c>
      <c r="K142" s="119"/>
      <c r="L142" s="120"/>
      <c r="M142" s="122"/>
      <c r="N142" s="161"/>
      <c r="O142" s="48"/>
      <c r="P142" s="127"/>
      <c r="Q142" s="126"/>
    </row>
    <row r="143" spans="1:19" ht="15.75" customHeight="1" x14ac:dyDescent="0.25">
      <c r="A143" s="41">
        <v>2201</v>
      </c>
      <c r="B143" s="42"/>
      <c r="C143" s="42"/>
      <c r="D143" s="42"/>
      <c r="E143" s="42"/>
      <c r="F143" s="42"/>
      <c r="G143" s="42"/>
      <c r="H143" s="42"/>
      <c r="I143" s="42"/>
      <c r="J143" s="131">
        <v>3</v>
      </c>
      <c r="K143" s="119"/>
      <c r="L143" s="120"/>
      <c r="M143" s="122"/>
      <c r="N143" s="126"/>
      <c r="O143" s="124"/>
      <c r="P143" s="127"/>
      <c r="Q143" s="126"/>
    </row>
    <row r="144" spans="1:19" ht="15.75" customHeight="1" x14ac:dyDescent="0.25">
      <c r="A144" s="41">
        <v>2202</v>
      </c>
      <c r="B144" s="42"/>
      <c r="C144" s="42"/>
      <c r="D144" s="42"/>
      <c r="E144" s="42"/>
      <c r="F144" s="42"/>
      <c r="G144" s="42"/>
      <c r="H144" s="42"/>
      <c r="I144" s="42"/>
      <c r="J144" s="131"/>
      <c r="K144" s="119"/>
      <c r="L144" s="120"/>
      <c r="M144" s="122"/>
      <c r="N144" s="126"/>
      <c r="O144" s="124"/>
      <c r="P144" s="127"/>
      <c r="Q144" s="126"/>
    </row>
    <row r="145" spans="1:18" ht="15.75" customHeight="1" x14ac:dyDescent="0.25">
      <c r="A145" s="41">
        <v>2301</v>
      </c>
      <c r="B145" s="42"/>
      <c r="C145" s="42"/>
      <c r="D145" s="42"/>
      <c r="E145" s="42"/>
      <c r="F145" s="42"/>
      <c r="G145" s="42"/>
      <c r="H145" s="42"/>
      <c r="I145" s="42"/>
      <c r="J145" s="131"/>
      <c r="K145" s="119"/>
      <c r="L145" s="120"/>
      <c r="M145" s="122"/>
      <c r="N145" s="126"/>
      <c r="O145" s="124"/>
      <c r="P145" s="127"/>
      <c r="Q145" s="126"/>
    </row>
    <row r="146" spans="1:18" ht="15.75" customHeight="1" x14ac:dyDescent="0.25">
      <c r="A146" s="41">
        <v>2302</v>
      </c>
      <c r="B146" s="42"/>
      <c r="C146" s="42"/>
      <c r="D146" s="42"/>
      <c r="E146" s="42"/>
      <c r="F146" s="42"/>
      <c r="G146" s="42"/>
      <c r="H146" s="42"/>
      <c r="I146" s="42"/>
      <c r="J146" s="131"/>
      <c r="K146" s="119"/>
      <c r="L146" s="120"/>
      <c r="M146" s="122"/>
      <c r="N146" s="120"/>
      <c r="O146" s="122"/>
      <c r="P146" s="158"/>
      <c r="Q146" s="126"/>
    </row>
    <row r="147" spans="1:18" ht="15.75" customHeight="1" x14ac:dyDescent="0.25">
      <c r="A147" s="41">
        <v>2401</v>
      </c>
      <c r="B147" s="42"/>
      <c r="C147" s="42"/>
      <c r="D147" s="42"/>
      <c r="E147" s="42"/>
      <c r="F147" s="42"/>
      <c r="G147" s="42"/>
      <c r="H147" s="42"/>
      <c r="I147" s="42"/>
      <c r="J147" s="131"/>
      <c r="K147" s="119"/>
      <c r="L147" s="120"/>
      <c r="M147" s="122"/>
      <c r="N147" s="52" t="s">
        <v>35</v>
      </c>
      <c r="O147" s="94">
        <v>35</v>
      </c>
      <c r="P147" s="54">
        <f>SUM(J137:J147)</f>
        <v>39</v>
      </c>
      <c r="Q147" s="55" t="s">
        <v>20</v>
      </c>
    </row>
    <row r="148" spans="1:18" ht="15.75" customHeight="1" x14ac:dyDescent="0.25">
      <c r="A148" s="41">
        <v>2402</v>
      </c>
      <c r="B148" s="42"/>
      <c r="C148" s="42"/>
      <c r="D148" s="42"/>
      <c r="E148" s="42"/>
      <c r="F148" s="42"/>
      <c r="G148" s="42"/>
      <c r="H148" s="42"/>
      <c r="I148" s="42"/>
      <c r="J148" s="131"/>
      <c r="K148" s="119"/>
      <c r="L148" s="120"/>
      <c r="M148" s="122"/>
      <c r="N148" s="56" t="s">
        <v>36</v>
      </c>
      <c r="O148" s="96">
        <f>O147/B133</f>
        <v>0.57377049180327866</v>
      </c>
      <c r="P148" s="58">
        <f>IF(O147/P147=0,"",O147/P147)</f>
        <v>0.89743589743589747</v>
      </c>
      <c r="Q148" s="59" t="s">
        <v>37</v>
      </c>
    </row>
    <row r="149" spans="1:18" ht="15.75" customHeight="1" x14ac:dyDescent="0.25">
      <c r="A149" s="41">
        <v>2501</v>
      </c>
      <c r="B149" s="186"/>
      <c r="C149" s="186"/>
      <c r="D149" s="186"/>
      <c r="E149" s="186"/>
      <c r="F149" s="186"/>
      <c r="G149" s="186"/>
      <c r="H149" s="186"/>
      <c r="I149" s="186"/>
      <c r="J149" s="131"/>
      <c r="K149" s="128"/>
      <c r="L149" s="129"/>
      <c r="M149" s="130"/>
      <c r="N149" s="61"/>
      <c r="O149" s="62"/>
      <c r="P149" s="62"/>
      <c r="Q149" s="63"/>
    </row>
    <row r="150" spans="1:18" ht="18" customHeight="1" x14ac:dyDescent="0.25">
      <c r="A150" s="22"/>
      <c r="B150" s="253" t="s">
        <v>80</v>
      </c>
      <c r="C150" s="253"/>
      <c r="D150" s="253"/>
      <c r="E150" s="253"/>
      <c r="F150" s="253"/>
      <c r="G150" s="253"/>
      <c r="H150" s="253"/>
      <c r="I150" s="253"/>
      <c r="J150" s="185">
        <f>SUM(J142:J146)</f>
        <v>39</v>
      </c>
      <c r="K150" s="65">
        <f>IF(J142=0,"",J142/B133)</f>
        <v>0.5901639344262295</v>
      </c>
      <c r="L150" s="65">
        <f>IF(J150=0,"",J150/B133)</f>
        <v>0.63934426229508201</v>
      </c>
      <c r="M150" s="65">
        <f>L150-K150</f>
        <v>4.9180327868852514E-2</v>
      </c>
      <c r="N150" s="1"/>
      <c r="O150" s="27"/>
      <c r="P150" s="30"/>
      <c r="Q150" s="1"/>
    </row>
    <row r="151" spans="1:18" ht="12.75" customHeight="1" x14ac:dyDescent="0.2"/>
    <row r="152" spans="1:18" ht="12.75" customHeight="1" x14ac:dyDescent="0.2"/>
    <row r="153" spans="1:18" ht="26.25" customHeight="1" x14ac:dyDescent="0.4">
      <c r="A153" s="196"/>
      <c r="B153" s="235" t="s">
        <v>69</v>
      </c>
      <c r="C153" s="235"/>
      <c r="D153" s="235"/>
      <c r="E153" s="235"/>
      <c r="F153" s="235"/>
      <c r="G153" s="235"/>
      <c r="H153" s="235"/>
      <c r="I153" s="235"/>
      <c r="J153" s="173" t="s">
        <v>87</v>
      </c>
      <c r="K153" s="1"/>
      <c r="L153" s="27"/>
      <c r="M153" s="1"/>
      <c r="N153" s="27"/>
      <c r="O153" s="27"/>
      <c r="P153" s="27"/>
    </row>
    <row r="154" spans="1:18" ht="20.25" x14ac:dyDescent="0.2">
      <c r="A154" s="245" t="s">
        <v>19</v>
      </c>
      <c r="B154" s="246" t="s">
        <v>70</v>
      </c>
      <c r="C154" s="247"/>
      <c r="D154" s="247"/>
      <c r="E154" s="247"/>
      <c r="F154" s="247"/>
      <c r="G154" s="247"/>
      <c r="H154" s="247"/>
      <c r="I154" s="247"/>
      <c r="J154" s="249" t="s">
        <v>20</v>
      </c>
      <c r="K154" s="243" t="s">
        <v>11</v>
      </c>
      <c r="L154" s="243" t="s">
        <v>12</v>
      </c>
      <c r="M154" s="242" t="s">
        <v>13</v>
      </c>
      <c r="N154" s="243" t="s">
        <v>14</v>
      </c>
      <c r="O154" s="244" t="s">
        <v>15</v>
      </c>
      <c r="P154" s="244" t="s">
        <v>16</v>
      </c>
      <c r="Q154" s="243" t="s">
        <v>17</v>
      </c>
    </row>
    <row r="155" spans="1:18" ht="15.75" customHeight="1" x14ac:dyDescent="0.25">
      <c r="A155" s="238"/>
      <c r="B155" s="41" t="s">
        <v>71</v>
      </c>
      <c r="C155" s="41" t="s">
        <v>72</v>
      </c>
      <c r="D155" s="41" t="s">
        <v>73</v>
      </c>
      <c r="E155" s="41" t="s">
        <v>74</v>
      </c>
      <c r="F155" s="41" t="s">
        <v>75</v>
      </c>
      <c r="G155" s="41" t="s">
        <v>76</v>
      </c>
      <c r="H155" s="41" t="s">
        <v>77</v>
      </c>
      <c r="I155" s="41" t="s">
        <v>78</v>
      </c>
      <c r="J155" s="250"/>
      <c r="K155" s="269"/>
      <c r="L155" s="269"/>
      <c r="M155" s="270"/>
      <c r="N155" s="269"/>
      <c r="O155" s="268"/>
      <c r="P155" s="268"/>
      <c r="Q155" s="269"/>
    </row>
    <row r="156" spans="1:18" ht="15.75" customHeight="1" x14ac:dyDescent="0.25">
      <c r="A156" s="41">
        <v>1702</v>
      </c>
      <c r="B156" s="42">
        <v>91</v>
      </c>
      <c r="C156" s="42"/>
      <c r="D156" s="42"/>
      <c r="E156" s="42"/>
      <c r="F156" s="42"/>
      <c r="G156" s="42"/>
      <c r="H156" s="42"/>
      <c r="I156" s="42"/>
      <c r="J156" s="131"/>
      <c r="K156" s="114"/>
      <c r="L156" s="115"/>
      <c r="M156" s="116"/>
      <c r="N156" s="43"/>
      <c r="O156" s="44">
        <f>B156</f>
        <v>91</v>
      </c>
      <c r="P156" s="45"/>
      <c r="Q156" s="43"/>
    </row>
    <row r="157" spans="1:18" ht="15.75" customHeight="1" x14ac:dyDescent="0.25">
      <c r="A157" s="41">
        <v>1801</v>
      </c>
      <c r="B157" s="42"/>
      <c r="C157" s="42">
        <v>84</v>
      </c>
      <c r="D157" s="42"/>
      <c r="E157" s="42"/>
      <c r="F157" s="42"/>
      <c r="G157" s="42"/>
      <c r="H157" s="42"/>
      <c r="I157" s="42"/>
      <c r="J157" s="131"/>
      <c r="K157" s="119"/>
      <c r="L157" s="120"/>
      <c r="M157" s="121"/>
      <c r="N157" s="47">
        <f>IF(C157=0,"",C157/B156)</f>
        <v>0.92307692307692313</v>
      </c>
      <c r="O157" s="48">
        <v>84</v>
      </c>
      <c r="P157" s="49">
        <f t="shared" ref="P157:P163" si="12">IF(O157=0,"",O157/O156)</f>
        <v>0.92307692307692313</v>
      </c>
      <c r="Q157" s="49">
        <f t="shared" ref="Q157:Q163" si="13">IF(O157=0,"",100%-P157)</f>
        <v>7.6923076923076872E-2</v>
      </c>
    </row>
    <row r="158" spans="1:18" ht="15.75" customHeight="1" x14ac:dyDescent="0.25">
      <c r="A158" s="41">
        <v>1802</v>
      </c>
      <c r="B158" s="42"/>
      <c r="C158" s="42"/>
      <c r="D158" s="42">
        <v>81</v>
      </c>
      <c r="E158" s="42"/>
      <c r="F158" s="42"/>
      <c r="G158" s="42"/>
      <c r="H158" s="42"/>
      <c r="I158" s="42"/>
      <c r="J158" s="131"/>
      <c r="K158" s="119"/>
      <c r="L158" s="120"/>
      <c r="M158" s="121"/>
      <c r="N158" s="47">
        <f>IF(D158=0,"",D158/C157)</f>
        <v>0.9642857142857143</v>
      </c>
      <c r="O158" s="48">
        <v>83</v>
      </c>
      <c r="P158" s="49">
        <f t="shared" si="12"/>
        <v>0.98809523809523814</v>
      </c>
      <c r="Q158" s="49">
        <f t="shared" si="13"/>
        <v>1.1904761904761862E-2</v>
      </c>
      <c r="R158" s="32">
        <f>O158/O156</f>
        <v>0.91208791208791207</v>
      </c>
    </row>
    <row r="159" spans="1:18" ht="15.75" customHeight="1" x14ac:dyDescent="0.25">
      <c r="A159" s="41">
        <v>1901</v>
      </c>
      <c r="B159" s="42"/>
      <c r="C159" s="42"/>
      <c r="D159" s="42"/>
      <c r="E159" s="42">
        <v>80</v>
      </c>
      <c r="F159" s="42"/>
      <c r="G159" s="42"/>
      <c r="H159" s="42"/>
      <c r="I159" s="42"/>
      <c r="J159" s="131"/>
      <c r="K159" s="119"/>
      <c r="L159" s="120"/>
      <c r="M159" s="121"/>
      <c r="N159" s="47">
        <f>IF(E159=0,"",E159/D158)</f>
        <v>0.98765432098765427</v>
      </c>
      <c r="O159" s="48">
        <v>82</v>
      </c>
      <c r="P159" s="49">
        <f t="shared" si="12"/>
        <v>0.98795180722891562</v>
      </c>
      <c r="Q159" s="49">
        <f t="shared" si="13"/>
        <v>1.2048192771084376E-2</v>
      </c>
    </row>
    <row r="160" spans="1:18" ht="15.75" customHeight="1" x14ac:dyDescent="0.25">
      <c r="A160" s="41">
        <v>1902</v>
      </c>
      <c r="B160" s="42"/>
      <c r="C160" s="42"/>
      <c r="D160" s="42"/>
      <c r="E160" s="42"/>
      <c r="F160" s="42">
        <v>73</v>
      </c>
      <c r="G160" s="42"/>
      <c r="H160" s="42"/>
      <c r="I160" s="42"/>
      <c r="J160" s="131"/>
      <c r="K160" s="119"/>
      <c r="L160" s="120"/>
      <c r="M160" s="121"/>
      <c r="N160" s="47">
        <f>IF(F160=0,"",F160/E159)</f>
        <v>0.91249999999999998</v>
      </c>
      <c r="O160" s="48">
        <v>77</v>
      </c>
      <c r="P160" s="49">
        <f t="shared" si="12"/>
        <v>0.93902439024390238</v>
      </c>
      <c r="Q160" s="49">
        <f t="shared" si="13"/>
        <v>6.0975609756097615E-2</v>
      </c>
    </row>
    <row r="161" spans="1:21" ht="15.75" customHeight="1" x14ac:dyDescent="0.25">
      <c r="A161" s="41">
        <v>2001</v>
      </c>
      <c r="B161" s="42"/>
      <c r="C161" s="42"/>
      <c r="D161" s="42"/>
      <c r="E161" s="42"/>
      <c r="F161" s="42"/>
      <c r="G161" s="42">
        <v>72</v>
      </c>
      <c r="H161" s="42"/>
      <c r="I161" s="42"/>
      <c r="J161" s="131"/>
      <c r="K161" s="119"/>
      <c r="L161" s="120"/>
      <c r="M161" s="121"/>
      <c r="N161" s="47">
        <f>IF(G161=0,"",G161/F160)</f>
        <v>0.98630136986301364</v>
      </c>
      <c r="O161" s="48">
        <v>77</v>
      </c>
      <c r="P161" s="49">
        <f t="shared" si="12"/>
        <v>1</v>
      </c>
      <c r="Q161" s="49">
        <f t="shared" si="13"/>
        <v>0</v>
      </c>
    </row>
    <row r="162" spans="1:21" ht="15.75" customHeight="1" x14ac:dyDescent="0.25">
      <c r="A162" s="41">
        <v>2002</v>
      </c>
      <c r="B162" s="42"/>
      <c r="C162" s="42"/>
      <c r="D162" s="42"/>
      <c r="E162" s="42"/>
      <c r="F162" s="42"/>
      <c r="G162" s="42"/>
      <c r="H162" s="42">
        <v>69</v>
      </c>
      <c r="I162" s="42"/>
      <c r="J162" s="131"/>
      <c r="K162" s="119"/>
      <c r="L162" s="120"/>
      <c r="M162" s="121"/>
      <c r="N162" s="47">
        <f>IF(H162=0,"",H162/G161)</f>
        <v>0.95833333333333337</v>
      </c>
      <c r="O162" s="48">
        <v>73</v>
      </c>
      <c r="P162" s="49">
        <f t="shared" si="12"/>
        <v>0.94805194805194803</v>
      </c>
      <c r="Q162" s="49">
        <f t="shared" si="13"/>
        <v>5.1948051948051965E-2</v>
      </c>
    </row>
    <row r="163" spans="1:21" ht="15.75" customHeight="1" x14ac:dyDescent="0.25">
      <c r="A163" s="41">
        <v>2101</v>
      </c>
      <c r="B163" s="42"/>
      <c r="C163" s="42"/>
      <c r="D163" s="42"/>
      <c r="E163" s="42"/>
      <c r="F163" s="42"/>
      <c r="G163" s="42"/>
      <c r="H163" s="42"/>
      <c r="I163" s="42">
        <v>68</v>
      </c>
      <c r="J163" s="131">
        <v>2</v>
      </c>
      <c r="K163" s="119"/>
      <c r="L163" s="120"/>
      <c r="M163" s="121"/>
      <c r="N163" s="47">
        <f>I163/H162</f>
        <v>0.98550724637681164</v>
      </c>
      <c r="O163" s="48">
        <v>70</v>
      </c>
      <c r="P163" s="49">
        <f t="shared" si="12"/>
        <v>0.95890410958904104</v>
      </c>
      <c r="Q163" s="49">
        <f t="shared" si="13"/>
        <v>4.1095890410958957E-2</v>
      </c>
    </row>
    <row r="164" spans="1:21" ht="15.75" customHeight="1" x14ac:dyDescent="0.25">
      <c r="A164" s="41">
        <v>2102</v>
      </c>
      <c r="B164" s="42"/>
      <c r="C164" s="42"/>
      <c r="D164" s="42"/>
      <c r="E164" s="42"/>
      <c r="F164" s="42"/>
      <c r="G164" s="42"/>
      <c r="H164" s="42"/>
      <c r="I164" s="42">
        <v>3</v>
      </c>
      <c r="J164" s="131"/>
      <c r="K164" s="119"/>
      <c r="L164" s="120"/>
      <c r="M164" s="120"/>
      <c r="N164" s="120"/>
      <c r="O164" s="48">
        <v>4</v>
      </c>
      <c r="P164" s="127"/>
      <c r="Q164" s="126"/>
    </row>
    <row r="165" spans="1:21" ht="15.75" customHeight="1" x14ac:dyDescent="0.25">
      <c r="A165" s="41">
        <v>2201</v>
      </c>
      <c r="B165" s="42"/>
      <c r="C165" s="42"/>
      <c r="D165" s="42"/>
      <c r="E165" s="42"/>
      <c r="F165" s="42"/>
      <c r="G165" s="42"/>
      <c r="H165" s="42"/>
      <c r="I165" s="42">
        <v>2</v>
      </c>
      <c r="J165" s="131">
        <v>63</v>
      </c>
      <c r="K165" s="119"/>
      <c r="L165" s="120"/>
      <c r="M165" s="122"/>
      <c r="N165" s="126"/>
      <c r="O165" s="48">
        <v>2</v>
      </c>
      <c r="P165" s="127"/>
      <c r="Q165" s="126"/>
    </row>
    <row r="166" spans="1:21" ht="15.75" customHeight="1" x14ac:dyDescent="0.25">
      <c r="A166" s="41">
        <v>2202</v>
      </c>
      <c r="B166" s="42"/>
      <c r="C166" s="42"/>
      <c r="D166" s="42"/>
      <c r="E166" s="42"/>
      <c r="F166" s="42"/>
      <c r="G166" s="42"/>
      <c r="H166" s="42"/>
      <c r="I166" s="42">
        <v>1</v>
      </c>
      <c r="J166" s="131">
        <v>3</v>
      </c>
      <c r="K166" s="119"/>
      <c r="L166" s="120"/>
      <c r="M166" s="122"/>
      <c r="N166" s="126"/>
      <c r="O166" s="124">
        <v>1</v>
      </c>
      <c r="P166" s="127"/>
      <c r="Q166" s="126"/>
    </row>
    <row r="167" spans="1:21" ht="15.75" customHeight="1" x14ac:dyDescent="0.25">
      <c r="A167" s="41">
        <v>2301</v>
      </c>
      <c r="B167" s="42"/>
      <c r="C167" s="42"/>
      <c r="D167" s="42"/>
      <c r="E167" s="42"/>
      <c r="F167" s="42"/>
      <c r="G167" s="42"/>
      <c r="H167" s="42"/>
      <c r="I167" s="42">
        <v>1</v>
      </c>
      <c r="J167" s="131">
        <v>2</v>
      </c>
      <c r="K167" s="119"/>
      <c r="L167" s="120"/>
      <c r="M167" s="122"/>
      <c r="N167" s="126"/>
      <c r="O167" s="124"/>
      <c r="P167" s="127"/>
      <c r="Q167" s="126"/>
    </row>
    <row r="168" spans="1:21" ht="15.75" customHeight="1" x14ac:dyDescent="0.25">
      <c r="A168" s="41">
        <v>2302</v>
      </c>
      <c r="B168" s="42"/>
      <c r="C168" s="42"/>
      <c r="D168" s="42"/>
      <c r="E168" s="42"/>
      <c r="F168" s="42"/>
      <c r="G168" s="42"/>
      <c r="H168" s="42"/>
      <c r="I168" s="42"/>
      <c r="J168" s="131">
        <v>1</v>
      </c>
      <c r="K168" s="119"/>
      <c r="L168" s="120"/>
      <c r="M168" s="122"/>
      <c r="N168" s="126"/>
      <c r="O168" s="124"/>
      <c r="P168" s="127"/>
      <c r="Q168" s="126"/>
    </row>
    <row r="169" spans="1:21" ht="15.75" customHeight="1" x14ac:dyDescent="0.25">
      <c r="A169" s="41">
        <v>2401</v>
      </c>
      <c r="B169" s="42"/>
      <c r="C169" s="42"/>
      <c r="D169" s="42"/>
      <c r="E169" s="42"/>
      <c r="F169" s="42"/>
      <c r="G169" s="42"/>
      <c r="H169" s="42"/>
      <c r="I169" s="42"/>
      <c r="J169" s="131">
        <v>1</v>
      </c>
      <c r="K169" s="119"/>
      <c r="L169" s="120"/>
      <c r="M169" s="122"/>
      <c r="N169" s="120"/>
      <c r="O169" s="122"/>
      <c r="P169" s="158"/>
      <c r="Q169" s="126"/>
    </row>
    <row r="170" spans="1:21" ht="15.75" customHeight="1" x14ac:dyDescent="0.25">
      <c r="A170" s="41">
        <v>2402</v>
      </c>
      <c r="B170" s="42"/>
      <c r="C170" s="42"/>
      <c r="D170" s="42"/>
      <c r="E170" s="42"/>
      <c r="F170" s="42"/>
      <c r="G170" s="42"/>
      <c r="H170" s="42"/>
      <c r="I170" s="42"/>
      <c r="J170" s="131"/>
      <c r="K170" s="119"/>
      <c r="L170" s="120"/>
      <c r="M170" s="122"/>
      <c r="N170" s="52" t="s">
        <v>35</v>
      </c>
      <c r="O170" s="94">
        <v>70</v>
      </c>
      <c r="P170" s="144">
        <f>SUM(J160:J170)</f>
        <v>72</v>
      </c>
      <c r="Q170" s="55" t="s">
        <v>20</v>
      </c>
    </row>
    <row r="171" spans="1:21" ht="15.75" customHeight="1" x14ac:dyDescent="0.25">
      <c r="A171" s="41">
        <v>2501</v>
      </c>
      <c r="B171" s="42"/>
      <c r="C171" s="42"/>
      <c r="D171" s="42"/>
      <c r="E171" s="42"/>
      <c r="F171" s="42"/>
      <c r="G171" s="42"/>
      <c r="H171" s="42"/>
      <c r="I171" s="42"/>
      <c r="J171" s="131"/>
      <c r="K171" s="119"/>
      <c r="L171" s="120"/>
      <c r="M171" s="122"/>
      <c r="N171" s="56" t="s">
        <v>36</v>
      </c>
      <c r="O171" s="96">
        <f>O170/B156</f>
        <v>0.76923076923076927</v>
      </c>
      <c r="P171" s="149">
        <f>IF(O170/P170=0,"",O170/P170)</f>
        <v>0.97222222222222221</v>
      </c>
      <c r="Q171" s="59" t="s">
        <v>37</v>
      </c>
    </row>
    <row r="172" spans="1:21" ht="15.75" customHeight="1" x14ac:dyDescent="0.25">
      <c r="A172" s="41">
        <v>2502</v>
      </c>
      <c r="B172" s="186"/>
      <c r="C172" s="186"/>
      <c r="D172" s="186"/>
      <c r="E172" s="186"/>
      <c r="F172" s="186"/>
      <c r="G172" s="186"/>
      <c r="H172" s="186"/>
      <c r="I172" s="186"/>
      <c r="J172" s="131"/>
      <c r="K172" s="128"/>
      <c r="L172" s="129"/>
      <c r="M172" s="130"/>
      <c r="N172" s="61"/>
      <c r="O172" s="62"/>
      <c r="P172" s="62"/>
      <c r="Q172" s="63"/>
    </row>
    <row r="173" spans="1:21" ht="18" customHeight="1" x14ac:dyDescent="0.25">
      <c r="A173" s="22"/>
      <c r="B173" s="253" t="s">
        <v>80</v>
      </c>
      <c r="C173" s="253"/>
      <c r="D173" s="253"/>
      <c r="E173" s="253"/>
      <c r="F173" s="253"/>
      <c r="G173" s="253"/>
      <c r="H173" s="253"/>
      <c r="I173" s="253"/>
      <c r="J173" s="185">
        <f>SUM(J156:J170)</f>
        <v>72</v>
      </c>
      <c r="K173" s="65">
        <f>(SUM(J164:J165)/B156)</f>
        <v>0.69230769230769229</v>
      </c>
      <c r="L173" s="65">
        <f>IF(J173=0,"",J173/B156)</f>
        <v>0.79120879120879117</v>
      </c>
      <c r="M173" s="65">
        <f>L173-K173</f>
        <v>9.8901098901098883E-2</v>
      </c>
      <c r="N173" s="1"/>
      <c r="O173" s="27"/>
      <c r="P173" s="30"/>
      <c r="Q173" s="1"/>
    </row>
    <row r="174" spans="1:21" ht="12.75" customHeight="1" x14ac:dyDescent="0.2"/>
    <row r="175" spans="1:21" ht="12.75" customHeight="1" x14ac:dyDescent="0.2"/>
    <row r="176" spans="1:21" ht="26.25" customHeight="1" x14ac:dyDescent="0.4">
      <c r="A176" s="196"/>
      <c r="B176" s="235" t="s">
        <v>69</v>
      </c>
      <c r="C176" s="235"/>
      <c r="D176" s="235"/>
      <c r="E176" s="235"/>
      <c r="F176" s="235"/>
      <c r="G176" s="235"/>
      <c r="H176" s="235"/>
      <c r="I176" s="235"/>
      <c r="J176" s="173" t="s">
        <v>88</v>
      </c>
      <c r="L176" s="1"/>
      <c r="M176" s="27"/>
      <c r="N176" s="1"/>
      <c r="O176" s="27"/>
      <c r="P176" s="27"/>
      <c r="Q176" s="27"/>
      <c r="U176" s="141">
        <f>AVERAGE(K173,K197)</f>
        <v>0.63186813186813184</v>
      </c>
    </row>
    <row r="177" spans="1:18" ht="20.25" x14ac:dyDescent="0.2">
      <c r="A177" s="245" t="s">
        <v>19</v>
      </c>
      <c r="B177" s="246" t="s">
        <v>70</v>
      </c>
      <c r="C177" s="266"/>
      <c r="D177" s="266"/>
      <c r="E177" s="266"/>
      <c r="F177" s="266"/>
      <c r="G177" s="266"/>
      <c r="H177" s="266"/>
      <c r="I177" s="267"/>
      <c r="J177" s="249" t="s">
        <v>20</v>
      </c>
      <c r="K177" s="243" t="s">
        <v>11</v>
      </c>
      <c r="L177" s="243" t="s">
        <v>12</v>
      </c>
      <c r="M177" s="242" t="s">
        <v>13</v>
      </c>
      <c r="N177" s="243" t="s">
        <v>14</v>
      </c>
      <c r="O177" s="244" t="s">
        <v>15</v>
      </c>
      <c r="P177" s="244" t="s">
        <v>16</v>
      </c>
      <c r="Q177" s="243" t="s">
        <v>17</v>
      </c>
    </row>
    <row r="178" spans="1:18" ht="15.75" customHeight="1" x14ac:dyDescent="0.25">
      <c r="A178" s="238"/>
      <c r="B178" s="41" t="s">
        <v>71</v>
      </c>
      <c r="C178" s="41" t="s">
        <v>72</v>
      </c>
      <c r="D178" s="41" t="s">
        <v>73</v>
      </c>
      <c r="E178" s="41" t="s">
        <v>74</v>
      </c>
      <c r="F178" s="41" t="s">
        <v>75</v>
      </c>
      <c r="G178" s="41" t="s">
        <v>76</v>
      </c>
      <c r="H178" s="41" t="s">
        <v>77</v>
      </c>
      <c r="I178" s="41" t="s">
        <v>78</v>
      </c>
      <c r="J178" s="250"/>
      <c r="K178" s="269"/>
      <c r="L178" s="269"/>
      <c r="M178" s="270"/>
      <c r="N178" s="269"/>
      <c r="O178" s="268"/>
      <c r="P178" s="268"/>
      <c r="Q178" s="269"/>
    </row>
    <row r="179" spans="1:18" ht="15.75" customHeight="1" x14ac:dyDescent="0.25">
      <c r="A179" s="41">
        <v>1801</v>
      </c>
      <c r="B179" s="42">
        <v>84</v>
      </c>
      <c r="C179" s="42"/>
      <c r="D179" s="42"/>
      <c r="E179" s="42"/>
      <c r="F179" s="42"/>
      <c r="G179" s="42"/>
      <c r="H179" s="42"/>
      <c r="I179" s="42"/>
      <c r="J179" s="131"/>
      <c r="K179" s="114"/>
      <c r="L179" s="115"/>
      <c r="M179" s="116"/>
      <c r="N179" s="43"/>
      <c r="O179" s="44">
        <f>B179</f>
        <v>84</v>
      </c>
      <c r="P179" s="45"/>
      <c r="Q179" s="43"/>
    </row>
    <row r="180" spans="1:18" ht="15.75" customHeight="1" x14ac:dyDescent="0.25">
      <c r="A180" s="41">
        <v>1802</v>
      </c>
      <c r="B180" s="42"/>
      <c r="C180" s="42">
        <v>73</v>
      </c>
      <c r="D180" s="42"/>
      <c r="E180" s="42"/>
      <c r="F180" s="42"/>
      <c r="G180" s="42"/>
      <c r="H180" s="42"/>
      <c r="I180" s="42"/>
      <c r="J180" s="131"/>
      <c r="K180" s="119"/>
      <c r="L180" s="120"/>
      <c r="M180" s="121"/>
      <c r="N180" s="47">
        <f>IF(C180=0,"",C180/B179)</f>
        <v>0.86904761904761907</v>
      </c>
      <c r="O180" s="48">
        <v>73</v>
      </c>
      <c r="P180" s="49">
        <f t="shared" ref="P180:P186" si="14">IF(O180=0,"",O180/O179)</f>
        <v>0.86904761904761907</v>
      </c>
      <c r="Q180" s="49">
        <f t="shared" ref="Q180:Q186" si="15">IF(O180=0,"",100%-P180)</f>
        <v>0.13095238095238093</v>
      </c>
    </row>
    <row r="181" spans="1:18" ht="15.75" customHeight="1" x14ac:dyDescent="0.25">
      <c r="A181" s="41">
        <v>1901</v>
      </c>
      <c r="B181" s="42"/>
      <c r="C181" s="42"/>
      <c r="D181" s="42">
        <v>64</v>
      </c>
      <c r="E181" s="42"/>
      <c r="F181" s="42"/>
      <c r="G181" s="42"/>
      <c r="H181" s="42"/>
      <c r="I181" s="42"/>
      <c r="J181" s="131"/>
      <c r="K181" s="119"/>
      <c r="L181" s="120"/>
      <c r="M181" s="121"/>
      <c r="N181" s="47">
        <f>IF(D181=0,"",D181/C180)</f>
        <v>0.87671232876712324</v>
      </c>
      <c r="O181" s="48">
        <v>72</v>
      </c>
      <c r="P181" s="49">
        <f t="shared" si="14"/>
        <v>0.98630136986301364</v>
      </c>
      <c r="Q181" s="49">
        <f t="shared" si="15"/>
        <v>1.3698630136986356E-2</v>
      </c>
      <c r="R181" s="32">
        <f>O181/O179</f>
        <v>0.8571428571428571</v>
      </c>
    </row>
    <row r="182" spans="1:18" ht="15.75" customHeight="1" x14ac:dyDescent="0.25">
      <c r="A182" s="41">
        <v>1902</v>
      </c>
      <c r="B182" s="42"/>
      <c r="C182" s="42"/>
      <c r="D182" s="42"/>
      <c r="E182" s="42">
        <v>64</v>
      </c>
      <c r="F182" s="42"/>
      <c r="G182" s="42"/>
      <c r="H182" s="42"/>
      <c r="I182" s="42"/>
      <c r="J182" s="131"/>
      <c r="K182" s="119"/>
      <c r="L182" s="120"/>
      <c r="M182" s="121"/>
      <c r="N182" s="47">
        <f>IF(E182=0,"",E182/D181)</f>
        <v>1</v>
      </c>
      <c r="O182" s="48">
        <v>67</v>
      </c>
      <c r="P182" s="49">
        <f t="shared" si="14"/>
        <v>0.93055555555555558</v>
      </c>
      <c r="Q182" s="49">
        <f t="shared" si="15"/>
        <v>6.944444444444442E-2</v>
      </c>
    </row>
    <row r="183" spans="1:18" ht="15.75" customHeight="1" x14ac:dyDescent="0.25">
      <c r="A183" s="41">
        <v>2001</v>
      </c>
      <c r="B183" s="42"/>
      <c r="C183" s="42"/>
      <c r="D183" s="42"/>
      <c r="E183" s="42"/>
      <c r="F183" s="42">
        <v>56</v>
      </c>
      <c r="G183" s="42"/>
      <c r="H183" s="42"/>
      <c r="I183" s="42"/>
      <c r="J183" s="131"/>
      <c r="K183" s="119"/>
      <c r="L183" s="120"/>
      <c r="M183" s="121"/>
      <c r="N183" s="47">
        <f>IF(F183=0,"",F183/E182)</f>
        <v>0.875</v>
      </c>
      <c r="O183" s="48">
        <v>64</v>
      </c>
      <c r="P183" s="49">
        <f t="shared" si="14"/>
        <v>0.95522388059701491</v>
      </c>
      <c r="Q183" s="49">
        <f t="shared" si="15"/>
        <v>4.4776119402985093E-2</v>
      </c>
    </row>
    <row r="184" spans="1:18" ht="15.75" customHeight="1" x14ac:dyDescent="0.25">
      <c r="A184" s="41">
        <v>2002</v>
      </c>
      <c r="B184" s="42"/>
      <c r="C184" s="42"/>
      <c r="D184" s="42"/>
      <c r="E184" s="42"/>
      <c r="F184" s="42"/>
      <c r="G184" s="42">
        <v>56</v>
      </c>
      <c r="H184" s="42"/>
      <c r="I184" s="42"/>
      <c r="J184" s="131"/>
      <c r="K184" s="119"/>
      <c r="L184" s="120"/>
      <c r="M184" s="121"/>
      <c r="N184" s="47">
        <f>IF(G184=0,"",G184/F183)</f>
        <v>1</v>
      </c>
      <c r="O184" s="48">
        <v>62</v>
      </c>
      <c r="P184" s="49">
        <f t="shared" si="14"/>
        <v>0.96875</v>
      </c>
      <c r="Q184" s="49">
        <f t="shared" si="15"/>
        <v>3.125E-2</v>
      </c>
    </row>
    <row r="185" spans="1:18" ht="15.75" customHeight="1" x14ac:dyDescent="0.25">
      <c r="A185" s="41">
        <v>2101</v>
      </c>
      <c r="B185" s="42"/>
      <c r="C185" s="42"/>
      <c r="D185" s="42"/>
      <c r="E185" s="42"/>
      <c r="F185" s="42"/>
      <c r="G185" s="42"/>
      <c r="H185" s="42">
        <v>56</v>
      </c>
      <c r="I185" s="42"/>
      <c r="J185" s="131"/>
      <c r="K185" s="119"/>
      <c r="L185" s="120"/>
      <c r="M185" s="121"/>
      <c r="N185" s="47">
        <f>IF(H185=0,"",H185/G184)</f>
        <v>1</v>
      </c>
      <c r="O185" s="48">
        <v>59</v>
      </c>
      <c r="P185" s="49">
        <f t="shared" si="14"/>
        <v>0.95161290322580649</v>
      </c>
      <c r="Q185" s="49">
        <f t="shared" si="15"/>
        <v>4.8387096774193505E-2</v>
      </c>
    </row>
    <row r="186" spans="1:18" ht="15.75" customHeight="1" x14ac:dyDescent="0.25">
      <c r="A186" s="41">
        <v>2102</v>
      </c>
      <c r="B186" s="42"/>
      <c r="C186" s="42"/>
      <c r="D186" s="42"/>
      <c r="E186" s="42"/>
      <c r="F186" s="42"/>
      <c r="G186" s="42"/>
      <c r="H186" s="42"/>
      <c r="I186" s="42">
        <v>54</v>
      </c>
      <c r="J186" s="131">
        <v>2</v>
      </c>
      <c r="K186" s="119"/>
      <c r="L186" s="120"/>
      <c r="M186" s="121"/>
      <c r="N186" s="47">
        <f>IF(I186=0,"",I186/H185)</f>
        <v>0.9642857142857143</v>
      </c>
      <c r="O186" s="48">
        <v>57</v>
      </c>
      <c r="P186" s="49">
        <f t="shared" si="14"/>
        <v>0.96610169491525422</v>
      </c>
      <c r="Q186" s="49">
        <f t="shared" si="15"/>
        <v>3.3898305084745783E-2</v>
      </c>
    </row>
    <row r="187" spans="1:18" ht="15.75" customHeight="1" x14ac:dyDescent="0.25">
      <c r="A187" s="41">
        <v>2201</v>
      </c>
      <c r="B187" s="42"/>
      <c r="C187" s="42"/>
      <c r="D187" s="42"/>
      <c r="E187" s="42"/>
      <c r="F187" s="42"/>
      <c r="G187" s="42"/>
      <c r="H187" s="42"/>
      <c r="I187" s="42">
        <v>5</v>
      </c>
      <c r="J187" s="131"/>
      <c r="K187" s="119"/>
      <c r="L187" s="120"/>
      <c r="M187" s="120"/>
      <c r="N187" s="120"/>
      <c r="O187" s="48">
        <v>7</v>
      </c>
      <c r="P187" s="127"/>
      <c r="Q187" s="126"/>
    </row>
    <row r="188" spans="1:18" ht="15.75" customHeight="1" x14ac:dyDescent="0.25">
      <c r="A188" s="41">
        <v>2202</v>
      </c>
      <c r="B188" s="42"/>
      <c r="C188" s="42"/>
      <c r="D188" s="42"/>
      <c r="E188" s="42"/>
      <c r="F188" s="42"/>
      <c r="G188" s="42"/>
      <c r="H188" s="42"/>
      <c r="I188" s="42">
        <v>1</v>
      </c>
      <c r="J188" s="131">
        <v>46</v>
      </c>
      <c r="K188" s="119"/>
      <c r="L188" s="120"/>
      <c r="M188" s="122"/>
      <c r="N188" s="161"/>
      <c r="O188" s="48">
        <v>2</v>
      </c>
      <c r="P188" s="127"/>
      <c r="Q188" s="126"/>
    </row>
    <row r="189" spans="1:18" ht="15.75" customHeight="1" x14ac:dyDescent="0.25">
      <c r="A189" s="41">
        <v>2301</v>
      </c>
      <c r="B189" s="42"/>
      <c r="C189" s="42"/>
      <c r="D189" s="42"/>
      <c r="E189" s="42"/>
      <c r="F189" s="42"/>
      <c r="G189" s="42"/>
      <c r="H189" s="42"/>
      <c r="I189" s="42">
        <v>1</v>
      </c>
      <c r="J189" s="131">
        <v>4</v>
      </c>
      <c r="K189" s="119"/>
      <c r="L189" s="120"/>
      <c r="M189" s="122"/>
      <c r="N189" s="126"/>
      <c r="O189" s="124">
        <v>2</v>
      </c>
      <c r="P189" s="127"/>
      <c r="Q189" s="126"/>
    </row>
    <row r="190" spans="1:18" ht="15.75" customHeight="1" x14ac:dyDescent="0.25">
      <c r="A190" s="41">
        <v>2302</v>
      </c>
      <c r="B190" s="42"/>
      <c r="C190" s="42"/>
      <c r="D190" s="42"/>
      <c r="E190" s="42"/>
      <c r="F190" s="42"/>
      <c r="G190" s="42"/>
      <c r="H190" s="42"/>
      <c r="I190" s="42">
        <v>1</v>
      </c>
      <c r="J190" s="131">
        <v>1</v>
      </c>
      <c r="K190" s="119"/>
      <c r="L190" s="120"/>
      <c r="M190" s="122"/>
      <c r="N190" s="126"/>
      <c r="O190" s="124">
        <v>1</v>
      </c>
      <c r="P190" s="127"/>
      <c r="Q190" s="126"/>
    </row>
    <row r="191" spans="1:18" ht="15.75" customHeight="1" x14ac:dyDescent="0.25">
      <c r="A191" s="41">
        <v>2401</v>
      </c>
      <c r="B191" s="42"/>
      <c r="C191" s="42"/>
      <c r="D191" s="42"/>
      <c r="E191" s="42"/>
      <c r="F191" s="42"/>
      <c r="G191" s="42"/>
      <c r="H191" s="42"/>
      <c r="I191" s="42">
        <v>1</v>
      </c>
      <c r="J191" s="131">
        <v>3</v>
      </c>
      <c r="K191" s="119"/>
      <c r="L191" s="120"/>
      <c r="M191" s="122"/>
      <c r="N191" s="126"/>
      <c r="O191" s="169">
        <v>1</v>
      </c>
      <c r="P191" s="127"/>
      <c r="Q191" s="126"/>
    </row>
    <row r="192" spans="1:18" ht="15.75" customHeight="1" x14ac:dyDescent="0.25">
      <c r="A192" s="41">
        <v>2402</v>
      </c>
      <c r="B192" s="42"/>
      <c r="C192" s="42"/>
      <c r="D192" s="42"/>
      <c r="E192" s="42"/>
      <c r="F192" s="42"/>
      <c r="G192" s="42"/>
      <c r="H192" s="42"/>
      <c r="I192" s="42">
        <v>1</v>
      </c>
      <c r="J192" s="131"/>
      <c r="K192" s="119"/>
      <c r="L192" s="120"/>
      <c r="M192" s="122"/>
      <c r="N192" s="120"/>
      <c r="O192" s="171">
        <v>1</v>
      </c>
      <c r="P192" s="158"/>
      <c r="Q192" s="126"/>
    </row>
    <row r="193" spans="1:18" s="150" customFormat="1" ht="15.75" customHeight="1" x14ac:dyDescent="0.25">
      <c r="A193" s="41">
        <v>2501</v>
      </c>
      <c r="B193" s="42"/>
      <c r="C193" s="42"/>
      <c r="D193" s="42"/>
      <c r="E193" s="42"/>
      <c r="F193" s="42"/>
      <c r="G193" s="42"/>
      <c r="H193" s="42"/>
      <c r="I193" s="42">
        <v>1</v>
      </c>
      <c r="J193" s="131"/>
      <c r="K193" s="119"/>
      <c r="L193" s="120"/>
      <c r="M193" s="122"/>
      <c r="N193" s="120"/>
      <c r="O193" s="171">
        <v>1</v>
      </c>
      <c r="P193" s="158"/>
      <c r="Q193" s="168"/>
    </row>
    <row r="194" spans="1:18" ht="15.75" customHeight="1" x14ac:dyDescent="0.25">
      <c r="A194" s="41">
        <v>2502</v>
      </c>
      <c r="B194" s="42"/>
      <c r="C194" s="42"/>
      <c r="D194" s="42"/>
      <c r="E194" s="42"/>
      <c r="F194" s="42"/>
      <c r="G194" s="42"/>
      <c r="H194" s="42"/>
      <c r="I194" s="42"/>
      <c r="J194" s="131"/>
      <c r="K194" s="119"/>
      <c r="L194" s="120"/>
      <c r="M194" s="122"/>
      <c r="N194" s="52" t="s">
        <v>35</v>
      </c>
      <c r="O194" s="170">
        <v>54</v>
      </c>
      <c r="P194" s="144">
        <f>SUM(J183:J194)</f>
        <v>56</v>
      </c>
      <c r="Q194" s="55" t="s">
        <v>20</v>
      </c>
    </row>
    <row r="195" spans="1:18" ht="15.75" customHeight="1" x14ac:dyDescent="0.25">
      <c r="A195" s="41">
        <v>2601</v>
      </c>
      <c r="B195" s="42"/>
      <c r="C195" s="42"/>
      <c r="D195" s="42"/>
      <c r="E195" s="42"/>
      <c r="F195" s="42"/>
      <c r="G195" s="42"/>
      <c r="H195" s="42"/>
      <c r="I195" s="42"/>
      <c r="J195" s="131"/>
      <c r="K195" s="119"/>
      <c r="L195" s="120"/>
      <c r="M195" s="122"/>
      <c r="N195" s="56" t="s">
        <v>36</v>
      </c>
      <c r="O195" s="96">
        <f>O194/B179</f>
        <v>0.6428571428571429</v>
      </c>
      <c r="P195" s="149">
        <f>IF(O194/P194=0,"",O194/P194)</f>
        <v>0.9642857142857143</v>
      </c>
      <c r="Q195" s="59" t="s">
        <v>37</v>
      </c>
    </row>
    <row r="196" spans="1:18" ht="15.75" customHeight="1" x14ac:dyDescent="0.25">
      <c r="A196" s="41">
        <v>2602</v>
      </c>
      <c r="B196" s="186"/>
      <c r="C196" s="186"/>
      <c r="D196" s="186"/>
      <c r="E196" s="186"/>
      <c r="F196" s="186"/>
      <c r="G196" s="186"/>
      <c r="H196" s="186"/>
      <c r="I196" s="42"/>
      <c r="J196" s="131"/>
      <c r="K196" s="128"/>
      <c r="L196" s="129"/>
      <c r="M196" s="130"/>
      <c r="N196" s="61"/>
      <c r="O196" s="62"/>
      <c r="P196" s="62"/>
      <c r="Q196" s="63"/>
    </row>
    <row r="197" spans="1:18" ht="18" customHeight="1" x14ac:dyDescent="0.25">
      <c r="A197" s="22"/>
      <c r="B197" s="253" t="s">
        <v>80</v>
      </c>
      <c r="C197" s="253"/>
      <c r="D197" s="253"/>
      <c r="E197" s="253"/>
      <c r="F197" s="253"/>
      <c r="G197" s="253"/>
      <c r="H197" s="253"/>
      <c r="I197" s="111"/>
      <c r="J197" s="64">
        <f>SUM(J179:J192)</f>
        <v>56</v>
      </c>
      <c r="K197" s="65">
        <f>SUM(J186:J188)/B179</f>
        <v>0.5714285714285714</v>
      </c>
      <c r="L197" s="65">
        <f>IF(J197=0,"",J197/B179)</f>
        <v>0.66666666666666663</v>
      </c>
      <c r="M197" s="65">
        <f>L197-K197</f>
        <v>9.5238095238095233E-2</v>
      </c>
      <c r="N197" s="1"/>
      <c r="O197" s="27"/>
      <c r="P197" s="30"/>
      <c r="Q197" s="1"/>
    </row>
    <row r="198" spans="1:18" ht="12.75" customHeight="1" x14ac:dyDescent="0.2"/>
    <row r="199" spans="1:18" ht="12.75" customHeight="1" x14ac:dyDescent="0.2"/>
    <row r="200" spans="1:18" ht="26.25" x14ac:dyDescent="0.4">
      <c r="A200" s="196"/>
      <c r="B200" s="235" t="s">
        <v>69</v>
      </c>
      <c r="C200" s="235"/>
      <c r="D200" s="235"/>
      <c r="E200" s="235"/>
      <c r="F200" s="235"/>
      <c r="G200" s="235"/>
      <c r="H200" s="235"/>
      <c r="I200" s="235"/>
      <c r="J200" s="173" t="s">
        <v>90</v>
      </c>
      <c r="K200" s="1"/>
      <c r="L200" s="27"/>
      <c r="M200" s="1"/>
      <c r="N200" s="27"/>
      <c r="O200" s="27"/>
      <c r="P200" s="27"/>
    </row>
    <row r="201" spans="1:18" ht="20.25" x14ac:dyDescent="0.2">
      <c r="A201" s="245" t="s">
        <v>19</v>
      </c>
      <c r="B201" s="246" t="s">
        <v>70</v>
      </c>
      <c r="C201" s="247"/>
      <c r="D201" s="247"/>
      <c r="E201" s="247"/>
      <c r="F201" s="247"/>
      <c r="G201" s="247"/>
      <c r="H201" s="247"/>
      <c r="I201" s="247"/>
      <c r="J201" s="249" t="s">
        <v>20</v>
      </c>
      <c r="K201" s="243" t="s">
        <v>11</v>
      </c>
      <c r="L201" s="243" t="s">
        <v>12</v>
      </c>
      <c r="M201" s="242" t="s">
        <v>13</v>
      </c>
      <c r="N201" s="243" t="s">
        <v>14</v>
      </c>
      <c r="O201" s="244" t="s">
        <v>15</v>
      </c>
      <c r="P201" s="244" t="s">
        <v>16</v>
      </c>
      <c r="Q201" s="243" t="s">
        <v>17</v>
      </c>
    </row>
    <row r="202" spans="1:18" ht="15.75" customHeight="1" x14ac:dyDescent="0.25">
      <c r="A202" s="238"/>
      <c r="B202" s="41" t="s">
        <v>71</v>
      </c>
      <c r="C202" s="41" t="s">
        <v>72</v>
      </c>
      <c r="D202" s="41" t="s">
        <v>73</v>
      </c>
      <c r="E202" s="41" t="s">
        <v>74</v>
      </c>
      <c r="F202" s="41" t="s">
        <v>75</v>
      </c>
      <c r="G202" s="41" t="s">
        <v>76</v>
      </c>
      <c r="H202" s="41" t="s">
        <v>77</v>
      </c>
      <c r="I202" s="41" t="s">
        <v>78</v>
      </c>
      <c r="J202" s="250"/>
      <c r="K202" s="269"/>
      <c r="L202" s="269"/>
      <c r="M202" s="270"/>
      <c r="N202" s="269"/>
      <c r="O202" s="268"/>
      <c r="P202" s="268"/>
      <c r="Q202" s="269"/>
    </row>
    <row r="203" spans="1:18" ht="15.75" customHeight="1" x14ac:dyDescent="0.25">
      <c r="A203" s="41">
        <v>1802</v>
      </c>
      <c r="B203" s="42">
        <v>84</v>
      </c>
      <c r="C203" s="42"/>
      <c r="D203" s="42"/>
      <c r="E203" s="42"/>
      <c r="F203" s="42"/>
      <c r="G203" s="42"/>
      <c r="H203" s="42"/>
      <c r="I203" s="42"/>
      <c r="J203" s="131"/>
      <c r="K203" s="114"/>
      <c r="L203" s="115"/>
      <c r="M203" s="116"/>
      <c r="N203" s="43"/>
      <c r="O203" s="44">
        <f>B203</f>
        <v>84</v>
      </c>
      <c r="P203" s="45"/>
      <c r="Q203" s="43"/>
    </row>
    <row r="204" spans="1:18" ht="15.75" customHeight="1" x14ac:dyDescent="0.25">
      <c r="A204" s="41">
        <v>1901</v>
      </c>
      <c r="B204" s="42"/>
      <c r="C204" s="42">
        <v>84</v>
      </c>
      <c r="D204" s="42"/>
      <c r="E204" s="42"/>
      <c r="F204" s="42"/>
      <c r="G204" s="42"/>
      <c r="H204" s="42"/>
      <c r="I204" s="42"/>
      <c r="J204" s="131"/>
      <c r="K204" s="119"/>
      <c r="L204" s="120"/>
      <c r="M204" s="121"/>
      <c r="N204" s="47">
        <f>IF(C204=0,"",C204/B203)</f>
        <v>1</v>
      </c>
      <c r="O204" s="48">
        <v>84</v>
      </c>
      <c r="P204" s="49">
        <f t="shared" ref="P204:P210" si="16">IF(O204=0,"",O204/O203)</f>
        <v>1</v>
      </c>
      <c r="Q204" s="49">
        <f t="shared" ref="Q204:Q210" si="17">IF(O204=0,"",100%-P204)</f>
        <v>0</v>
      </c>
    </row>
    <row r="205" spans="1:18" ht="15.75" customHeight="1" x14ac:dyDescent="0.25">
      <c r="A205" s="41">
        <v>1902</v>
      </c>
      <c r="B205" s="42"/>
      <c r="C205" s="42"/>
      <c r="D205" s="42">
        <v>84</v>
      </c>
      <c r="E205" s="42"/>
      <c r="F205" s="42"/>
      <c r="G205" s="42"/>
      <c r="H205" s="42"/>
      <c r="I205" s="42"/>
      <c r="J205" s="131"/>
      <c r="K205" s="119"/>
      <c r="L205" s="120"/>
      <c r="M205" s="121"/>
      <c r="N205" s="47">
        <f>IF(D205=0,"",D205/C204)</f>
        <v>1</v>
      </c>
      <c r="O205" s="48">
        <v>84</v>
      </c>
      <c r="P205" s="49">
        <f t="shared" si="16"/>
        <v>1</v>
      </c>
      <c r="Q205" s="49">
        <f t="shared" si="17"/>
        <v>0</v>
      </c>
      <c r="R205" s="32">
        <f>O205/O203</f>
        <v>1</v>
      </c>
    </row>
    <row r="206" spans="1:18" ht="15.75" customHeight="1" x14ac:dyDescent="0.25">
      <c r="A206" s="41">
        <v>2001</v>
      </c>
      <c r="B206" s="42"/>
      <c r="C206" s="42"/>
      <c r="D206" s="42"/>
      <c r="E206" s="42">
        <v>84</v>
      </c>
      <c r="F206" s="42"/>
      <c r="G206" s="42"/>
      <c r="H206" s="42"/>
      <c r="I206" s="42"/>
      <c r="J206" s="131"/>
      <c r="K206" s="119"/>
      <c r="L206" s="120"/>
      <c r="M206" s="121"/>
      <c r="N206" s="47">
        <f>IF(E206=0,"",E206/D205)</f>
        <v>1</v>
      </c>
      <c r="O206" s="48">
        <v>84</v>
      </c>
      <c r="P206" s="49">
        <f t="shared" si="16"/>
        <v>1</v>
      </c>
      <c r="Q206" s="49">
        <f t="shared" si="17"/>
        <v>0</v>
      </c>
    </row>
    <row r="207" spans="1:18" ht="15.75" customHeight="1" x14ac:dyDescent="0.25">
      <c r="A207" s="41">
        <v>2002</v>
      </c>
      <c r="B207" s="42"/>
      <c r="C207" s="42"/>
      <c r="D207" s="42"/>
      <c r="E207" s="42"/>
      <c r="F207" s="42">
        <v>84</v>
      </c>
      <c r="G207" s="42"/>
      <c r="H207" s="42"/>
      <c r="I207" s="42"/>
      <c r="J207" s="131"/>
      <c r="K207" s="119"/>
      <c r="L207" s="120"/>
      <c r="M207" s="121"/>
      <c r="N207" s="47">
        <f>IF(F207=0,"",F207/E206)</f>
        <v>1</v>
      </c>
      <c r="O207" s="48">
        <v>84</v>
      </c>
      <c r="P207" s="49">
        <f t="shared" si="16"/>
        <v>1</v>
      </c>
      <c r="Q207" s="49">
        <f t="shared" si="17"/>
        <v>0</v>
      </c>
    </row>
    <row r="208" spans="1:18" ht="15.75" customHeight="1" x14ac:dyDescent="0.25">
      <c r="A208" s="41">
        <v>2101</v>
      </c>
      <c r="B208" s="42"/>
      <c r="C208" s="42"/>
      <c r="D208" s="42"/>
      <c r="E208" s="42"/>
      <c r="F208" s="42"/>
      <c r="G208" s="42">
        <v>84</v>
      </c>
      <c r="H208" s="42"/>
      <c r="I208" s="42"/>
      <c r="J208" s="131"/>
      <c r="K208" s="119"/>
      <c r="L208" s="120"/>
      <c r="M208" s="121"/>
      <c r="N208" s="47">
        <f>IF(G208=0,"",G208/F207)</f>
        <v>1</v>
      </c>
      <c r="O208" s="48">
        <v>84</v>
      </c>
      <c r="P208" s="49">
        <f t="shared" si="16"/>
        <v>1</v>
      </c>
      <c r="Q208" s="49">
        <f t="shared" si="17"/>
        <v>0</v>
      </c>
    </row>
    <row r="209" spans="1:17" ht="15.75" customHeight="1" x14ac:dyDescent="0.25">
      <c r="A209" s="41">
        <v>2102</v>
      </c>
      <c r="B209" s="42"/>
      <c r="C209" s="42"/>
      <c r="D209" s="42"/>
      <c r="E209" s="42"/>
      <c r="F209" s="42"/>
      <c r="G209" s="42"/>
      <c r="H209" s="42">
        <v>84</v>
      </c>
      <c r="I209" s="42"/>
      <c r="J209" s="131"/>
      <c r="K209" s="119"/>
      <c r="L209" s="120"/>
      <c r="M209" s="121"/>
      <c r="N209" s="47">
        <f>IF(H209=0,"",H209/G208)</f>
        <v>1</v>
      </c>
      <c r="O209" s="48">
        <v>84</v>
      </c>
      <c r="P209" s="49">
        <f t="shared" si="16"/>
        <v>1</v>
      </c>
      <c r="Q209" s="49">
        <f t="shared" si="17"/>
        <v>0</v>
      </c>
    </row>
    <row r="210" spans="1:17" ht="15.75" customHeight="1" x14ac:dyDescent="0.25">
      <c r="A210" s="41">
        <v>2201</v>
      </c>
      <c r="B210" s="42"/>
      <c r="C210" s="42"/>
      <c r="D210" s="42"/>
      <c r="E210" s="42"/>
      <c r="F210" s="42"/>
      <c r="G210" s="42"/>
      <c r="H210" s="42"/>
      <c r="I210" s="42">
        <v>77</v>
      </c>
      <c r="J210" s="131"/>
      <c r="K210" s="119"/>
      <c r="L210" s="120"/>
      <c r="M210" s="121"/>
      <c r="N210" s="47">
        <f>IF(I210=0,"",I210/H209)</f>
        <v>0.91666666666666663</v>
      </c>
      <c r="O210" s="48">
        <v>81</v>
      </c>
      <c r="P210" s="49">
        <f t="shared" si="16"/>
        <v>0.9642857142857143</v>
      </c>
      <c r="Q210" s="49">
        <f t="shared" si="17"/>
        <v>3.5714285714285698E-2</v>
      </c>
    </row>
    <row r="211" spans="1:17" ht="15.75" customHeight="1" x14ac:dyDescent="0.25">
      <c r="A211" s="41">
        <v>2202</v>
      </c>
      <c r="B211" s="42"/>
      <c r="C211" s="42"/>
      <c r="D211" s="42"/>
      <c r="E211" s="42"/>
      <c r="F211" s="42"/>
      <c r="G211" s="42"/>
      <c r="H211" s="42"/>
      <c r="I211" s="42">
        <v>7</v>
      </c>
      <c r="J211" s="131"/>
      <c r="K211" s="119"/>
      <c r="L211" s="120"/>
      <c r="M211" s="120"/>
      <c r="N211" s="120"/>
      <c r="O211" s="48">
        <v>8</v>
      </c>
      <c r="P211" s="127"/>
      <c r="Q211" s="126"/>
    </row>
    <row r="212" spans="1:17" ht="15.75" customHeight="1" x14ac:dyDescent="0.25">
      <c r="A212" s="41">
        <v>2301</v>
      </c>
      <c r="B212" s="42"/>
      <c r="C212" s="42"/>
      <c r="D212" s="42"/>
      <c r="E212" s="42"/>
      <c r="F212" s="42"/>
      <c r="G212" s="42"/>
      <c r="H212" s="42"/>
      <c r="I212" s="42">
        <v>3</v>
      </c>
      <c r="J212" s="131">
        <v>69</v>
      </c>
      <c r="K212" s="119"/>
      <c r="L212" s="120"/>
      <c r="M212" s="122"/>
      <c r="N212" s="126"/>
      <c r="O212" s="48">
        <v>3</v>
      </c>
      <c r="P212" s="127"/>
      <c r="Q212" s="126"/>
    </row>
    <row r="213" spans="1:17" ht="15.75" customHeight="1" x14ac:dyDescent="0.25">
      <c r="A213" s="41">
        <v>2302</v>
      </c>
      <c r="B213" s="42"/>
      <c r="C213" s="42"/>
      <c r="D213" s="42"/>
      <c r="E213" s="42"/>
      <c r="F213" s="42"/>
      <c r="G213" s="42"/>
      <c r="H213" s="42"/>
      <c r="I213" s="42">
        <v>1</v>
      </c>
      <c r="J213" s="131">
        <v>5</v>
      </c>
      <c r="K213" s="119"/>
      <c r="L213" s="120"/>
      <c r="M213" s="122"/>
      <c r="N213" s="126"/>
      <c r="O213" s="124">
        <v>1</v>
      </c>
      <c r="P213" s="127"/>
      <c r="Q213" s="126"/>
    </row>
    <row r="214" spans="1:17" ht="15.75" customHeight="1" x14ac:dyDescent="0.25">
      <c r="A214" s="41">
        <v>2401</v>
      </c>
      <c r="B214" s="42"/>
      <c r="C214" s="42"/>
      <c r="D214" s="42"/>
      <c r="E214" s="42"/>
      <c r="F214" s="42"/>
      <c r="G214" s="42"/>
      <c r="H214" s="42"/>
      <c r="I214" s="42"/>
      <c r="J214" s="131">
        <v>3</v>
      </c>
      <c r="K214" s="119"/>
      <c r="L214" s="120"/>
      <c r="M214" s="122"/>
      <c r="N214" s="126"/>
      <c r="O214" s="124"/>
      <c r="P214" s="127"/>
      <c r="Q214" s="126"/>
    </row>
    <row r="215" spans="1:17" ht="15.75" customHeight="1" x14ac:dyDescent="0.25">
      <c r="A215" s="41">
        <v>2402</v>
      </c>
      <c r="B215" s="42"/>
      <c r="C215" s="42"/>
      <c r="D215" s="42"/>
      <c r="E215" s="42"/>
      <c r="F215" s="42"/>
      <c r="G215" s="42"/>
      <c r="H215" s="42"/>
      <c r="I215" s="42"/>
      <c r="J215" s="131"/>
      <c r="K215" s="119"/>
      <c r="L215" s="120"/>
      <c r="M215" s="122"/>
      <c r="N215" s="120"/>
      <c r="O215" s="122"/>
      <c r="P215" s="158"/>
      <c r="Q215" s="126"/>
    </row>
    <row r="216" spans="1:17" ht="15.75" customHeight="1" x14ac:dyDescent="0.25">
      <c r="A216" s="41">
        <v>2501</v>
      </c>
      <c r="B216" s="42"/>
      <c r="C216" s="42"/>
      <c r="D216" s="42"/>
      <c r="E216" s="42"/>
      <c r="F216" s="42"/>
      <c r="G216" s="42"/>
      <c r="H216" s="42"/>
      <c r="I216" s="42"/>
      <c r="J216" s="131"/>
      <c r="K216" s="119"/>
      <c r="L216" s="120"/>
      <c r="M216" s="122"/>
      <c r="N216" s="52" t="s">
        <v>35</v>
      </c>
      <c r="O216" s="94">
        <v>74</v>
      </c>
      <c r="P216" s="144">
        <f>SUM(J207:J216)</f>
        <v>77</v>
      </c>
      <c r="Q216" s="55" t="s">
        <v>20</v>
      </c>
    </row>
    <row r="217" spans="1:17" ht="15.75" customHeight="1" x14ac:dyDescent="0.25">
      <c r="A217" s="41">
        <v>2502</v>
      </c>
      <c r="B217" s="42"/>
      <c r="C217" s="42"/>
      <c r="D217" s="42"/>
      <c r="E217" s="42"/>
      <c r="F217" s="42"/>
      <c r="G217" s="42"/>
      <c r="H217" s="42"/>
      <c r="I217" s="42"/>
      <c r="J217" s="131"/>
      <c r="K217" s="119"/>
      <c r="L217" s="120"/>
      <c r="M217" s="122"/>
      <c r="N217" s="56" t="s">
        <v>36</v>
      </c>
      <c r="O217" s="96">
        <f>O216/B203</f>
        <v>0.88095238095238093</v>
      </c>
      <c r="P217" s="58">
        <f>IF(O216/P216=0,"",O216/P216)</f>
        <v>0.96103896103896103</v>
      </c>
      <c r="Q217" s="59" t="s">
        <v>37</v>
      </c>
    </row>
    <row r="218" spans="1:17" ht="15.75" customHeight="1" x14ac:dyDescent="0.25">
      <c r="A218" s="41">
        <v>2601</v>
      </c>
      <c r="B218" s="186"/>
      <c r="C218" s="186"/>
      <c r="D218" s="186"/>
      <c r="E218" s="186"/>
      <c r="F218" s="186"/>
      <c r="G218" s="186"/>
      <c r="H218" s="186"/>
      <c r="I218" s="186"/>
      <c r="J218" s="131"/>
      <c r="K218" s="128"/>
      <c r="L218" s="129"/>
      <c r="M218" s="130"/>
      <c r="N218" s="61"/>
      <c r="O218" s="62"/>
      <c r="P218" s="62"/>
      <c r="Q218" s="63"/>
    </row>
    <row r="219" spans="1:17" ht="18" x14ac:dyDescent="0.25">
      <c r="A219" s="22"/>
      <c r="B219" s="253" t="s">
        <v>80</v>
      </c>
      <c r="C219" s="253"/>
      <c r="D219" s="253"/>
      <c r="E219" s="253"/>
      <c r="F219" s="253"/>
      <c r="G219" s="253"/>
      <c r="H219" s="253"/>
      <c r="I219" s="253"/>
      <c r="J219" s="185">
        <f>SUM(J203:J215)</f>
        <v>77</v>
      </c>
      <c r="K219" s="65">
        <f>IF(J212=0,"",J212/B203)</f>
        <v>0.8214285714285714</v>
      </c>
      <c r="L219" s="65">
        <f>IF(J219=0,"",J219/B203)</f>
        <v>0.91666666666666663</v>
      </c>
      <c r="M219" s="65">
        <f>L219-K219</f>
        <v>9.5238095238095233E-2</v>
      </c>
      <c r="N219" s="1"/>
      <c r="O219" s="27"/>
      <c r="P219" s="30"/>
      <c r="Q219" s="1"/>
    </row>
    <row r="220" spans="1:17" ht="12.75" customHeight="1" x14ac:dyDescent="0.2"/>
    <row r="221" spans="1:17" ht="12.75" customHeight="1" x14ac:dyDescent="0.2"/>
    <row r="222" spans="1:17" ht="26.25" customHeight="1" x14ac:dyDescent="0.4">
      <c r="A222" s="196"/>
      <c r="B222" s="235" t="s">
        <v>69</v>
      </c>
      <c r="C222" s="235"/>
      <c r="D222" s="235"/>
      <c r="E222" s="235"/>
      <c r="F222" s="235"/>
      <c r="G222" s="235"/>
      <c r="H222" s="235"/>
      <c r="I222" s="235"/>
      <c r="J222" s="173" t="s">
        <v>92</v>
      </c>
      <c r="K222" s="1"/>
      <c r="L222" s="27"/>
      <c r="M222" s="1"/>
      <c r="N222" s="27"/>
      <c r="O222" s="27"/>
      <c r="P222" s="27"/>
    </row>
    <row r="223" spans="1:17" ht="20.25" x14ac:dyDescent="0.2">
      <c r="A223" s="245" t="s">
        <v>19</v>
      </c>
      <c r="B223" s="246" t="s">
        <v>70</v>
      </c>
      <c r="C223" s="247"/>
      <c r="D223" s="247"/>
      <c r="E223" s="247"/>
      <c r="F223" s="247"/>
      <c r="G223" s="247"/>
      <c r="H223" s="247"/>
      <c r="I223" s="247"/>
      <c r="J223" s="249" t="s">
        <v>20</v>
      </c>
      <c r="K223" s="243" t="s">
        <v>11</v>
      </c>
      <c r="L223" s="243" t="s">
        <v>12</v>
      </c>
      <c r="M223" s="242" t="s">
        <v>13</v>
      </c>
      <c r="N223" s="243" t="s">
        <v>14</v>
      </c>
      <c r="O223" s="244" t="s">
        <v>15</v>
      </c>
      <c r="P223" s="244" t="s">
        <v>16</v>
      </c>
      <c r="Q223" s="243" t="s">
        <v>17</v>
      </c>
    </row>
    <row r="224" spans="1:17" ht="15.75" customHeight="1" x14ac:dyDescent="0.25">
      <c r="A224" s="238"/>
      <c r="B224" s="41" t="s">
        <v>71</v>
      </c>
      <c r="C224" s="41" t="s">
        <v>72</v>
      </c>
      <c r="D224" s="41" t="s">
        <v>73</v>
      </c>
      <c r="E224" s="41" t="s">
        <v>74</v>
      </c>
      <c r="F224" s="41" t="s">
        <v>75</v>
      </c>
      <c r="G224" s="41" t="s">
        <v>76</v>
      </c>
      <c r="H224" s="41" t="s">
        <v>77</v>
      </c>
      <c r="I224" s="41" t="s">
        <v>78</v>
      </c>
      <c r="J224" s="250"/>
      <c r="K224" s="269"/>
      <c r="L224" s="269"/>
      <c r="M224" s="270"/>
      <c r="N224" s="269"/>
      <c r="O224" s="268"/>
      <c r="P224" s="268"/>
      <c r="Q224" s="269"/>
    </row>
    <row r="225" spans="1:18" ht="15.75" customHeight="1" x14ac:dyDescent="0.25">
      <c r="A225" s="41">
        <v>1901</v>
      </c>
      <c r="B225" s="42">
        <v>56</v>
      </c>
      <c r="C225" s="42"/>
      <c r="D225" s="42"/>
      <c r="E225" s="42"/>
      <c r="F225" s="42"/>
      <c r="G225" s="42"/>
      <c r="H225" s="42"/>
      <c r="I225" s="42"/>
      <c r="J225" s="131"/>
      <c r="K225" s="114"/>
      <c r="L225" s="115"/>
      <c r="M225" s="116"/>
      <c r="N225" s="43"/>
      <c r="O225" s="44">
        <f>B225</f>
        <v>56</v>
      </c>
      <c r="P225" s="45"/>
      <c r="Q225" s="43"/>
    </row>
    <row r="226" spans="1:18" ht="15.75" customHeight="1" x14ac:dyDescent="0.25">
      <c r="A226" s="41">
        <v>1902</v>
      </c>
      <c r="B226" s="42"/>
      <c r="C226" s="42">
        <v>49</v>
      </c>
      <c r="D226" s="42"/>
      <c r="E226" s="42"/>
      <c r="F226" s="42"/>
      <c r="G226" s="42"/>
      <c r="H226" s="42"/>
      <c r="I226" s="42"/>
      <c r="J226" s="131"/>
      <c r="K226" s="119"/>
      <c r="L226" s="120"/>
      <c r="M226" s="121"/>
      <c r="N226" s="47">
        <f>IF(C226=0,"",C226/B225)</f>
        <v>0.875</v>
      </c>
      <c r="O226" s="48">
        <v>49</v>
      </c>
      <c r="P226" s="49">
        <f t="shared" ref="P226:P232" si="18">IF(O226=0,"",O226/O225)</f>
        <v>0.875</v>
      </c>
      <c r="Q226" s="49">
        <f t="shared" ref="Q226:Q232" si="19">IF(O226=0,"",100%-P226)</f>
        <v>0.125</v>
      </c>
    </row>
    <row r="227" spans="1:18" ht="15.75" customHeight="1" x14ac:dyDescent="0.25">
      <c r="A227" s="41">
        <v>2001</v>
      </c>
      <c r="B227" s="42"/>
      <c r="C227" s="42"/>
      <c r="D227" s="42">
        <v>40</v>
      </c>
      <c r="E227" s="42"/>
      <c r="F227" s="42"/>
      <c r="G227" s="42"/>
      <c r="H227" s="42"/>
      <c r="I227" s="42"/>
      <c r="J227" s="131"/>
      <c r="K227" s="119"/>
      <c r="L227" s="120"/>
      <c r="M227" s="121"/>
      <c r="N227" s="47">
        <f>IF(D227=0,"",D227/C226)</f>
        <v>0.81632653061224492</v>
      </c>
      <c r="O227" s="48">
        <v>44</v>
      </c>
      <c r="P227" s="49">
        <f t="shared" si="18"/>
        <v>0.89795918367346939</v>
      </c>
      <c r="Q227" s="49">
        <f t="shared" si="19"/>
        <v>0.10204081632653061</v>
      </c>
      <c r="R227" s="32">
        <f>O227/O225</f>
        <v>0.7857142857142857</v>
      </c>
    </row>
    <row r="228" spans="1:18" ht="15.75" customHeight="1" x14ac:dyDescent="0.25">
      <c r="A228" s="41">
        <v>2002</v>
      </c>
      <c r="B228" s="42"/>
      <c r="C228" s="42"/>
      <c r="D228" s="42"/>
      <c r="E228" s="42">
        <v>40</v>
      </c>
      <c r="F228" s="42"/>
      <c r="G228" s="42"/>
      <c r="H228" s="42"/>
      <c r="I228" s="42"/>
      <c r="J228" s="131"/>
      <c r="K228" s="119"/>
      <c r="L228" s="120"/>
      <c r="M228" s="121"/>
      <c r="N228" s="47">
        <f>IF(E228=0,"",E228/D227)</f>
        <v>1</v>
      </c>
      <c r="O228" s="48">
        <v>42</v>
      </c>
      <c r="P228" s="49">
        <f t="shared" si="18"/>
        <v>0.95454545454545459</v>
      </c>
      <c r="Q228" s="49">
        <f t="shared" si="19"/>
        <v>4.5454545454545414E-2</v>
      </c>
    </row>
    <row r="229" spans="1:18" ht="15.75" customHeight="1" x14ac:dyDescent="0.25">
      <c r="A229" s="41">
        <v>2101</v>
      </c>
      <c r="B229" s="42"/>
      <c r="C229" s="42"/>
      <c r="D229" s="42"/>
      <c r="E229" s="42"/>
      <c r="F229" s="42">
        <v>32</v>
      </c>
      <c r="G229" s="42"/>
      <c r="H229" s="42"/>
      <c r="I229" s="42"/>
      <c r="J229" s="131"/>
      <c r="K229" s="119"/>
      <c r="L229" s="120"/>
      <c r="M229" s="121"/>
      <c r="N229" s="47">
        <f>IF(F229=0,"",F229/E228)</f>
        <v>0.8</v>
      </c>
      <c r="O229" s="48">
        <v>40</v>
      </c>
      <c r="P229" s="49">
        <f t="shared" si="18"/>
        <v>0.95238095238095233</v>
      </c>
      <c r="Q229" s="49">
        <f t="shared" si="19"/>
        <v>4.7619047619047672E-2</v>
      </c>
    </row>
    <row r="230" spans="1:18" ht="15.75" customHeight="1" x14ac:dyDescent="0.25">
      <c r="A230" s="41">
        <v>2102</v>
      </c>
      <c r="B230" s="42"/>
      <c r="C230" s="42"/>
      <c r="D230" s="42"/>
      <c r="E230" s="42"/>
      <c r="F230" s="42"/>
      <c r="G230" s="42">
        <v>32</v>
      </c>
      <c r="H230" s="42"/>
      <c r="I230" s="42"/>
      <c r="J230" s="131"/>
      <c r="K230" s="119"/>
      <c r="L230" s="120"/>
      <c r="M230" s="121"/>
      <c r="N230" s="47">
        <f>IF(G230=0,"",G230/F229)</f>
        <v>1</v>
      </c>
      <c r="O230" s="48">
        <v>36</v>
      </c>
      <c r="P230" s="49">
        <f t="shared" si="18"/>
        <v>0.9</v>
      </c>
      <c r="Q230" s="49">
        <f t="shared" si="19"/>
        <v>9.9999999999999978E-2</v>
      </c>
    </row>
    <row r="231" spans="1:18" ht="15.75" customHeight="1" x14ac:dyDescent="0.25">
      <c r="A231" s="41">
        <v>2201</v>
      </c>
      <c r="B231" s="42"/>
      <c r="C231" s="42"/>
      <c r="D231" s="42"/>
      <c r="E231" s="42"/>
      <c r="F231" s="42"/>
      <c r="G231" s="42"/>
      <c r="H231" s="42">
        <v>32</v>
      </c>
      <c r="I231" s="42"/>
      <c r="J231" s="131"/>
      <c r="K231" s="119"/>
      <c r="L231" s="120"/>
      <c r="M231" s="121"/>
      <c r="N231" s="47">
        <f>IF(H231=0,"",H231/G230)</f>
        <v>1</v>
      </c>
      <c r="O231" s="48">
        <v>34</v>
      </c>
      <c r="P231" s="49">
        <f t="shared" si="18"/>
        <v>0.94444444444444442</v>
      </c>
      <c r="Q231" s="49">
        <f t="shared" si="19"/>
        <v>5.555555555555558E-2</v>
      </c>
    </row>
    <row r="232" spans="1:18" ht="15.75" customHeight="1" x14ac:dyDescent="0.25">
      <c r="A232" s="41">
        <v>2202</v>
      </c>
      <c r="B232" s="42"/>
      <c r="C232" s="42"/>
      <c r="D232" s="42"/>
      <c r="E232" s="42"/>
      <c r="F232" s="42"/>
      <c r="G232" s="42"/>
      <c r="H232" s="42"/>
      <c r="I232" s="42">
        <v>26</v>
      </c>
      <c r="J232" s="131"/>
      <c r="K232" s="119"/>
      <c r="L232" s="120"/>
      <c r="M232" s="121"/>
      <c r="N232" s="47">
        <f>IF(I232=0,"",I232/H231)</f>
        <v>0.8125</v>
      </c>
      <c r="O232" s="48">
        <v>31</v>
      </c>
      <c r="P232" s="49">
        <f t="shared" si="18"/>
        <v>0.91176470588235292</v>
      </c>
      <c r="Q232" s="49">
        <f t="shared" si="19"/>
        <v>8.8235294117647078E-2</v>
      </c>
    </row>
    <row r="233" spans="1:18" ht="15.75" customHeight="1" x14ac:dyDescent="0.25">
      <c r="A233" s="41">
        <v>2301</v>
      </c>
      <c r="B233" s="42"/>
      <c r="C233" s="42"/>
      <c r="D233" s="42"/>
      <c r="E233" s="42"/>
      <c r="F233" s="42"/>
      <c r="G233" s="42"/>
      <c r="H233" s="42"/>
      <c r="I233" s="42">
        <v>5</v>
      </c>
      <c r="J233" s="131"/>
      <c r="K233" s="119"/>
      <c r="L233" s="120"/>
      <c r="M233" s="120"/>
      <c r="N233" s="120"/>
      <c r="O233" s="48">
        <v>9</v>
      </c>
      <c r="P233" s="127"/>
      <c r="Q233" s="126"/>
    </row>
    <row r="234" spans="1:18" ht="15.75" customHeight="1" x14ac:dyDescent="0.25">
      <c r="A234" s="41">
        <v>2302</v>
      </c>
      <c r="B234" s="42"/>
      <c r="C234" s="42"/>
      <c r="D234" s="42"/>
      <c r="E234" s="42"/>
      <c r="F234" s="42"/>
      <c r="G234" s="42"/>
      <c r="H234" s="42"/>
      <c r="I234" s="42">
        <v>3</v>
      </c>
      <c r="J234" s="131">
        <v>21</v>
      </c>
      <c r="K234" s="119"/>
      <c r="L234" s="120"/>
      <c r="M234" s="122"/>
      <c r="N234" s="126"/>
      <c r="O234" s="48">
        <v>4</v>
      </c>
      <c r="P234" s="127"/>
      <c r="Q234" s="126"/>
    </row>
    <row r="235" spans="1:18" ht="15.75" customHeight="1" x14ac:dyDescent="0.25">
      <c r="A235" s="41">
        <v>2401</v>
      </c>
      <c r="B235" s="42"/>
      <c r="C235" s="42"/>
      <c r="D235" s="42"/>
      <c r="E235" s="42"/>
      <c r="F235" s="42"/>
      <c r="G235" s="42"/>
      <c r="H235" s="42"/>
      <c r="I235" s="42">
        <v>1</v>
      </c>
      <c r="J235" s="131">
        <v>5</v>
      </c>
      <c r="K235" s="119"/>
      <c r="L235" s="120"/>
      <c r="M235" s="122"/>
      <c r="N235" s="126"/>
      <c r="O235" s="124">
        <v>1</v>
      </c>
      <c r="P235" s="127"/>
      <c r="Q235" s="126"/>
    </row>
    <row r="236" spans="1:18" ht="15.75" customHeight="1" x14ac:dyDescent="0.25">
      <c r="A236" s="41">
        <v>2402</v>
      </c>
      <c r="B236" s="42"/>
      <c r="C236" s="42"/>
      <c r="D236" s="42"/>
      <c r="E236" s="42"/>
      <c r="F236" s="42"/>
      <c r="G236" s="42"/>
      <c r="H236" s="42"/>
      <c r="I236" s="42">
        <v>1</v>
      </c>
      <c r="J236" s="131">
        <v>2</v>
      </c>
      <c r="K236" s="119"/>
      <c r="L236" s="120"/>
      <c r="M236" s="122"/>
      <c r="N236" s="126"/>
      <c r="O236" s="124">
        <v>1</v>
      </c>
      <c r="P236" s="127"/>
      <c r="Q236" s="126"/>
    </row>
    <row r="237" spans="1:18" ht="15.75" customHeight="1" x14ac:dyDescent="0.25">
      <c r="A237" s="41">
        <v>2501</v>
      </c>
      <c r="B237" s="42"/>
      <c r="C237" s="42"/>
      <c r="D237" s="42"/>
      <c r="E237" s="42"/>
      <c r="F237" s="42"/>
      <c r="G237" s="42"/>
      <c r="H237" s="42"/>
      <c r="I237" s="42"/>
      <c r="J237" s="131"/>
      <c r="K237" s="119"/>
      <c r="L237" s="120"/>
      <c r="M237" s="122"/>
      <c r="N237" s="126"/>
      <c r="O237" s="124"/>
      <c r="P237" s="127"/>
      <c r="Q237" s="126"/>
    </row>
    <row r="238" spans="1:18" ht="15.75" customHeight="1" x14ac:dyDescent="0.25">
      <c r="A238" s="41">
        <v>2502</v>
      </c>
      <c r="B238" s="42"/>
      <c r="C238" s="42"/>
      <c r="D238" s="42"/>
      <c r="E238" s="42"/>
      <c r="F238" s="42"/>
      <c r="G238" s="42"/>
      <c r="H238" s="42"/>
      <c r="I238" s="42"/>
      <c r="J238" s="131"/>
      <c r="K238" s="119"/>
      <c r="L238" s="120"/>
      <c r="M238" s="122"/>
      <c r="N238" s="120"/>
      <c r="O238" s="122"/>
      <c r="P238" s="158"/>
      <c r="Q238" s="126"/>
    </row>
    <row r="239" spans="1:18" ht="15.75" customHeight="1" x14ac:dyDescent="0.25">
      <c r="A239" s="41">
        <v>2601</v>
      </c>
      <c r="B239" s="42"/>
      <c r="C239" s="42"/>
      <c r="D239" s="42"/>
      <c r="E239" s="42"/>
      <c r="F239" s="42"/>
      <c r="G239" s="42"/>
      <c r="H239" s="42"/>
      <c r="I239" s="42"/>
      <c r="J239" s="131"/>
      <c r="K239" s="119"/>
      <c r="L239" s="120"/>
      <c r="M239" s="122"/>
      <c r="N239" s="93" t="s">
        <v>35</v>
      </c>
      <c r="O239" s="94">
        <v>26</v>
      </c>
      <c r="P239" s="144">
        <f>J242</f>
        <v>28</v>
      </c>
      <c r="Q239" s="69" t="s">
        <v>20</v>
      </c>
    </row>
    <row r="240" spans="1:18" ht="15.75" customHeight="1" x14ac:dyDescent="0.25">
      <c r="A240" s="41">
        <v>2602</v>
      </c>
      <c r="B240" s="42"/>
      <c r="C240" s="42"/>
      <c r="D240" s="42"/>
      <c r="E240" s="42"/>
      <c r="F240" s="42"/>
      <c r="G240" s="42"/>
      <c r="H240" s="42"/>
      <c r="I240" s="42"/>
      <c r="J240" s="131"/>
      <c r="K240" s="119"/>
      <c r="L240" s="120"/>
      <c r="M240" s="122"/>
      <c r="N240" s="95" t="s">
        <v>36</v>
      </c>
      <c r="O240" s="96">
        <f>IF(O239/B225=0,"",O239/B225)</f>
        <v>0.4642857142857143</v>
      </c>
      <c r="P240" s="149">
        <f>IF(O239/P239=0,"",O239/P239)</f>
        <v>0.9285714285714286</v>
      </c>
      <c r="Q240" s="97" t="s">
        <v>37</v>
      </c>
    </row>
    <row r="241" spans="1:18" ht="15.75" customHeight="1" x14ac:dyDescent="0.25">
      <c r="A241" s="41">
        <v>2701</v>
      </c>
      <c r="B241" s="186"/>
      <c r="C241" s="186"/>
      <c r="D241" s="186"/>
      <c r="E241" s="186"/>
      <c r="F241" s="186"/>
      <c r="G241" s="186"/>
      <c r="H241" s="186"/>
      <c r="I241" s="186"/>
      <c r="J241" s="131"/>
      <c r="K241" s="128"/>
      <c r="L241" s="129"/>
      <c r="M241" s="130"/>
      <c r="N241" s="61"/>
      <c r="O241" s="62"/>
      <c r="P241" s="62"/>
      <c r="Q241" s="63"/>
    </row>
    <row r="242" spans="1:18" ht="18" customHeight="1" x14ac:dyDescent="0.25">
      <c r="A242" s="22"/>
      <c r="B242" s="253" t="s">
        <v>80</v>
      </c>
      <c r="C242" s="253"/>
      <c r="D242" s="253"/>
      <c r="E242" s="253"/>
      <c r="F242" s="253"/>
      <c r="G242" s="253"/>
      <c r="H242" s="253"/>
      <c r="I242" s="253"/>
      <c r="J242" s="185">
        <f>SUM(J225:J238)</f>
        <v>28</v>
      </c>
      <c r="K242" s="65">
        <f>SUM(J232:J234)/B225</f>
        <v>0.375</v>
      </c>
      <c r="L242" s="65">
        <f>IF(J242=0,"",J242/B225)</f>
        <v>0.5</v>
      </c>
      <c r="M242" s="65">
        <f>L242-K242</f>
        <v>0.125</v>
      </c>
      <c r="N242" s="1"/>
      <c r="O242" s="27"/>
      <c r="P242" s="30"/>
      <c r="Q242" s="1"/>
    </row>
    <row r="243" spans="1:18" ht="12.75" customHeight="1" x14ac:dyDescent="0.2"/>
    <row r="244" spans="1:18" ht="12.75" customHeight="1" x14ac:dyDescent="0.2"/>
    <row r="245" spans="1:18" ht="26.25" customHeight="1" x14ac:dyDescent="0.4">
      <c r="A245" s="196"/>
      <c r="B245" s="235" t="s">
        <v>69</v>
      </c>
      <c r="C245" s="235"/>
      <c r="D245" s="235"/>
      <c r="E245" s="235"/>
      <c r="F245" s="235"/>
      <c r="G245" s="235"/>
      <c r="H245" s="235"/>
      <c r="I245" s="235"/>
      <c r="J245" s="173" t="s">
        <v>93</v>
      </c>
      <c r="K245" s="1"/>
      <c r="L245" s="27"/>
      <c r="M245" s="1"/>
      <c r="N245" s="27"/>
      <c r="O245" s="27"/>
      <c r="P245" s="27"/>
    </row>
    <row r="246" spans="1:18" ht="20.25" x14ac:dyDescent="0.2">
      <c r="A246" s="245" t="s">
        <v>19</v>
      </c>
      <c r="B246" s="246" t="s">
        <v>70</v>
      </c>
      <c r="C246" s="247"/>
      <c r="D246" s="247"/>
      <c r="E246" s="247"/>
      <c r="F246" s="247"/>
      <c r="G246" s="247"/>
      <c r="H246" s="247"/>
      <c r="I246" s="247"/>
      <c r="J246" s="249" t="s">
        <v>20</v>
      </c>
      <c r="K246" s="243" t="s">
        <v>11</v>
      </c>
      <c r="L246" s="243" t="s">
        <v>12</v>
      </c>
      <c r="M246" s="242" t="s">
        <v>13</v>
      </c>
      <c r="N246" s="243" t="s">
        <v>14</v>
      </c>
      <c r="O246" s="244" t="s">
        <v>15</v>
      </c>
      <c r="P246" s="244" t="s">
        <v>16</v>
      </c>
      <c r="Q246" s="243" t="s">
        <v>17</v>
      </c>
    </row>
    <row r="247" spans="1:18" ht="15.75" customHeight="1" x14ac:dyDescent="0.25">
      <c r="A247" s="238"/>
      <c r="B247" s="41" t="s">
        <v>71</v>
      </c>
      <c r="C247" s="41" t="s">
        <v>72</v>
      </c>
      <c r="D247" s="41" t="s">
        <v>73</v>
      </c>
      <c r="E247" s="41" t="s">
        <v>74</v>
      </c>
      <c r="F247" s="41" t="s">
        <v>75</v>
      </c>
      <c r="G247" s="41" t="s">
        <v>76</v>
      </c>
      <c r="H247" s="41" t="s">
        <v>77</v>
      </c>
      <c r="I247" s="41" t="s">
        <v>78</v>
      </c>
      <c r="J247" s="250"/>
      <c r="K247" s="269"/>
      <c r="L247" s="269"/>
      <c r="M247" s="270"/>
      <c r="N247" s="269"/>
      <c r="O247" s="268"/>
      <c r="P247" s="268"/>
      <c r="Q247" s="269"/>
    </row>
    <row r="248" spans="1:18" ht="15.75" customHeight="1" x14ac:dyDescent="0.25">
      <c r="A248" s="41">
        <v>1902</v>
      </c>
      <c r="B248" s="42">
        <v>49</v>
      </c>
      <c r="C248" s="42"/>
      <c r="D248" s="42"/>
      <c r="E248" s="42"/>
      <c r="F248" s="42"/>
      <c r="G248" s="42"/>
      <c r="H248" s="42"/>
      <c r="I248" s="42"/>
      <c r="J248" s="131"/>
      <c r="K248" s="114"/>
      <c r="L248" s="115"/>
      <c r="M248" s="116"/>
      <c r="N248" s="43"/>
      <c r="O248" s="44">
        <f>B248</f>
        <v>49</v>
      </c>
      <c r="P248" s="45"/>
      <c r="Q248" s="43"/>
    </row>
    <row r="249" spans="1:18" ht="15.75" customHeight="1" x14ac:dyDescent="0.25">
      <c r="A249" s="41">
        <v>2001</v>
      </c>
      <c r="B249" s="42"/>
      <c r="C249" s="42">
        <v>45</v>
      </c>
      <c r="D249" s="42"/>
      <c r="E249" s="42"/>
      <c r="F249" s="42"/>
      <c r="G249" s="42"/>
      <c r="H249" s="42"/>
      <c r="I249" s="42"/>
      <c r="J249" s="131"/>
      <c r="K249" s="119"/>
      <c r="L249" s="120"/>
      <c r="M249" s="121"/>
      <c r="N249" s="47">
        <f>IF(C249=0,"",C249/B248)</f>
        <v>0.91836734693877553</v>
      </c>
      <c r="O249" s="48">
        <v>45</v>
      </c>
      <c r="P249" s="49">
        <f t="shared" ref="P249:P255" si="20">IF(O249=0,"",O249/O248)</f>
        <v>0.91836734693877553</v>
      </c>
      <c r="Q249" s="49">
        <f t="shared" ref="Q249:Q255" si="21">IF(O249=0,"",100%-P249)</f>
        <v>8.1632653061224469E-2</v>
      </c>
    </row>
    <row r="250" spans="1:18" ht="15.75" customHeight="1" x14ac:dyDescent="0.25">
      <c r="A250" s="41">
        <v>2002</v>
      </c>
      <c r="B250" s="42"/>
      <c r="C250" s="42"/>
      <c r="D250" s="42">
        <v>37</v>
      </c>
      <c r="E250" s="42"/>
      <c r="F250" s="42"/>
      <c r="G250" s="42"/>
      <c r="H250" s="42"/>
      <c r="I250" s="42"/>
      <c r="J250" s="131"/>
      <c r="K250" s="119"/>
      <c r="L250" s="120"/>
      <c r="M250" s="121"/>
      <c r="N250" s="47">
        <f>IF(D250=0,"",D250/C249)</f>
        <v>0.82222222222222219</v>
      </c>
      <c r="O250" s="48">
        <v>41</v>
      </c>
      <c r="P250" s="49">
        <f t="shared" si="20"/>
        <v>0.91111111111111109</v>
      </c>
      <c r="Q250" s="49">
        <f t="shared" si="21"/>
        <v>8.8888888888888906E-2</v>
      </c>
      <c r="R250" s="32">
        <f>O250/O248</f>
        <v>0.83673469387755106</v>
      </c>
    </row>
    <row r="251" spans="1:18" ht="15.75" customHeight="1" x14ac:dyDescent="0.25">
      <c r="A251" s="41">
        <v>2101</v>
      </c>
      <c r="B251" s="42"/>
      <c r="C251" s="42"/>
      <c r="D251" s="42"/>
      <c r="E251" s="42">
        <v>37</v>
      </c>
      <c r="F251" s="42"/>
      <c r="G251" s="42"/>
      <c r="H251" s="42"/>
      <c r="I251" s="42"/>
      <c r="J251" s="131"/>
      <c r="K251" s="119"/>
      <c r="L251" s="120"/>
      <c r="M251" s="121"/>
      <c r="N251" s="47">
        <f>IF(E251=0,"",E251/D250)</f>
        <v>1</v>
      </c>
      <c r="O251" s="48">
        <v>38</v>
      </c>
      <c r="P251" s="49">
        <f t="shared" si="20"/>
        <v>0.92682926829268297</v>
      </c>
      <c r="Q251" s="49">
        <f t="shared" si="21"/>
        <v>7.3170731707317027E-2</v>
      </c>
    </row>
    <row r="252" spans="1:18" ht="15.75" customHeight="1" x14ac:dyDescent="0.25">
      <c r="A252" s="41">
        <v>2102</v>
      </c>
      <c r="B252" s="42"/>
      <c r="C252" s="42"/>
      <c r="D252" s="42"/>
      <c r="E252" s="42"/>
      <c r="F252" s="42">
        <v>31</v>
      </c>
      <c r="G252" s="42"/>
      <c r="H252" s="42"/>
      <c r="I252" s="42"/>
      <c r="J252" s="131"/>
      <c r="K252" s="119"/>
      <c r="L252" s="120"/>
      <c r="M252" s="121"/>
      <c r="N252" s="47">
        <f>IF(F252=0,"",F252/E251)</f>
        <v>0.83783783783783783</v>
      </c>
      <c r="O252" s="48">
        <v>34</v>
      </c>
      <c r="P252" s="49">
        <f t="shared" si="20"/>
        <v>0.89473684210526316</v>
      </c>
      <c r="Q252" s="49">
        <f t="shared" si="21"/>
        <v>0.10526315789473684</v>
      </c>
    </row>
    <row r="253" spans="1:18" ht="15.75" customHeight="1" x14ac:dyDescent="0.25">
      <c r="A253" s="41">
        <v>2201</v>
      </c>
      <c r="B253" s="42"/>
      <c r="C253" s="42"/>
      <c r="D253" s="42"/>
      <c r="E253" s="42"/>
      <c r="F253" s="42"/>
      <c r="G253" s="42">
        <v>31</v>
      </c>
      <c r="H253" s="42"/>
      <c r="I253" s="42"/>
      <c r="J253" s="131"/>
      <c r="K253" s="119"/>
      <c r="L253" s="120"/>
      <c r="M253" s="121"/>
      <c r="N253" s="47">
        <f>IF(G253=0,"",G253/F252)</f>
        <v>1</v>
      </c>
      <c r="O253" s="48">
        <v>32</v>
      </c>
      <c r="P253" s="49">
        <f t="shared" si="20"/>
        <v>0.94117647058823528</v>
      </c>
      <c r="Q253" s="49">
        <f t="shared" si="21"/>
        <v>5.8823529411764719E-2</v>
      </c>
    </row>
    <row r="254" spans="1:18" ht="15.75" customHeight="1" x14ac:dyDescent="0.25">
      <c r="A254" s="41">
        <v>2202</v>
      </c>
      <c r="B254" s="42"/>
      <c r="C254" s="42"/>
      <c r="D254" s="42"/>
      <c r="E254" s="42"/>
      <c r="F254" s="42"/>
      <c r="G254" s="42"/>
      <c r="H254" s="42">
        <v>27</v>
      </c>
      <c r="I254" s="42"/>
      <c r="J254" s="131"/>
      <c r="K254" s="119"/>
      <c r="L254" s="120"/>
      <c r="M254" s="121"/>
      <c r="N254" s="47">
        <f>IF(H254=0,"",H254/G253)</f>
        <v>0.87096774193548387</v>
      </c>
      <c r="O254" s="48">
        <v>31</v>
      </c>
      <c r="P254" s="49">
        <f t="shared" si="20"/>
        <v>0.96875</v>
      </c>
      <c r="Q254" s="49">
        <f t="shared" si="21"/>
        <v>3.125E-2</v>
      </c>
    </row>
    <row r="255" spans="1:18" ht="15.75" customHeight="1" x14ac:dyDescent="0.25">
      <c r="A255" s="41">
        <v>2301</v>
      </c>
      <c r="B255" s="42"/>
      <c r="C255" s="42"/>
      <c r="D255" s="42"/>
      <c r="E255" s="42"/>
      <c r="F255" s="42"/>
      <c r="G255" s="42"/>
      <c r="H255" s="42"/>
      <c r="I255" s="42">
        <v>27</v>
      </c>
      <c r="J255" s="131"/>
      <c r="K255" s="119"/>
      <c r="L255" s="120"/>
      <c r="M255" s="121"/>
      <c r="N255" s="47">
        <f>IF(I255=0,"",I255/H254)</f>
        <v>1</v>
      </c>
      <c r="O255" s="48">
        <v>30</v>
      </c>
      <c r="P255" s="49">
        <f t="shared" si="20"/>
        <v>0.967741935483871</v>
      </c>
      <c r="Q255" s="49">
        <f t="shared" si="21"/>
        <v>3.2258064516129004E-2</v>
      </c>
    </row>
    <row r="256" spans="1:18" ht="15.75" customHeight="1" x14ac:dyDescent="0.25">
      <c r="A256" s="41">
        <v>2302</v>
      </c>
      <c r="B256" s="42"/>
      <c r="C256" s="42"/>
      <c r="D256" s="42"/>
      <c r="E256" s="42"/>
      <c r="F256" s="42"/>
      <c r="G256" s="42"/>
      <c r="H256" s="42"/>
      <c r="I256" s="42">
        <v>11</v>
      </c>
      <c r="J256" s="131"/>
      <c r="K256" s="119"/>
      <c r="L256" s="120"/>
      <c r="M256" s="120"/>
      <c r="N256" s="120"/>
      <c r="O256" s="48">
        <v>13</v>
      </c>
      <c r="P256" s="127"/>
      <c r="Q256" s="126"/>
    </row>
    <row r="257" spans="1:17" ht="15.75" customHeight="1" x14ac:dyDescent="0.25">
      <c r="A257" s="41">
        <v>2401</v>
      </c>
      <c r="B257" s="42"/>
      <c r="C257" s="42"/>
      <c r="D257" s="42"/>
      <c r="E257" s="42"/>
      <c r="F257" s="42"/>
      <c r="G257" s="42"/>
      <c r="H257" s="42"/>
      <c r="I257" s="42">
        <v>3</v>
      </c>
      <c r="J257" s="131">
        <v>17</v>
      </c>
      <c r="K257" s="119"/>
      <c r="L257" s="120"/>
      <c r="M257" s="122"/>
      <c r="N257" s="164"/>
      <c r="O257" s="48">
        <v>5</v>
      </c>
      <c r="P257" s="127"/>
      <c r="Q257" s="126"/>
    </row>
    <row r="258" spans="1:17" ht="15.75" customHeight="1" x14ac:dyDescent="0.25">
      <c r="A258" s="41">
        <v>2402</v>
      </c>
      <c r="B258" s="42"/>
      <c r="C258" s="42"/>
      <c r="D258" s="42"/>
      <c r="E258" s="42"/>
      <c r="F258" s="42"/>
      <c r="G258" s="42"/>
      <c r="H258" s="42"/>
      <c r="I258" s="42">
        <v>2</v>
      </c>
      <c r="J258" s="131">
        <v>11</v>
      </c>
      <c r="K258" s="119"/>
      <c r="L258" s="120"/>
      <c r="M258" s="122"/>
      <c r="N258" s="126"/>
      <c r="O258" s="124">
        <v>2</v>
      </c>
      <c r="P258" s="127"/>
      <c r="Q258" s="126"/>
    </row>
    <row r="259" spans="1:17" ht="15.75" customHeight="1" x14ac:dyDescent="0.25">
      <c r="A259" s="41">
        <v>2501</v>
      </c>
      <c r="B259" s="42"/>
      <c r="C259" s="42"/>
      <c r="D259" s="42"/>
      <c r="E259" s="42"/>
      <c r="F259" s="42"/>
      <c r="G259" s="42"/>
      <c r="H259" s="42"/>
      <c r="I259" s="42"/>
      <c r="J259" s="131"/>
      <c r="K259" s="119"/>
      <c r="L259" s="120"/>
      <c r="M259" s="122"/>
      <c r="N259" s="126"/>
      <c r="O259" s="124"/>
      <c r="P259" s="127"/>
      <c r="Q259" s="126"/>
    </row>
    <row r="260" spans="1:17" ht="15.75" customHeight="1" x14ac:dyDescent="0.25">
      <c r="A260" s="41">
        <v>2502</v>
      </c>
      <c r="B260" s="42"/>
      <c r="C260" s="42"/>
      <c r="D260" s="42"/>
      <c r="E260" s="42"/>
      <c r="F260" s="42"/>
      <c r="G260" s="42"/>
      <c r="H260" s="42"/>
      <c r="I260" s="42"/>
      <c r="J260" s="131"/>
      <c r="K260" s="119"/>
      <c r="L260" s="120"/>
      <c r="M260" s="122"/>
      <c r="N260" s="126" t="s">
        <v>113</v>
      </c>
      <c r="O260" s="124"/>
      <c r="P260" s="127"/>
      <c r="Q260" s="126"/>
    </row>
    <row r="261" spans="1:17" ht="15.75" customHeight="1" x14ac:dyDescent="0.25">
      <c r="A261" s="41">
        <v>2601</v>
      </c>
      <c r="B261" s="42"/>
      <c r="C261" s="42"/>
      <c r="D261" s="42"/>
      <c r="E261" s="42"/>
      <c r="F261" s="42"/>
      <c r="G261" s="42"/>
      <c r="H261" s="42"/>
      <c r="I261" s="42"/>
      <c r="J261" s="131"/>
      <c r="K261" s="119"/>
      <c r="L261" s="120"/>
      <c r="M261" s="122"/>
      <c r="N261" s="120"/>
      <c r="O261" s="122"/>
      <c r="P261" s="158"/>
      <c r="Q261" s="126"/>
    </row>
    <row r="262" spans="1:17" ht="15.75" customHeight="1" x14ac:dyDescent="0.25">
      <c r="A262" s="41">
        <v>2602</v>
      </c>
      <c r="B262" s="42"/>
      <c r="C262" s="42"/>
      <c r="D262" s="42"/>
      <c r="E262" s="42"/>
      <c r="F262" s="42"/>
      <c r="G262" s="42"/>
      <c r="H262" s="42"/>
      <c r="I262" s="42"/>
      <c r="J262" s="131"/>
      <c r="K262" s="119"/>
      <c r="L262" s="120"/>
      <c r="M262" s="122"/>
      <c r="N262" s="93" t="s">
        <v>35</v>
      </c>
      <c r="O262" s="94">
        <v>13</v>
      </c>
      <c r="P262" s="54">
        <f>J265</f>
        <v>28</v>
      </c>
      <c r="Q262" s="69" t="s">
        <v>20</v>
      </c>
    </row>
    <row r="263" spans="1:17" ht="15.75" customHeight="1" x14ac:dyDescent="0.25">
      <c r="A263" s="41">
        <v>2701</v>
      </c>
      <c r="B263" s="42"/>
      <c r="C263" s="42"/>
      <c r="D263" s="42"/>
      <c r="E263" s="42"/>
      <c r="F263" s="42"/>
      <c r="G263" s="42"/>
      <c r="H263" s="42"/>
      <c r="I263" s="42"/>
      <c r="J263" s="131"/>
      <c r="K263" s="119"/>
      <c r="L263" s="120"/>
      <c r="M263" s="122"/>
      <c r="N263" s="95" t="s">
        <v>36</v>
      </c>
      <c r="O263" s="96">
        <f>IF(O262/B248=0,"",O262/B248)</f>
        <v>0.26530612244897961</v>
      </c>
      <c r="P263" s="58">
        <f>IF(O262/P262=0,"",O262/P262)</f>
        <v>0.4642857142857143</v>
      </c>
      <c r="Q263" s="97" t="s">
        <v>37</v>
      </c>
    </row>
    <row r="264" spans="1:17" ht="15.75" customHeight="1" x14ac:dyDescent="0.25">
      <c r="A264" s="41">
        <v>2702</v>
      </c>
      <c r="B264" s="186"/>
      <c r="C264" s="186"/>
      <c r="D264" s="186"/>
      <c r="E264" s="186"/>
      <c r="F264" s="186"/>
      <c r="G264" s="186"/>
      <c r="H264" s="186"/>
      <c r="I264" s="186"/>
      <c r="J264" s="131"/>
      <c r="K264" s="128"/>
      <c r="L264" s="129"/>
      <c r="M264" s="130"/>
      <c r="N264" s="61"/>
      <c r="O264" s="62"/>
      <c r="P264" s="62"/>
      <c r="Q264" s="63"/>
    </row>
    <row r="265" spans="1:17" ht="18" customHeight="1" x14ac:dyDescent="0.25">
      <c r="A265" s="22"/>
      <c r="B265" s="253" t="s">
        <v>80</v>
      </c>
      <c r="C265" s="253"/>
      <c r="D265" s="253"/>
      <c r="E265" s="253"/>
      <c r="F265" s="253"/>
      <c r="G265" s="253"/>
      <c r="H265" s="253"/>
      <c r="I265" s="253"/>
      <c r="J265" s="185">
        <f>SUM(J248:J261)</f>
        <v>28</v>
      </c>
      <c r="K265" s="65">
        <f>SUM(J255:J257)/B248</f>
        <v>0.34693877551020408</v>
      </c>
      <c r="L265" s="65">
        <f>IF(J265=0,"",J265/B248)</f>
        <v>0.5714285714285714</v>
      </c>
      <c r="M265" s="65">
        <f>L265-K265</f>
        <v>0.22448979591836732</v>
      </c>
      <c r="N265" s="1"/>
      <c r="O265" s="27"/>
      <c r="P265" s="30"/>
      <c r="Q265" s="1"/>
    </row>
    <row r="266" spans="1:17" ht="12.75" customHeight="1" x14ac:dyDescent="0.2"/>
    <row r="267" spans="1:17" ht="12.75" customHeight="1" x14ac:dyDescent="0.2"/>
    <row r="268" spans="1:17" ht="26.25" x14ac:dyDescent="0.4">
      <c r="A268" s="196"/>
      <c r="B268" s="235" t="s">
        <v>69</v>
      </c>
      <c r="C268" s="235"/>
      <c r="D268" s="235"/>
      <c r="E268" s="235"/>
      <c r="F268" s="235"/>
      <c r="G268" s="235"/>
      <c r="H268" s="235"/>
      <c r="I268" s="235"/>
      <c r="J268" s="173" t="s">
        <v>94</v>
      </c>
      <c r="K268" s="1"/>
      <c r="L268" s="27"/>
      <c r="M268" s="1"/>
      <c r="N268" s="27"/>
      <c r="O268" s="27"/>
      <c r="P268" s="27"/>
    </row>
    <row r="269" spans="1:17" ht="20.25" x14ac:dyDescent="0.2">
      <c r="A269" s="245" t="s">
        <v>19</v>
      </c>
      <c r="B269" s="246" t="s">
        <v>70</v>
      </c>
      <c r="C269" s="247"/>
      <c r="D269" s="247"/>
      <c r="E269" s="247"/>
      <c r="F269" s="247"/>
      <c r="G269" s="247"/>
      <c r="H269" s="247"/>
      <c r="I269" s="247"/>
      <c r="J269" s="249" t="s">
        <v>20</v>
      </c>
      <c r="K269" s="243" t="s">
        <v>11</v>
      </c>
      <c r="L269" s="243" t="s">
        <v>12</v>
      </c>
      <c r="M269" s="242" t="s">
        <v>13</v>
      </c>
      <c r="N269" s="243" t="s">
        <v>14</v>
      </c>
      <c r="O269" s="244" t="s">
        <v>15</v>
      </c>
      <c r="P269" s="244" t="s">
        <v>16</v>
      </c>
      <c r="Q269" s="243" t="s">
        <v>17</v>
      </c>
    </row>
    <row r="270" spans="1:17" ht="15.75" customHeight="1" x14ac:dyDescent="0.25">
      <c r="A270" s="238"/>
      <c r="B270" s="41" t="s">
        <v>71</v>
      </c>
      <c r="C270" s="41" t="s">
        <v>72</v>
      </c>
      <c r="D270" s="41" t="s">
        <v>73</v>
      </c>
      <c r="E270" s="41" t="s">
        <v>74</v>
      </c>
      <c r="F270" s="41" t="s">
        <v>75</v>
      </c>
      <c r="G270" s="41" t="s">
        <v>76</v>
      </c>
      <c r="H270" s="41" t="s">
        <v>77</v>
      </c>
      <c r="I270" s="41" t="s">
        <v>78</v>
      </c>
      <c r="J270" s="250"/>
      <c r="K270" s="269"/>
      <c r="L270" s="269"/>
      <c r="M270" s="270"/>
      <c r="N270" s="269"/>
      <c r="O270" s="268"/>
      <c r="P270" s="268"/>
      <c r="Q270" s="269"/>
    </row>
    <row r="271" spans="1:17" ht="15.75" customHeight="1" x14ac:dyDescent="0.25">
      <c r="A271" s="41">
        <v>2001</v>
      </c>
      <c r="B271" s="42">
        <v>29</v>
      </c>
      <c r="C271" s="42"/>
      <c r="D271" s="42"/>
      <c r="E271" s="42"/>
      <c r="F271" s="42"/>
      <c r="G271" s="42"/>
      <c r="H271" s="42"/>
      <c r="I271" s="42"/>
      <c r="J271" s="131"/>
      <c r="K271" s="114"/>
      <c r="L271" s="115"/>
      <c r="M271" s="116"/>
      <c r="N271" s="43"/>
      <c r="O271" s="44">
        <f>B271</f>
        <v>29</v>
      </c>
      <c r="P271" s="45"/>
      <c r="Q271" s="43"/>
    </row>
    <row r="272" spans="1:17" ht="15.75" customHeight="1" x14ac:dyDescent="0.25">
      <c r="A272" s="41">
        <v>2002</v>
      </c>
      <c r="B272" s="42"/>
      <c r="C272" s="42">
        <v>25</v>
      </c>
      <c r="D272" s="42"/>
      <c r="E272" s="42"/>
      <c r="F272" s="42"/>
      <c r="G272" s="42"/>
      <c r="H272" s="42"/>
      <c r="I272" s="42"/>
      <c r="J272" s="131"/>
      <c r="K272" s="119"/>
      <c r="L272" s="120"/>
      <c r="M272" s="121"/>
      <c r="N272" s="47">
        <f>IF(C272=0,"",C272/B271)</f>
        <v>0.86206896551724133</v>
      </c>
      <c r="O272" s="48">
        <v>25</v>
      </c>
      <c r="P272" s="49">
        <f t="shared" ref="P272:P278" si="22">IF(O272=0,"",O272/O271)</f>
        <v>0.86206896551724133</v>
      </c>
      <c r="Q272" s="49">
        <f t="shared" ref="Q272:Q278" si="23">IF(O272=0,"",100%-P272)</f>
        <v>0.13793103448275867</v>
      </c>
    </row>
    <row r="273" spans="1:18" ht="15.75" customHeight="1" x14ac:dyDescent="0.25">
      <c r="A273" s="41">
        <v>2101</v>
      </c>
      <c r="B273" s="42"/>
      <c r="C273" s="42"/>
      <c r="D273" s="42">
        <v>23</v>
      </c>
      <c r="E273" s="42"/>
      <c r="F273" s="42"/>
      <c r="G273" s="42"/>
      <c r="H273" s="42"/>
      <c r="I273" s="42"/>
      <c r="J273" s="131"/>
      <c r="K273" s="119"/>
      <c r="L273" s="120"/>
      <c r="M273" s="121"/>
      <c r="N273" s="47">
        <f>IF(D273=0,"",D273/C272)</f>
        <v>0.92</v>
      </c>
      <c r="O273" s="48">
        <v>23</v>
      </c>
      <c r="P273" s="49">
        <f t="shared" si="22"/>
        <v>0.92</v>
      </c>
      <c r="Q273" s="49">
        <f t="shared" si="23"/>
        <v>7.999999999999996E-2</v>
      </c>
      <c r="R273" s="32">
        <f>O273/O271</f>
        <v>0.7931034482758621</v>
      </c>
    </row>
    <row r="274" spans="1:18" ht="15.75" customHeight="1" x14ac:dyDescent="0.25">
      <c r="A274" s="41">
        <v>2102</v>
      </c>
      <c r="B274" s="42"/>
      <c r="C274" s="42"/>
      <c r="D274" s="42"/>
      <c r="E274" s="42">
        <v>23</v>
      </c>
      <c r="F274" s="42"/>
      <c r="G274" s="42"/>
      <c r="H274" s="42"/>
      <c r="I274" s="42"/>
      <c r="J274" s="131"/>
      <c r="K274" s="119"/>
      <c r="L274" s="120"/>
      <c r="M274" s="121"/>
      <c r="N274" s="47">
        <f>IF(E274=0,"",E274/D273)</f>
        <v>1</v>
      </c>
      <c r="O274" s="48">
        <v>23</v>
      </c>
      <c r="P274" s="49">
        <f t="shared" si="22"/>
        <v>1</v>
      </c>
      <c r="Q274" s="49">
        <f t="shared" si="23"/>
        <v>0</v>
      </c>
    </row>
    <row r="275" spans="1:18" ht="15.75" customHeight="1" x14ac:dyDescent="0.25">
      <c r="A275" s="41">
        <v>2201</v>
      </c>
      <c r="B275" s="42"/>
      <c r="C275" s="42"/>
      <c r="D275" s="42"/>
      <c r="E275" s="42"/>
      <c r="F275" s="42">
        <v>23</v>
      </c>
      <c r="G275" s="42"/>
      <c r="H275" s="42"/>
      <c r="I275" s="42"/>
      <c r="J275" s="131"/>
      <c r="K275" s="119"/>
      <c r="L275" s="120"/>
      <c r="M275" s="121"/>
      <c r="N275" s="47">
        <f>IF(F275=0,"",F275/E274)</f>
        <v>1</v>
      </c>
      <c r="O275" s="48">
        <v>23</v>
      </c>
      <c r="P275" s="49">
        <f t="shared" si="22"/>
        <v>1</v>
      </c>
      <c r="Q275" s="49">
        <f t="shared" si="23"/>
        <v>0</v>
      </c>
    </row>
    <row r="276" spans="1:18" ht="15.75" customHeight="1" x14ac:dyDescent="0.25">
      <c r="A276" s="41">
        <v>2202</v>
      </c>
      <c r="B276" s="42"/>
      <c r="C276" s="42"/>
      <c r="D276" s="42"/>
      <c r="E276" s="42"/>
      <c r="F276" s="42"/>
      <c r="G276" s="42">
        <v>23</v>
      </c>
      <c r="H276" s="42"/>
      <c r="I276" s="42"/>
      <c r="J276" s="131"/>
      <c r="K276" s="119"/>
      <c r="L276" s="120"/>
      <c r="M276" s="121"/>
      <c r="N276" s="47">
        <f>IF(G276=0,"",G276/F275)</f>
        <v>1</v>
      </c>
      <c r="O276" s="48">
        <v>23</v>
      </c>
      <c r="P276" s="49">
        <f t="shared" si="22"/>
        <v>1</v>
      </c>
      <c r="Q276" s="49">
        <f t="shared" si="23"/>
        <v>0</v>
      </c>
    </row>
    <row r="277" spans="1:18" ht="15.75" customHeight="1" x14ac:dyDescent="0.25">
      <c r="A277" s="41">
        <v>2301</v>
      </c>
      <c r="B277" s="42"/>
      <c r="C277" s="42"/>
      <c r="D277" s="42"/>
      <c r="E277" s="42"/>
      <c r="F277" s="42"/>
      <c r="G277" s="42"/>
      <c r="H277" s="42">
        <v>21</v>
      </c>
      <c r="I277" s="42"/>
      <c r="J277" s="131"/>
      <c r="K277" s="119"/>
      <c r="L277" s="120"/>
      <c r="M277" s="121"/>
      <c r="N277" s="47">
        <f>IF(H277=0,"",H277/G276)</f>
        <v>0.91304347826086951</v>
      </c>
      <c r="O277" s="48">
        <v>23</v>
      </c>
      <c r="P277" s="49">
        <f t="shared" si="22"/>
        <v>1</v>
      </c>
      <c r="Q277" s="49">
        <f t="shared" si="23"/>
        <v>0</v>
      </c>
    </row>
    <row r="278" spans="1:18" ht="15.75" customHeight="1" x14ac:dyDescent="0.25">
      <c r="A278" s="41">
        <v>2302</v>
      </c>
      <c r="B278" s="42"/>
      <c r="C278" s="42"/>
      <c r="D278" s="42"/>
      <c r="E278" s="42"/>
      <c r="F278" s="42"/>
      <c r="G278" s="42"/>
      <c r="H278" s="42"/>
      <c r="I278" s="42">
        <v>19</v>
      </c>
      <c r="J278" s="131"/>
      <c r="K278" s="119"/>
      <c r="L278" s="120"/>
      <c r="M278" s="121"/>
      <c r="N278" s="47">
        <f>IF(I278=0,"",I278/H277)</f>
        <v>0.90476190476190477</v>
      </c>
      <c r="O278" s="48">
        <v>23</v>
      </c>
      <c r="P278" s="49">
        <f t="shared" si="22"/>
        <v>1</v>
      </c>
      <c r="Q278" s="49">
        <f t="shared" si="23"/>
        <v>0</v>
      </c>
    </row>
    <row r="279" spans="1:18" ht="15.75" customHeight="1" x14ac:dyDescent="0.25">
      <c r="A279" s="41">
        <v>2401</v>
      </c>
      <c r="B279" s="42"/>
      <c r="C279" s="42"/>
      <c r="D279" s="42"/>
      <c r="E279" s="42"/>
      <c r="F279" s="42"/>
      <c r="G279" s="42"/>
      <c r="H279" s="42"/>
      <c r="I279" s="42">
        <v>3</v>
      </c>
      <c r="J279" s="131"/>
      <c r="K279" s="119"/>
      <c r="L279" s="120"/>
      <c r="M279" s="120"/>
      <c r="N279" s="120"/>
      <c r="O279" s="48">
        <v>6</v>
      </c>
      <c r="P279" s="127"/>
      <c r="Q279" s="126"/>
    </row>
    <row r="280" spans="1:18" ht="15.75" customHeight="1" x14ac:dyDescent="0.25">
      <c r="A280" s="41">
        <v>2402</v>
      </c>
      <c r="B280" s="42"/>
      <c r="C280" s="42"/>
      <c r="D280" s="42"/>
      <c r="E280" s="42"/>
      <c r="F280" s="42"/>
      <c r="G280" s="42"/>
      <c r="H280" s="42"/>
      <c r="I280" s="42">
        <v>3</v>
      </c>
      <c r="J280" s="131">
        <v>20</v>
      </c>
      <c r="K280" s="119"/>
      <c r="L280" s="120"/>
      <c r="M280" s="122"/>
      <c r="N280" s="126"/>
      <c r="O280" s="48">
        <v>3</v>
      </c>
      <c r="P280" s="127"/>
      <c r="Q280" s="126"/>
    </row>
    <row r="281" spans="1:18" ht="15.75" customHeight="1" x14ac:dyDescent="0.25">
      <c r="A281" s="41">
        <v>2501</v>
      </c>
      <c r="B281" s="42"/>
      <c r="C281" s="42"/>
      <c r="D281" s="42"/>
      <c r="E281" s="42"/>
      <c r="F281" s="42"/>
      <c r="G281" s="42"/>
      <c r="H281" s="42"/>
      <c r="I281" s="42">
        <v>2</v>
      </c>
      <c r="J281" s="131"/>
      <c r="K281" s="119"/>
      <c r="L281" s="120"/>
      <c r="M281" s="122"/>
      <c r="N281" s="126"/>
      <c r="O281" s="124">
        <v>2</v>
      </c>
      <c r="P281" s="127"/>
      <c r="Q281" s="126"/>
    </row>
    <row r="282" spans="1:18" ht="15.75" customHeight="1" x14ac:dyDescent="0.25">
      <c r="A282" s="41">
        <v>2502</v>
      </c>
      <c r="B282" s="42"/>
      <c r="C282" s="42"/>
      <c r="D282" s="42"/>
      <c r="E282" s="42"/>
      <c r="F282" s="42"/>
      <c r="G282" s="42"/>
      <c r="H282" s="42"/>
      <c r="I282" s="42">
        <v>1</v>
      </c>
      <c r="J282" s="131"/>
      <c r="K282" s="119"/>
      <c r="L282" s="120"/>
      <c r="M282" s="122"/>
      <c r="N282" s="126"/>
      <c r="O282" s="124">
        <v>2</v>
      </c>
      <c r="P282" s="127"/>
      <c r="Q282" s="126"/>
    </row>
    <row r="283" spans="1:18" ht="15.75" customHeight="1" x14ac:dyDescent="0.25">
      <c r="A283" s="41">
        <v>2601</v>
      </c>
      <c r="B283" s="42"/>
      <c r="C283" s="42"/>
      <c r="D283" s="42"/>
      <c r="E283" s="42"/>
      <c r="F283" s="42"/>
      <c r="G283" s="42"/>
      <c r="H283" s="42"/>
      <c r="I283" s="42"/>
      <c r="J283" s="131"/>
      <c r="K283" s="119"/>
      <c r="L283" s="120"/>
      <c r="M283" s="122"/>
      <c r="N283" s="126"/>
      <c r="O283" s="124"/>
      <c r="P283" s="127"/>
      <c r="Q283" s="126"/>
    </row>
    <row r="284" spans="1:18" ht="15.75" customHeight="1" x14ac:dyDescent="0.25">
      <c r="A284" s="41">
        <v>2602</v>
      </c>
      <c r="B284" s="42"/>
      <c r="C284" s="42"/>
      <c r="D284" s="42"/>
      <c r="E284" s="42"/>
      <c r="F284" s="42"/>
      <c r="G284" s="42"/>
      <c r="H284" s="42"/>
      <c r="I284" s="42"/>
      <c r="J284" s="131"/>
      <c r="K284" s="119"/>
      <c r="L284" s="120"/>
      <c r="M284" s="122"/>
      <c r="N284" s="120"/>
      <c r="O284" s="122"/>
      <c r="P284" s="158"/>
      <c r="Q284" s="126"/>
    </row>
    <row r="285" spans="1:18" ht="15.75" customHeight="1" x14ac:dyDescent="0.25">
      <c r="A285" s="41">
        <v>2701</v>
      </c>
      <c r="B285" s="42"/>
      <c r="C285" s="42"/>
      <c r="D285" s="42"/>
      <c r="E285" s="42"/>
      <c r="F285" s="42"/>
      <c r="G285" s="42"/>
      <c r="H285" s="42"/>
      <c r="I285" s="42"/>
      <c r="J285" s="131"/>
      <c r="K285" s="119"/>
      <c r="L285" s="120"/>
      <c r="M285" s="122"/>
      <c r="N285" s="93" t="s">
        <v>35</v>
      </c>
      <c r="O285" s="94">
        <v>4</v>
      </c>
      <c r="P285" s="54">
        <f>J288</f>
        <v>20</v>
      </c>
      <c r="Q285" s="69" t="s">
        <v>20</v>
      </c>
    </row>
    <row r="286" spans="1:18" ht="15.75" customHeight="1" x14ac:dyDescent="0.25">
      <c r="A286" s="41">
        <v>2702</v>
      </c>
      <c r="B286" s="42"/>
      <c r="C286" s="42"/>
      <c r="D286" s="42"/>
      <c r="E286" s="42"/>
      <c r="F286" s="42"/>
      <c r="G286" s="42"/>
      <c r="H286" s="42"/>
      <c r="I286" s="42"/>
      <c r="J286" s="131"/>
      <c r="K286" s="119"/>
      <c r="L286" s="120"/>
      <c r="M286" s="122"/>
      <c r="N286" s="95" t="s">
        <v>36</v>
      </c>
      <c r="O286" s="96">
        <f>IF(O285/B271=0,"",O285/B271)</f>
        <v>0.13793103448275862</v>
      </c>
      <c r="P286" s="58">
        <f>IF(O285/P285=0,"",O285/P285)</f>
        <v>0.2</v>
      </c>
      <c r="Q286" s="97" t="s">
        <v>37</v>
      </c>
    </row>
    <row r="287" spans="1:18" ht="15.75" customHeight="1" x14ac:dyDescent="0.25">
      <c r="A287" s="41">
        <v>2801</v>
      </c>
      <c r="B287" s="186"/>
      <c r="C287" s="186"/>
      <c r="D287" s="186"/>
      <c r="E287" s="186"/>
      <c r="F287" s="186"/>
      <c r="G287" s="186"/>
      <c r="H287" s="186"/>
      <c r="I287" s="186"/>
      <c r="J287" s="131"/>
      <c r="K287" s="128"/>
      <c r="L287" s="129"/>
      <c r="M287" s="130"/>
      <c r="N287" s="61"/>
      <c r="O287" s="62"/>
      <c r="P287" s="62"/>
      <c r="Q287" s="63"/>
    </row>
    <row r="288" spans="1:18" ht="18" customHeight="1" x14ac:dyDescent="0.25">
      <c r="A288" s="22"/>
      <c r="B288" s="253" t="s">
        <v>80</v>
      </c>
      <c r="C288" s="253"/>
      <c r="D288" s="253"/>
      <c r="E288" s="253"/>
      <c r="F288" s="253"/>
      <c r="G288" s="253"/>
      <c r="H288" s="253"/>
      <c r="I288" s="253"/>
      <c r="J288" s="185">
        <f>SUM(J271:J284)</f>
        <v>20</v>
      </c>
      <c r="K288" s="65">
        <f>J280/B271</f>
        <v>0.68965517241379315</v>
      </c>
      <c r="L288" s="65">
        <f>IF(J288=0,"",J288/B271)</f>
        <v>0.68965517241379315</v>
      </c>
      <c r="M288" s="65">
        <f>L288-K288</f>
        <v>0</v>
      </c>
      <c r="N288" s="1"/>
      <c r="O288" s="27"/>
      <c r="P288" s="30"/>
      <c r="Q288" s="1"/>
    </row>
    <row r="289" spans="1:18" ht="12.75" customHeight="1" x14ac:dyDescent="0.2"/>
    <row r="290" spans="1:18" ht="12.75" customHeight="1" x14ac:dyDescent="0.2"/>
    <row r="291" spans="1:18" ht="26.25" x14ac:dyDescent="0.4">
      <c r="A291" s="196"/>
      <c r="B291" s="235" t="s">
        <v>69</v>
      </c>
      <c r="C291" s="235"/>
      <c r="D291" s="235"/>
      <c r="E291" s="235"/>
      <c r="F291" s="235"/>
      <c r="G291" s="235"/>
      <c r="H291" s="235"/>
      <c r="I291" s="235"/>
      <c r="J291" s="173" t="s">
        <v>95</v>
      </c>
      <c r="K291" s="1"/>
      <c r="L291" s="27"/>
      <c r="M291" s="1"/>
      <c r="N291" s="27"/>
      <c r="O291" s="27"/>
      <c r="P291" s="27"/>
    </row>
    <row r="292" spans="1:18" ht="20.25" x14ac:dyDescent="0.2">
      <c r="A292" s="245" t="s">
        <v>19</v>
      </c>
      <c r="B292" s="246" t="s">
        <v>70</v>
      </c>
      <c r="C292" s="247"/>
      <c r="D292" s="247"/>
      <c r="E292" s="247"/>
      <c r="F292" s="247"/>
      <c r="G292" s="247"/>
      <c r="H292" s="247"/>
      <c r="I292" s="247"/>
      <c r="J292" s="249" t="s">
        <v>20</v>
      </c>
      <c r="K292" s="243" t="s">
        <v>11</v>
      </c>
      <c r="L292" s="243" t="s">
        <v>12</v>
      </c>
      <c r="M292" s="242" t="s">
        <v>13</v>
      </c>
      <c r="N292" s="243" t="s">
        <v>14</v>
      </c>
      <c r="O292" s="244" t="s">
        <v>15</v>
      </c>
      <c r="P292" s="244" t="s">
        <v>16</v>
      </c>
      <c r="Q292" s="243" t="s">
        <v>17</v>
      </c>
    </row>
    <row r="293" spans="1:18" ht="15.75" customHeight="1" x14ac:dyDescent="0.25">
      <c r="A293" s="238"/>
      <c r="B293" s="41" t="s">
        <v>71</v>
      </c>
      <c r="C293" s="41" t="s">
        <v>72</v>
      </c>
      <c r="D293" s="41" t="s">
        <v>73</v>
      </c>
      <c r="E293" s="41" t="s">
        <v>74</v>
      </c>
      <c r="F293" s="41" t="s">
        <v>75</v>
      </c>
      <c r="G293" s="41" t="s">
        <v>76</v>
      </c>
      <c r="H293" s="41" t="s">
        <v>77</v>
      </c>
      <c r="I293" s="41" t="s">
        <v>78</v>
      </c>
      <c r="J293" s="250"/>
      <c r="K293" s="269"/>
      <c r="L293" s="269"/>
      <c r="M293" s="270"/>
      <c r="N293" s="269"/>
      <c r="O293" s="268"/>
      <c r="P293" s="268"/>
      <c r="Q293" s="269"/>
    </row>
    <row r="294" spans="1:18" ht="15.75" x14ac:dyDescent="0.25">
      <c r="A294" s="41">
        <v>2002</v>
      </c>
      <c r="B294" s="42">
        <v>58</v>
      </c>
      <c r="C294" s="42"/>
      <c r="D294" s="42"/>
      <c r="E294" s="42"/>
      <c r="F294" s="42"/>
      <c r="G294" s="42"/>
      <c r="H294" s="42"/>
      <c r="I294" s="42"/>
      <c r="J294" s="131"/>
      <c r="K294" s="114"/>
      <c r="L294" s="115"/>
      <c r="M294" s="116"/>
      <c r="N294" s="43"/>
      <c r="O294" s="44">
        <f>B294</f>
        <v>58</v>
      </c>
      <c r="P294" s="45"/>
      <c r="Q294" s="43"/>
    </row>
    <row r="295" spans="1:18" ht="15.75" customHeight="1" x14ac:dyDescent="0.25">
      <c r="A295" s="41">
        <v>2101</v>
      </c>
      <c r="B295" s="42"/>
      <c r="C295" s="42">
        <v>51</v>
      </c>
      <c r="D295" s="42"/>
      <c r="E295" s="42"/>
      <c r="F295" s="42"/>
      <c r="G295" s="42"/>
      <c r="H295" s="42"/>
      <c r="I295" s="42"/>
      <c r="J295" s="131"/>
      <c r="K295" s="119"/>
      <c r="L295" s="120"/>
      <c r="M295" s="121"/>
      <c r="N295" s="47">
        <f>IF(C295=0,"",C295/B294)</f>
        <v>0.87931034482758619</v>
      </c>
      <c r="O295" s="48">
        <v>51</v>
      </c>
      <c r="P295" s="49">
        <f t="shared" ref="P295:P301" si="24">IF(O295=0,"",O295/O294)</f>
        <v>0.87931034482758619</v>
      </c>
      <c r="Q295" s="49">
        <f t="shared" ref="Q295:Q301" si="25">IF(O295=0,"",100%-P295)</f>
        <v>0.12068965517241381</v>
      </c>
    </row>
    <row r="296" spans="1:18" ht="15.75" customHeight="1" x14ac:dyDescent="0.25">
      <c r="A296" s="41">
        <v>2102</v>
      </c>
      <c r="B296" s="42"/>
      <c r="C296" s="42"/>
      <c r="D296" s="42">
        <v>49</v>
      </c>
      <c r="E296" s="42"/>
      <c r="F296" s="42"/>
      <c r="G296" s="42"/>
      <c r="H296" s="42"/>
      <c r="I296" s="42"/>
      <c r="J296" s="131"/>
      <c r="K296" s="119"/>
      <c r="L296" s="120"/>
      <c r="M296" s="121"/>
      <c r="N296" s="47">
        <f>IF(D296=0,"",D296/C295)</f>
        <v>0.96078431372549022</v>
      </c>
      <c r="O296" s="48">
        <v>49</v>
      </c>
      <c r="P296" s="49">
        <f t="shared" si="24"/>
        <v>0.96078431372549022</v>
      </c>
      <c r="Q296" s="49">
        <f t="shared" si="25"/>
        <v>3.9215686274509776E-2</v>
      </c>
      <c r="R296" s="32">
        <f>O296/O294</f>
        <v>0.84482758620689657</v>
      </c>
    </row>
    <row r="297" spans="1:18" ht="15.75" customHeight="1" x14ac:dyDescent="0.25">
      <c r="A297" s="41">
        <v>2201</v>
      </c>
      <c r="B297" s="42"/>
      <c r="C297" s="42"/>
      <c r="D297" s="42"/>
      <c r="E297" s="42">
        <v>48</v>
      </c>
      <c r="F297" s="42"/>
      <c r="G297" s="42"/>
      <c r="H297" s="42"/>
      <c r="I297" s="42"/>
      <c r="J297" s="131"/>
      <c r="K297" s="119"/>
      <c r="L297" s="120"/>
      <c r="M297" s="121"/>
      <c r="N297" s="47">
        <f>IF(E297=0,"",E297/D296)</f>
        <v>0.97959183673469385</v>
      </c>
      <c r="O297" s="48">
        <v>48</v>
      </c>
      <c r="P297" s="49">
        <f t="shared" si="24"/>
        <v>0.97959183673469385</v>
      </c>
      <c r="Q297" s="49">
        <f t="shared" si="25"/>
        <v>2.0408163265306145E-2</v>
      </c>
    </row>
    <row r="298" spans="1:18" ht="15.75" customHeight="1" x14ac:dyDescent="0.25">
      <c r="A298" s="41">
        <v>2202</v>
      </c>
      <c r="B298" s="42"/>
      <c r="C298" s="42"/>
      <c r="D298" s="42"/>
      <c r="E298" s="42"/>
      <c r="F298" s="42">
        <v>44</v>
      </c>
      <c r="G298" s="42"/>
      <c r="H298" s="42"/>
      <c r="I298" s="42"/>
      <c r="J298" s="131"/>
      <c r="K298" s="119"/>
      <c r="L298" s="120"/>
      <c r="M298" s="121"/>
      <c r="N298" s="47">
        <f>IF(F298=0,"",F298/E297)</f>
        <v>0.91666666666666663</v>
      </c>
      <c r="O298" s="48">
        <v>47</v>
      </c>
      <c r="P298" s="49">
        <f t="shared" si="24"/>
        <v>0.97916666666666663</v>
      </c>
      <c r="Q298" s="49">
        <f t="shared" si="25"/>
        <v>2.083333333333337E-2</v>
      </c>
    </row>
    <row r="299" spans="1:18" ht="15.75" customHeight="1" x14ac:dyDescent="0.25">
      <c r="A299" s="41">
        <v>2301</v>
      </c>
      <c r="B299" s="42"/>
      <c r="C299" s="42"/>
      <c r="D299" s="42"/>
      <c r="E299" s="42"/>
      <c r="F299" s="42"/>
      <c r="G299" s="42">
        <v>43</v>
      </c>
      <c r="H299" s="42"/>
      <c r="I299" s="42"/>
      <c r="J299" s="131"/>
      <c r="K299" s="119"/>
      <c r="L299" s="120"/>
      <c r="M299" s="121"/>
      <c r="N299" s="47">
        <f>IF(G299=0,"",G299/F298)</f>
        <v>0.97727272727272729</v>
      </c>
      <c r="O299" s="48">
        <v>45</v>
      </c>
      <c r="P299" s="49">
        <f t="shared" si="24"/>
        <v>0.95744680851063835</v>
      </c>
      <c r="Q299" s="49">
        <f t="shared" si="25"/>
        <v>4.2553191489361653E-2</v>
      </c>
    </row>
    <row r="300" spans="1:18" ht="15.75" customHeight="1" x14ac:dyDescent="0.25">
      <c r="A300" s="41">
        <v>2302</v>
      </c>
      <c r="B300" s="42"/>
      <c r="C300" s="42"/>
      <c r="D300" s="42"/>
      <c r="E300" s="42"/>
      <c r="F300" s="42"/>
      <c r="G300" s="42"/>
      <c r="H300" s="42">
        <v>39</v>
      </c>
      <c r="I300" s="42"/>
      <c r="J300" s="131"/>
      <c r="K300" s="119"/>
      <c r="L300" s="120"/>
      <c r="M300" s="121"/>
      <c r="N300" s="47">
        <f>IF(H300=0,"",H300/G299)</f>
        <v>0.90697674418604646</v>
      </c>
      <c r="O300" s="48">
        <v>45</v>
      </c>
      <c r="P300" s="49">
        <f t="shared" si="24"/>
        <v>1</v>
      </c>
      <c r="Q300" s="49">
        <f t="shared" si="25"/>
        <v>0</v>
      </c>
    </row>
    <row r="301" spans="1:18" ht="15.75" customHeight="1" x14ac:dyDescent="0.25">
      <c r="A301" s="41">
        <v>2401</v>
      </c>
      <c r="B301" s="42"/>
      <c r="C301" s="42"/>
      <c r="D301" s="42"/>
      <c r="E301" s="42"/>
      <c r="F301" s="42"/>
      <c r="G301" s="42"/>
      <c r="H301" s="42"/>
      <c r="I301" s="42">
        <v>37</v>
      </c>
      <c r="J301" s="131"/>
      <c r="K301" s="119"/>
      <c r="L301" s="120"/>
      <c r="M301" s="121"/>
      <c r="N301" s="47">
        <f>IF(I301=0,"",I301/H300)</f>
        <v>0.94871794871794868</v>
      </c>
      <c r="O301" s="48">
        <v>45</v>
      </c>
      <c r="P301" s="49">
        <f t="shared" si="24"/>
        <v>1</v>
      </c>
      <c r="Q301" s="49">
        <f t="shared" si="25"/>
        <v>0</v>
      </c>
    </row>
    <row r="302" spans="1:18" ht="15.75" customHeight="1" x14ac:dyDescent="0.25">
      <c r="A302" s="41">
        <v>2402</v>
      </c>
      <c r="B302" s="42"/>
      <c r="C302" s="42"/>
      <c r="D302" s="42"/>
      <c r="E302" s="42"/>
      <c r="F302" s="42"/>
      <c r="G302" s="42"/>
      <c r="H302" s="42"/>
      <c r="I302" s="42">
        <v>7</v>
      </c>
      <c r="J302" s="131">
        <v>32</v>
      </c>
      <c r="K302" s="119"/>
      <c r="L302" s="120"/>
      <c r="M302" s="120"/>
      <c r="N302" s="120"/>
      <c r="O302" s="48">
        <v>11</v>
      </c>
      <c r="P302" s="162"/>
      <c r="Q302" s="126"/>
    </row>
    <row r="303" spans="1:18" ht="15.75" customHeight="1" x14ac:dyDescent="0.25">
      <c r="A303" s="41">
        <v>2501</v>
      </c>
      <c r="B303" s="42"/>
      <c r="C303" s="42"/>
      <c r="D303" s="42"/>
      <c r="E303" s="42"/>
      <c r="F303" s="42"/>
      <c r="G303" s="42"/>
      <c r="H303" s="42"/>
      <c r="I303" s="42">
        <v>2</v>
      </c>
      <c r="J303" s="131"/>
      <c r="K303" s="119"/>
      <c r="L303" s="120"/>
      <c r="M303" s="122"/>
      <c r="N303" s="161"/>
      <c r="O303" s="48">
        <v>4</v>
      </c>
      <c r="P303" s="162"/>
      <c r="Q303" s="126"/>
    </row>
    <row r="304" spans="1:18" ht="15.75" customHeight="1" x14ac:dyDescent="0.25">
      <c r="A304" s="41">
        <v>2502</v>
      </c>
      <c r="B304" s="42"/>
      <c r="C304" s="42"/>
      <c r="D304" s="42"/>
      <c r="E304" s="42"/>
      <c r="F304" s="42"/>
      <c r="G304" s="42"/>
      <c r="H304" s="42"/>
      <c r="I304" s="42">
        <v>2</v>
      </c>
      <c r="J304" s="131"/>
      <c r="K304" s="119"/>
      <c r="L304" s="120"/>
      <c r="M304" s="122"/>
      <c r="N304" s="126"/>
      <c r="O304" s="124">
        <v>2</v>
      </c>
      <c r="P304" s="127"/>
      <c r="Q304" s="126"/>
    </row>
    <row r="305" spans="1:18" ht="15.75" customHeight="1" x14ac:dyDescent="0.25">
      <c r="A305" s="41">
        <v>2601</v>
      </c>
      <c r="B305" s="42"/>
      <c r="C305" s="42"/>
      <c r="D305" s="42"/>
      <c r="E305" s="42"/>
      <c r="F305" s="42"/>
      <c r="G305" s="42"/>
      <c r="H305" s="42"/>
      <c r="I305" s="42"/>
      <c r="J305" s="131"/>
      <c r="K305" s="119"/>
      <c r="L305" s="120"/>
      <c r="M305" s="122"/>
      <c r="N305" s="126"/>
      <c r="O305" s="124"/>
      <c r="P305" s="127"/>
      <c r="Q305" s="126"/>
    </row>
    <row r="306" spans="1:18" ht="15.75" customHeight="1" x14ac:dyDescent="0.25">
      <c r="A306" s="41">
        <v>2602</v>
      </c>
      <c r="B306" s="42"/>
      <c r="C306" s="42"/>
      <c r="D306" s="42"/>
      <c r="E306" s="42"/>
      <c r="F306" s="42"/>
      <c r="G306" s="42"/>
      <c r="H306" s="42"/>
      <c r="I306" s="42"/>
      <c r="J306" s="131"/>
      <c r="K306" s="119"/>
      <c r="L306" s="120"/>
      <c r="M306" s="122"/>
      <c r="N306" s="126"/>
      <c r="O306" s="124"/>
      <c r="P306" s="127"/>
      <c r="Q306" s="126"/>
    </row>
    <row r="307" spans="1:18" ht="15.75" customHeight="1" x14ac:dyDescent="0.25">
      <c r="A307" s="41">
        <v>2701</v>
      </c>
      <c r="B307" s="42"/>
      <c r="C307" s="42"/>
      <c r="D307" s="42"/>
      <c r="E307" s="42"/>
      <c r="F307" s="42"/>
      <c r="G307" s="42"/>
      <c r="H307" s="42"/>
      <c r="I307" s="42"/>
      <c r="J307" s="131"/>
      <c r="K307" s="119"/>
      <c r="L307" s="120"/>
      <c r="M307" s="122"/>
      <c r="N307" s="120"/>
      <c r="O307" s="122"/>
      <c r="P307" s="158"/>
      <c r="Q307" s="126"/>
    </row>
    <row r="308" spans="1:18" ht="15.75" customHeight="1" x14ac:dyDescent="0.25">
      <c r="A308" s="41">
        <v>2702</v>
      </c>
      <c r="B308" s="42"/>
      <c r="C308" s="42"/>
      <c r="D308" s="42"/>
      <c r="E308" s="42"/>
      <c r="F308" s="42"/>
      <c r="G308" s="42"/>
      <c r="H308" s="42"/>
      <c r="I308" s="42"/>
      <c r="J308" s="131"/>
      <c r="K308" s="119"/>
      <c r="L308" s="120"/>
      <c r="M308" s="122"/>
      <c r="N308" s="52" t="s">
        <v>35</v>
      </c>
      <c r="O308" s="94">
        <v>12</v>
      </c>
      <c r="P308" s="54">
        <f>SUM(J298:J308)</f>
        <v>32</v>
      </c>
      <c r="Q308" s="55" t="s">
        <v>20</v>
      </c>
    </row>
    <row r="309" spans="1:18" ht="15.75" customHeight="1" x14ac:dyDescent="0.25">
      <c r="A309" s="41">
        <v>2801</v>
      </c>
      <c r="B309" s="42"/>
      <c r="C309" s="42"/>
      <c r="D309" s="42"/>
      <c r="E309" s="42"/>
      <c r="F309" s="42"/>
      <c r="G309" s="42"/>
      <c r="H309" s="42"/>
      <c r="I309" s="42"/>
      <c r="J309" s="131"/>
      <c r="K309" s="119"/>
      <c r="L309" s="120"/>
      <c r="M309" s="122"/>
      <c r="N309" s="56" t="s">
        <v>36</v>
      </c>
      <c r="O309" s="96">
        <f>IF(O308/P308=0,"",O308/P308)</f>
        <v>0.375</v>
      </c>
      <c r="P309" s="58">
        <f>IF(O308/P308=0,"",O308/P308)</f>
        <v>0.375</v>
      </c>
      <c r="Q309" s="59" t="s">
        <v>37</v>
      </c>
    </row>
    <row r="310" spans="1:18" ht="15.75" customHeight="1" x14ac:dyDescent="0.25">
      <c r="A310" s="41">
        <v>2802</v>
      </c>
      <c r="B310" s="186"/>
      <c r="C310" s="186"/>
      <c r="D310" s="186"/>
      <c r="E310" s="186"/>
      <c r="F310" s="186"/>
      <c r="G310" s="186"/>
      <c r="H310" s="186"/>
      <c r="I310" s="186"/>
      <c r="J310" s="131"/>
      <c r="K310" s="128"/>
      <c r="L310" s="129"/>
      <c r="M310" s="130"/>
      <c r="N310" s="61"/>
      <c r="O310" s="62"/>
      <c r="P310" s="62"/>
      <c r="Q310" s="63"/>
    </row>
    <row r="311" spans="1:18" ht="18" customHeight="1" x14ac:dyDescent="0.25">
      <c r="A311" s="22"/>
      <c r="B311" s="253" t="s">
        <v>80</v>
      </c>
      <c r="C311" s="253"/>
      <c r="D311" s="253"/>
      <c r="E311" s="253"/>
      <c r="F311" s="253"/>
      <c r="G311" s="253"/>
      <c r="H311" s="253"/>
      <c r="I311" s="253"/>
      <c r="J311" s="185">
        <f>SUM(J294:J307)</f>
        <v>32</v>
      </c>
      <c r="K311" s="65">
        <f>IF(J302=0,"",J302/B294)</f>
        <v>0.55172413793103448</v>
      </c>
      <c r="L311" s="65">
        <f>IF(J311=0,"",J311/B294)</f>
        <v>0.55172413793103448</v>
      </c>
      <c r="M311" s="65">
        <f>IF(J302=0,"",L311-K311)</f>
        <v>0</v>
      </c>
      <c r="N311" s="1"/>
      <c r="O311" s="27"/>
      <c r="P311" s="30"/>
      <c r="Q311" s="1"/>
    </row>
    <row r="312" spans="1:18" ht="12.75" customHeight="1" x14ac:dyDescent="0.2"/>
    <row r="313" spans="1:18" ht="12.75" customHeight="1" x14ac:dyDescent="0.2"/>
    <row r="314" spans="1:18" ht="26.25" x14ac:dyDescent="0.4">
      <c r="A314" s="196"/>
      <c r="B314" s="235" t="s">
        <v>69</v>
      </c>
      <c r="C314" s="235"/>
      <c r="D314" s="235"/>
      <c r="E314" s="235"/>
      <c r="F314" s="235"/>
      <c r="G314" s="235"/>
      <c r="H314" s="235"/>
      <c r="I314" s="235"/>
      <c r="J314" s="173" t="s">
        <v>123</v>
      </c>
      <c r="K314" s="1"/>
      <c r="L314" s="27"/>
      <c r="M314" s="1"/>
      <c r="N314" s="27"/>
      <c r="O314" s="27"/>
      <c r="P314" s="27"/>
    </row>
    <row r="315" spans="1:18" ht="20.25" x14ac:dyDescent="0.2">
      <c r="A315" s="245" t="s">
        <v>19</v>
      </c>
      <c r="B315" s="246" t="s">
        <v>70</v>
      </c>
      <c r="C315" s="247"/>
      <c r="D315" s="247"/>
      <c r="E315" s="247"/>
      <c r="F315" s="247"/>
      <c r="G315" s="247"/>
      <c r="H315" s="247"/>
      <c r="I315" s="247"/>
      <c r="J315" s="249" t="s">
        <v>20</v>
      </c>
      <c r="K315" s="243" t="s">
        <v>11</v>
      </c>
      <c r="L315" s="243" t="s">
        <v>12</v>
      </c>
      <c r="M315" s="242" t="s">
        <v>13</v>
      </c>
      <c r="N315" s="243" t="s">
        <v>14</v>
      </c>
      <c r="O315" s="244" t="s">
        <v>15</v>
      </c>
      <c r="P315" s="244" t="s">
        <v>16</v>
      </c>
      <c r="Q315" s="243" t="s">
        <v>17</v>
      </c>
    </row>
    <row r="316" spans="1:18" ht="15.75" customHeight="1" x14ac:dyDescent="0.25">
      <c r="A316" s="238"/>
      <c r="B316" s="41" t="s">
        <v>71</v>
      </c>
      <c r="C316" s="41" t="s">
        <v>72</v>
      </c>
      <c r="D316" s="41" t="s">
        <v>73</v>
      </c>
      <c r="E316" s="41" t="s">
        <v>74</v>
      </c>
      <c r="F316" s="41" t="s">
        <v>75</v>
      </c>
      <c r="G316" s="41" t="s">
        <v>76</v>
      </c>
      <c r="H316" s="41" t="s">
        <v>77</v>
      </c>
      <c r="I316" s="41" t="s">
        <v>78</v>
      </c>
      <c r="J316" s="250"/>
      <c r="K316" s="269"/>
      <c r="L316" s="269"/>
      <c r="M316" s="270"/>
      <c r="N316" s="269"/>
      <c r="O316" s="268"/>
      <c r="P316" s="268"/>
      <c r="Q316" s="269"/>
    </row>
    <row r="317" spans="1:18" ht="15.75" customHeight="1" x14ac:dyDescent="0.25">
      <c r="A317" s="41">
        <v>2101</v>
      </c>
      <c r="B317" s="42">
        <v>58</v>
      </c>
      <c r="C317" s="42"/>
      <c r="D317" s="42"/>
      <c r="E317" s="42"/>
      <c r="F317" s="42"/>
      <c r="G317" s="42"/>
      <c r="H317" s="42"/>
      <c r="I317" s="42"/>
      <c r="J317" s="131"/>
      <c r="K317" s="114"/>
      <c r="L317" s="115"/>
      <c r="M317" s="116"/>
      <c r="N317" s="43"/>
      <c r="O317" s="44">
        <f>B317</f>
        <v>58</v>
      </c>
      <c r="P317" s="45"/>
      <c r="Q317" s="43"/>
    </row>
    <row r="318" spans="1:18" ht="15.75" customHeight="1" x14ac:dyDescent="0.25">
      <c r="A318" s="41">
        <v>2102</v>
      </c>
      <c r="B318" s="42"/>
      <c r="C318" s="42">
        <v>40</v>
      </c>
      <c r="D318" s="42"/>
      <c r="E318" s="42"/>
      <c r="F318" s="42"/>
      <c r="G318" s="42"/>
      <c r="H318" s="42"/>
      <c r="I318" s="42"/>
      <c r="J318" s="131"/>
      <c r="K318" s="119"/>
      <c r="L318" s="120"/>
      <c r="M318" s="121"/>
      <c r="N318" s="47">
        <f>IF(C318=0,"",C318/B317)</f>
        <v>0.68965517241379315</v>
      </c>
      <c r="O318" s="48">
        <v>43</v>
      </c>
      <c r="P318" s="49">
        <f t="shared" ref="P318:P324" si="26">IF(O318=0,"",O318/O317)</f>
        <v>0.74137931034482762</v>
      </c>
      <c r="Q318" s="49">
        <f t="shared" ref="Q318:Q324" si="27">IF(O318=0,"",100%-P318)</f>
        <v>0.25862068965517238</v>
      </c>
    </row>
    <row r="319" spans="1:18" ht="15.75" customHeight="1" x14ac:dyDescent="0.25">
      <c r="A319" s="41">
        <v>2201</v>
      </c>
      <c r="B319" s="42"/>
      <c r="C319" s="42"/>
      <c r="D319" s="42">
        <v>30</v>
      </c>
      <c r="E319" s="42"/>
      <c r="F319" s="42"/>
      <c r="G319" s="42"/>
      <c r="H319" s="42"/>
      <c r="I319" s="42"/>
      <c r="J319" s="131"/>
      <c r="K319" s="119"/>
      <c r="L319" s="120"/>
      <c r="M319" s="121"/>
      <c r="N319" s="47">
        <f>IF(D319=0,"",D319/C318)</f>
        <v>0.75</v>
      </c>
      <c r="O319" s="48">
        <v>36</v>
      </c>
      <c r="P319" s="49">
        <f t="shared" si="26"/>
        <v>0.83720930232558144</v>
      </c>
      <c r="Q319" s="49">
        <f t="shared" si="27"/>
        <v>0.16279069767441856</v>
      </c>
      <c r="R319" s="32">
        <f>O319/O317</f>
        <v>0.62068965517241381</v>
      </c>
    </row>
    <row r="320" spans="1:18" ht="15.75" customHeight="1" x14ac:dyDescent="0.25">
      <c r="A320" s="41">
        <v>2202</v>
      </c>
      <c r="B320" s="42"/>
      <c r="C320" s="42"/>
      <c r="D320" s="42"/>
      <c r="E320" s="42">
        <v>30</v>
      </c>
      <c r="F320" s="42"/>
      <c r="G320" s="42"/>
      <c r="H320" s="42"/>
      <c r="I320" s="42"/>
      <c r="J320" s="131"/>
      <c r="K320" s="119"/>
      <c r="L320" s="120"/>
      <c r="M320" s="121"/>
      <c r="N320" s="47">
        <f>IF(E320=0,"",E320/D319)</f>
        <v>1</v>
      </c>
      <c r="O320" s="48">
        <v>35</v>
      </c>
      <c r="P320" s="49">
        <f t="shared" si="26"/>
        <v>0.97222222222222221</v>
      </c>
      <c r="Q320" s="49">
        <f t="shared" si="27"/>
        <v>2.777777777777779E-2</v>
      </c>
    </row>
    <row r="321" spans="1:23" ht="15.75" customHeight="1" x14ac:dyDescent="0.25">
      <c r="A321" s="41">
        <v>2301</v>
      </c>
      <c r="B321" s="42"/>
      <c r="C321" s="42"/>
      <c r="D321" s="42"/>
      <c r="E321" s="42"/>
      <c r="F321" s="42">
        <v>26</v>
      </c>
      <c r="G321" s="42"/>
      <c r="H321" s="42"/>
      <c r="I321" s="42"/>
      <c r="J321" s="131"/>
      <c r="K321" s="119"/>
      <c r="L321" s="120"/>
      <c r="M321" s="121"/>
      <c r="N321" s="47">
        <f>IF(F321=0,"",F321/E320)</f>
        <v>0.8666666666666667</v>
      </c>
      <c r="O321" s="48">
        <v>32</v>
      </c>
      <c r="P321" s="49">
        <f t="shared" si="26"/>
        <v>0.91428571428571426</v>
      </c>
      <c r="Q321" s="49">
        <f t="shared" si="27"/>
        <v>8.5714285714285743E-2</v>
      </c>
    </row>
    <row r="322" spans="1:23" ht="15.75" customHeight="1" x14ac:dyDescent="0.25">
      <c r="A322" s="41">
        <v>2302</v>
      </c>
      <c r="B322" s="42"/>
      <c r="C322" s="42"/>
      <c r="D322" s="42"/>
      <c r="E322" s="42"/>
      <c r="F322" s="42"/>
      <c r="G322" s="42">
        <v>24</v>
      </c>
      <c r="H322" s="42"/>
      <c r="I322" s="42"/>
      <c r="J322" s="131"/>
      <c r="K322" s="119"/>
      <c r="L322" s="120"/>
      <c r="M322" s="121"/>
      <c r="N322" s="47">
        <f>IF(G322=0,"",G322/F321)</f>
        <v>0.92307692307692313</v>
      </c>
      <c r="O322" s="48">
        <v>29</v>
      </c>
      <c r="P322" s="49">
        <f t="shared" si="26"/>
        <v>0.90625</v>
      </c>
      <c r="Q322" s="49">
        <f t="shared" si="27"/>
        <v>9.375E-2</v>
      </c>
    </row>
    <row r="323" spans="1:23" ht="15.75" customHeight="1" x14ac:dyDescent="0.25">
      <c r="A323" s="41">
        <v>2401</v>
      </c>
      <c r="B323" s="42"/>
      <c r="C323" s="42"/>
      <c r="D323" s="42"/>
      <c r="E323" s="42"/>
      <c r="F323" s="42"/>
      <c r="G323" s="42"/>
      <c r="H323" s="42">
        <v>21</v>
      </c>
      <c r="I323" s="42"/>
      <c r="J323" s="131"/>
      <c r="K323" s="119"/>
      <c r="L323" s="120"/>
      <c r="M323" s="121"/>
      <c r="N323" s="47">
        <f>IF(H323=0,"",H323/G322)</f>
        <v>0.875</v>
      </c>
      <c r="O323" s="48">
        <v>29</v>
      </c>
      <c r="P323" s="49">
        <f t="shared" si="26"/>
        <v>1</v>
      </c>
      <c r="Q323" s="49">
        <f t="shared" si="27"/>
        <v>0</v>
      </c>
    </row>
    <row r="324" spans="1:23" ht="15.75" customHeight="1" x14ac:dyDescent="0.25">
      <c r="A324" s="41">
        <v>2402</v>
      </c>
      <c r="B324" s="42"/>
      <c r="C324" s="42"/>
      <c r="D324" s="42"/>
      <c r="E324" s="42"/>
      <c r="F324" s="42"/>
      <c r="G324" s="42"/>
      <c r="H324" s="42"/>
      <c r="I324" s="42">
        <v>15</v>
      </c>
      <c r="J324" s="131"/>
      <c r="K324" s="119"/>
      <c r="L324" s="120"/>
      <c r="M324" s="121"/>
      <c r="N324" s="47">
        <f>IF(I324=0,"",I324/H323)</f>
        <v>0.7142857142857143</v>
      </c>
      <c r="O324" s="48">
        <v>28</v>
      </c>
      <c r="P324" s="49">
        <f t="shared" si="26"/>
        <v>0.96551724137931039</v>
      </c>
      <c r="Q324" s="49">
        <f t="shared" si="27"/>
        <v>3.4482758620689613E-2</v>
      </c>
    </row>
    <row r="325" spans="1:23" ht="15.75" customHeight="1" x14ac:dyDescent="0.25">
      <c r="A325" s="41">
        <v>2501</v>
      </c>
      <c r="B325" s="42"/>
      <c r="C325" s="42"/>
      <c r="D325" s="42"/>
      <c r="E325" s="42"/>
      <c r="F325" s="42"/>
      <c r="G325" s="42"/>
      <c r="H325" s="42"/>
      <c r="I325" s="42">
        <v>18</v>
      </c>
      <c r="J325" s="131"/>
      <c r="K325" s="119"/>
      <c r="L325" s="120"/>
      <c r="M325" s="120"/>
      <c r="N325" s="120"/>
      <c r="O325" s="48">
        <v>20</v>
      </c>
      <c r="P325" s="127"/>
      <c r="Q325" s="126"/>
    </row>
    <row r="326" spans="1:23" ht="15.75" customHeight="1" x14ac:dyDescent="0.25">
      <c r="A326" s="41">
        <v>2502</v>
      </c>
      <c r="B326" s="42"/>
      <c r="C326" s="42"/>
      <c r="D326" s="42"/>
      <c r="E326" s="42"/>
      <c r="F326" s="42"/>
      <c r="G326" s="42"/>
      <c r="H326" s="42"/>
      <c r="I326" s="42">
        <v>9</v>
      </c>
      <c r="J326" s="131"/>
      <c r="K326" s="119"/>
      <c r="L326" s="120"/>
      <c r="M326" s="122"/>
      <c r="N326" s="161"/>
      <c r="O326" s="48">
        <v>11</v>
      </c>
      <c r="P326" s="127"/>
      <c r="Q326" s="126"/>
    </row>
    <row r="327" spans="1:23" ht="15.75" customHeight="1" x14ac:dyDescent="0.25">
      <c r="A327" s="41">
        <v>2601</v>
      </c>
      <c r="B327" s="42"/>
      <c r="C327" s="42"/>
      <c r="D327" s="42"/>
      <c r="E327" s="42"/>
      <c r="F327" s="42"/>
      <c r="G327" s="42"/>
      <c r="H327" s="42"/>
      <c r="I327" s="42"/>
      <c r="J327" s="131"/>
      <c r="K327" s="119"/>
      <c r="L327" s="120"/>
      <c r="M327" s="122"/>
      <c r="N327" s="126"/>
      <c r="O327" s="124"/>
      <c r="P327" s="127"/>
      <c r="Q327" s="126"/>
    </row>
    <row r="328" spans="1:23" ht="15.75" customHeight="1" x14ac:dyDescent="0.25">
      <c r="A328" s="41">
        <v>2602</v>
      </c>
      <c r="B328" s="42"/>
      <c r="C328" s="42"/>
      <c r="D328" s="42"/>
      <c r="E328" s="42"/>
      <c r="F328" s="42"/>
      <c r="G328" s="42"/>
      <c r="H328" s="42"/>
      <c r="I328" s="42"/>
      <c r="J328" s="131"/>
      <c r="K328" s="119"/>
      <c r="L328" s="120"/>
      <c r="M328" s="122"/>
      <c r="N328" s="126"/>
      <c r="O328" s="124"/>
      <c r="P328" s="127"/>
      <c r="Q328" s="126"/>
    </row>
    <row r="329" spans="1:23" ht="15.75" customHeight="1" x14ac:dyDescent="0.25">
      <c r="A329" s="41">
        <v>2701</v>
      </c>
      <c r="B329" s="42"/>
      <c r="C329" s="42"/>
      <c r="D329" s="42"/>
      <c r="E329" s="42"/>
      <c r="F329" s="42"/>
      <c r="G329" s="42"/>
      <c r="H329" s="42"/>
      <c r="I329" s="42"/>
      <c r="J329" s="131"/>
      <c r="K329" s="119"/>
      <c r="L329" s="120"/>
      <c r="M329" s="122"/>
      <c r="N329" s="126"/>
      <c r="O329" s="124"/>
      <c r="P329" s="127"/>
      <c r="Q329" s="126"/>
    </row>
    <row r="330" spans="1:23" ht="15.75" customHeight="1" x14ac:dyDescent="0.25">
      <c r="A330" s="41">
        <v>2702</v>
      </c>
      <c r="B330" s="42"/>
      <c r="C330" s="42"/>
      <c r="D330" s="42"/>
      <c r="E330" s="42"/>
      <c r="F330" s="42"/>
      <c r="G330" s="42"/>
      <c r="H330" s="42"/>
      <c r="I330" s="42"/>
      <c r="J330" s="131"/>
      <c r="K330" s="119"/>
      <c r="L330" s="120"/>
      <c r="M330" s="122"/>
      <c r="N330" s="120"/>
      <c r="O330" s="122"/>
      <c r="P330" s="158"/>
      <c r="Q330" s="126"/>
    </row>
    <row r="331" spans="1:23" ht="15.75" customHeight="1" x14ac:dyDescent="0.25">
      <c r="A331" s="41">
        <v>2801</v>
      </c>
      <c r="B331" s="42"/>
      <c r="C331" s="42"/>
      <c r="D331" s="42"/>
      <c r="E331" s="42"/>
      <c r="F331" s="42"/>
      <c r="G331" s="42"/>
      <c r="H331" s="42"/>
      <c r="I331" s="42"/>
      <c r="J331" s="131"/>
      <c r="K331" s="119"/>
      <c r="L331" s="120"/>
      <c r="M331" s="122"/>
      <c r="N331" s="52" t="s">
        <v>35</v>
      </c>
      <c r="O331" s="94"/>
      <c r="P331" s="54">
        <f>SUM(J321:J331)</f>
        <v>0</v>
      </c>
      <c r="Q331" s="55" t="s">
        <v>20</v>
      </c>
    </row>
    <row r="332" spans="1:23" ht="15.75" customHeight="1" x14ac:dyDescent="0.25">
      <c r="A332" s="41">
        <v>2802</v>
      </c>
      <c r="B332" s="42"/>
      <c r="C332" s="42"/>
      <c r="D332" s="42"/>
      <c r="E332" s="42"/>
      <c r="F332" s="42"/>
      <c r="G332" s="42"/>
      <c r="H332" s="42"/>
      <c r="I332" s="42"/>
      <c r="J332" s="131"/>
      <c r="K332" s="119"/>
      <c r="L332" s="120"/>
      <c r="M332" s="122"/>
      <c r="N332" s="56" t="s">
        <v>36</v>
      </c>
      <c r="O332" s="96" t="e">
        <f>IF(O331/P331=0,"",O331/P331)</f>
        <v>#DIV/0!</v>
      </c>
      <c r="P332" s="58" t="e">
        <f>IF(O331/P331=0,"",O331/P331)</f>
        <v>#DIV/0!</v>
      </c>
      <c r="Q332" s="59" t="s">
        <v>37</v>
      </c>
    </row>
    <row r="333" spans="1:23" ht="15.75" customHeight="1" x14ac:dyDescent="0.25">
      <c r="A333" s="41">
        <v>2901</v>
      </c>
      <c r="B333" s="186"/>
      <c r="C333" s="186"/>
      <c r="D333" s="186"/>
      <c r="E333" s="186"/>
      <c r="F333" s="186"/>
      <c r="G333" s="186"/>
      <c r="H333" s="186"/>
      <c r="I333" s="186"/>
      <c r="J333" s="131"/>
      <c r="K333" s="128"/>
      <c r="L333" s="129"/>
      <c r="M333" s="130"/>
      <c r="N333" s="61"/>
      <c r="O333" s="62"/>
      <c r="P333" s="62"/>
      <c r="Q333" s="63"/>
    </row>
    <row r="334" spans="1:23" ht="18" customHeight="1" x14ac:dyDescent="0.25">
      <c r="A334" s="22"/>
      <c r="B334" s="253" t="s">
        <v>80</v>
      </c>
      <c r="C334" s="253"/>
      <c r="D334" s="253"/>
      <c r="E334" s="253"/>
      <c r="F334" s="253"/>
      <c r="G334" s="253"/>
      <c r="H334" s="253"/>
      <c r="I334" s="253"/>
      <c r="J334" s="185">
        <f>SUM(J317:J330)</f>
        <v>0</v>
      </c>
      <c r="K334" s="65" t="str">
        <f>IF(J325=0,"",J325/B317)</f>
        <v/>
      </c>
      <c r="L334" s="65" t="str">
        <f>IF(J334=0,"",J334/B317)</f>
        <v/>
      </c>
      <c r="M334" s="65" t="str">
        <f>IF(J325=0,"",L334-K334)</f>
        <v/>
      </c>
      <c r="N334" s="1"/>
      <c r="O334" s="27"/>
      <c r="P334" s="30"/>
      <c r="Q334" s="1"/>
    </row>
    <row r="335" spans="1:23" ht="12.75" customHeight="1" x14ac:dyDescent="0.2"/>
    <row r="336" spans="1:23" ht="12.75" customHeight="1" x14ac:dyDescent="0.2">
      <c r="W336" s="139">
        <f>AVERAGE(R319,R342)</f>
        <v>0.67572944297082227</v>
      </c>
    </row>
    <row r="337" spans="1:18" ht="26.25" x14ac:dyDescent="0.4">
      <c r="A337" s="196"/>
      <c r="B337" s="235" t="s">
        <v>69</v>
      </c>
      <c r="C337" s="235"/>
      <c r="D337" s="235"/>
      <c r="E337" s="235"/>
      <c r="F337" s="235"/>
      <c r="G337" s="235"/>
      <c r="H337" s="235"/>
      <c r="I337" s="235"/>
      <c r="J337" s="173" t="s">
        <v>96</v>
      </c>
      <c r="K337" s="1"/>
      <c r="L337" s="27"/>
      <c r="M337" s="1"/>
      <c r="N337" s="27"/>
      <c r="O337" s="27"/>
      <c r="P337" s="27"/>
    </row>
    <row r="338" spans="1:18" ht="20.25" x14ac:dyDescent="0.2">
      <c r="A338" s="245" t="s">
        <v>19</v>
      </c>
      <c r="B338" s="246" t="s">
        <v>70</v>
      </c>
      <c r="C338" s="247"/>
      <c r="D338" s="247"/>
      <c r="E338" s="247"/>
      <c r="F338" s="247"/>
      <c r="G338" s="247"/>
      <c r="H338" s="247"/>
      <c r="I338" s="247"/>
      <c r="J338" s="249" t="s">
        <v>20</v>
      </c>
      <c r="K338" s="243" t="s">
        <v>11</v>
      </c>
      <c r="L338" s="243" t="s">
        <v>12</v>
      </c>
      <c r="M338" s="242" t="s">
        <v>13</v>
      </c>
      <c r="N338" s="243" t="s">
        <v>14</v>
      </c>
      <c r="O338" s="244" t="s">
        <v>15</v>
      </c>
      <c r="P338" s="244" t="s">
        <v>16</v>
      </c>
      <c r="Q338" s="243" t="s">
        <v>17</v>
      </c>
    </row>
    <row r="339" spans="1:18" ht="15.75" customHeight="1" x14ac:dyDescent="0.25">
      <c r="A339" s="238"/>
      <c r="B339" s="41" t="s">
        <v>71</v>
      </c>
      <c r="C339" s="41" t="s">
        <v>72</v>
      </c>
      <c r="D339" s="41" t="s">
        <v>73</v>
      </c>
      <c r="E339" s="41" t="s">
        <v>74</v>
      </c>
      <c r="F339" s="41" t="s">
        <v>75</v>
      </c>
      <c r="G339" s="41" t="s">
        <v>76</v>
      </c>
      <c r="H339" s="41" t="s">
        <v>77</v>
      </c>
      <c r="I339" s="41" t="s">
        <v>78</v>
      </c>
      <c r="J339" s="250"/>
      <c r="K339" s="269"/>
      <c r="L339" s="269"/>
      <c r="M339" s="270"/>
      <c r="N339" s="269"/>
      <c r="O339" s="268"/>
      <c r="P339" s="268"/>
      <c r="Q339" s="269"/>
    </row>
    <row r="340" spans="1:18" ht="15.75" customHeight="1" x14ac:dyDescent="0.25">
      <c r="A340" s="41">
        <v>2102</v>
      </c>
      <c r="B340" s="42">
        <v>52</v>
      </c>
      <c r="C340" s="42"/>
      <c r="D340" s="42"/>
      <c r="E340" s="42"/>
      <c r="F340" s="42"/>
      <c r="G340" s="42"/>
      <c r="H340" s="42"/>
      <c r="I340" s="42"/>
      <c r="J340" s="131"/>
      <c r="K340" s="114"/>
      <c r="L340" s="115"/>
      <c r="M340" s="116"/>
      <c r="N340" s="43"/>
      <c r="O340" s="44">
        <f>B340</f>
        <v>52</v>
      </c>
      <c r="P340" s="45"/>
      <c r="Q340" s="43"/>
    </row>
    <row r="341" spans="1:18" ht="15.75" customHeight="1" x14ac:dyDescent="0.25">
      <c r="A341" s="41">
        <v>2201</v>
      </c>
      <c r="B341" s="42"/>
      <c r="C341" s="42">
        <v>40</v>
      </c>
      <c r="D341" s="42"/>
      <c r="E341" s="42"/>
      <c r="F341" s="42"/>
      <c r="G341" s="42"/>
      <c r="H341" s="42"/>
      <c r="I341" s="42"/>
      <c r="J341" s="131"/>
      <c r="K341" s="119"/>
      <c r="L341" s="120"/>
      <c r="M341" s="121"/>
      <c r="N341" s="47">
        <f>IF(C341=0,"",C341/B340)</f>
        <v>0.76923076923076927</v>
      </c>
      <c r="O341" s="48">
        <v>41</v>
      </c>
      <c r="P341" s="49">
        <f t="shared" ref="P341:P347" si="28">IF(O341=0,"",O341/O340)</f>
        <v>0.78846153846153844</v>
      </c>
      <c r="Q341" s="49">
        <f t="shared" ref="Q341:Q347" si="29">IF(O341=0,"",100%-P341)</f>
        <v>0.21153846153846156</v>
      </c>
    </row>
    <row r="342" spans="1:18" ht="15.75" customHeight="1" x14ac:dyDescent="0.25">
      <c r="A342" s="41">
        <v>2202</v>
      </c>
      <c r="B342" s="42"/>
      <c r="C342" s="42"/>
      <c r="D342" s="42">
        <v>35</v>
      </c>
      <c r="E342" s="42"/>
      <c r="F342" s="42"/>
      <c r="G342" s="42"/>
      <c r="H342" s="42"/>
      <c r="I342" s="42"/>
      <c r="J342" s="131"/>
      <c r="K342" s="119"/>
      <c r="L342" s="120"/>
      <c r="M342" s="121"/>
      <c r="N342" s="47">
        <f>IF(D342=0,"",D342/C341)</f>
        <v>0.875</v>
      </c>
      <c r="O342" s="48">
        <v>38</v>
      </c>
      <c r="P342" s="49">
        <f t="shared" si="28"/>
        <v>0.92682926829268297</v>
      </c>
      <c r="Q342" s="49">
        <f t="shared" si="29"/>
        <v>7.3170731707317027E-2</v>
      </c>
      <c r="R342" s="32">
        <f>O342/O340</f>
        <v>0.73076923076923073</v>
      </c>
    </row>
    <row r="343" spans="1:18" ht="15.75" customHeight="1" x14ac:dyDescent="0.25">
      <c r="A343" s="41">
        <v>2301</v>
      </c>
      <c r="B343" s="42"/>
      <c r="C343" s="42"/>
      <c r="D343" s="42"/>
      <c r="E343" s="42">
        <v>35</v>
      </c>
      <c r="F343" s="42"/>
      <c r="G343" s="42"/>
      <c r="H343" s="42"/>
      <c r="I343" s="42"/>
      <c r="J343" s="131"/>
      <c r="K343" s="119"/>
      <c r="L343" s="120"/>
      <c r="M343" s="121"/>
      <c r="N343" s="47">
        <f>IF(E343=0,"",E343/D342)</f>
        <v>1</v>
      </c>
      <c r="O343" s="48">
        <v>37</v>
      </c>
      <c r="P343" s="49">
        <f t="shared" si="28"/>
        <v>0.97368421052631582</v>
      </c>
      <c r="Q343" s="49">
        <f t="shared" si="29"/>
        <v>2.6315789473684181E-2</v>
      </c>
    </row>
    <row r="344" spans="1:18" ht="15.75" customHeight="1" x14ac:dyDescent="0.25">
      <c r="A344" s="41">
        <v>2302</v>
      </c>
      <c r="B344" s="42"/>
      <c r="C344" s="42"/>
      <c r="D344" s="42"/>
      <c r="E344" s="42"/>
      <c r="F344" s="42">
        <v>32</v>
      </c>
      <c r="G344" s="42"/>
      <c r="H344" s="42"/>
      <c r="I344" s="42"/>
      <c r="J344" s="131"/>
      <c r="K344" s="119"/>
      <c r="L344" s="120"/>
      <c r="M344" s="121"/>
      <c r="N344" s="47">
        <f>IF(F344=0,"",F344/E343)</f>
        <v>0.91428571428571426</v>
      </c>
      <c r="O344" s="48">
        <v>37</v>
      </c>
      <c r="P344" s="49">
        <f t="shared" si="28"/>
        <v>1</v>
      </c>
      <c r="Q344" s="49">
        <f t="shared" si="29"/>
        <v>0</v>
      </c>
    </row>
    <row r="345" spans="1:18" ht="15.75" customHeight="1" x14ac:dyDescent="0.25">
      <c r="A345" s="41">
        <v>2401</v>
      </c>
      <c r="B345" s="42"/>
      <c r="C345" s="42"/>
      <c r="D345" s="42"/>
      <c r="E345" s="42"/>
      <c r="F345" s="42"/>
      <c r="G345" s="42">
        <v>32</v>
      </c>
      <c r="H345" s="42"/>
      <c r="I345" s="42"/>
      <c r="J345" s="131"/>
      <c r="K345" s="119"/>
      <c r="L345" s="120"/>
      <c r="M345" s="121"/>
      <c r="N345" s="47">
        <f>IF(G345=0,"",G345/F344)</f>
        <v>1</v>
      </c>
      <c r="O345" s="48">
        <v>35</v>
      </c>
      <c r="P345" s="49">
        <f t="shared" si="28"/>
        <v>0.94594594594594594</v>
      </c>
      <c r="Q345" s="49">
        <f t="shared" si="29"/>
        <v>5.4054054054054057E-2</v>
      </c>
    </row>
    <row r="346" spans="1:18" ht="15.75" customHeight="1" x14ac:dyDescent="0.25">
      <c r="A346" s="41">
        <v>2402</v>
      </c>
      <c r="B346" s="42"/>
      <c r="C346" s="42"/>
      <c r="D346" s="42"/>
      <c r="E346" s="42"/>
      <c r="F346" s="42"/>
      <c r="G346" s="42"/>
      <c r="H346" s="42">
        <v>32</v>
      </c>
      <c r="I346" s="42"/>
      <c r="J346" s="131"/>
      <c r="K346" s="119"/>
      <c r="L346" s="120"/>
      <c r="M346" s="121"/>
      <c r="N346" s="47">
        <f>IF(H346=0,"",H346/G345)</f>
        <v>1</v>
      </c>
      <c r="O346" s="48">
        <v>35</v>
      </c>
      <c r="P346" s="49">
        <f t="shared" si="28"/>
        <v>1</v>
      </c>
      <c r="Q346" s="49">
        <f t="shared" si="29"/>
        <v>0</v>
      </c>
    </row>
    <row r="347" spans="1:18" ht="15.75" customHeight="1" x14ac:dyDescent="0.25">
      <c r="A347" s="41">
        <v>2501</v>
      </c>
      <c r="B347" s="42"/>
      <c r="C347" s="42"/>
      <c r="D347" s="42"/>
      <c r="E347" s="42"/>
      <c r="F347" s="42"/>
      <c r="G347" s="42"/>
      <c r="H347" s="42"/>
      <c r="I347" s="42">
        <v>30</v>
      </c>
      <c r="J347" s="131"/>
      <c r="K347" s="119"/>
      <c r="L347" s="120"/>
      <c r="M347" s="121"/>
      <c r="N347" s="47">
        <f>IF(I347=0,"",I347/H346)</f>
        <v>0.9375</v>
      </c>
      <c r="O347" s="48">
        <v>35</v>
      </c>
      <c r="P347" s="49">
        <f t="shared" si="28"/>
        <v>1</v>
      </c>
      <c r="Q347" s="49">
        <f t="shared" si="29"/>
        <v>0</v>
      </c>
    </row>
    <row r="348" spans="1:18" ht="15.75" customHeight="1" x14ac:dyDescent="0.25">
      <c r="A348" s="41">
        <v>2502</v>
      </c>
      <c r="B348" s="42"/>
      <c r="C348" s="42"/>
      <c r="D348" s="42"/>
      <c r="E348" s="42"/>
      <c r="F348" s="42"/>
      <c r="G348" s="42"/>
      <c r="H348" s="42"/>
      <c r="I348" s="42">
        <v>22</v>
      </c>
      <c r="J348" s="131"/>
      <c r="K348" s="119"/>
      <c r="L348" s="120"/>
      <c r="M348" s="120"/>
      <c r="N348" s="120"/>
      <c r="O348" s="48">
        <v>23</v>
      </c>
      <c r="P348" s="127"/>
      <c r="Q348" s="126"/>
    </row>
    <row r="349" spans="1:18" ht="15.75" customHeight="1" x14ac:dyDescent="0.25">
      <c r="A349" s="41">
        <v>2601</v>
      </c>
      <c r="B349" s="42"/>
      <c r="C349" s="42"/>
      <c r="D349" s="42"/>
      <c r="E349" s="42"/>
      <c r="F349" s="42"/>
      <c r="G349" s="42"/>
      <c r="H349" s="42"/>
      <c r="I349" s="42"/>
      <c r="J349" s="131"/>
      <c r="K349" s="119"/>
      <c r="L349" s="120"/>
      <c r="M349" s="122"/>
      <c r="N349" s="161"/>
      <c r="O349" s="48"/>
      <c r="P349" s="127"/>
      <c r="Q349" s="126"/>
    </row>
    <row r="350" spans="1:18" ht="15.75" customHeight="1" x14ac:dyDescent="0.25">
      <c r="A350" s="41">
        <v>2602</v>
      </c>
      <c r="B350" s="42"/>
      <c r="C350" s="42"/>
      <c r="D350" s="42"/>
      <c r="E350" s="42"/>
      <c r="F350" s="42"/>
      <c r="G350" s="42"/>
      <c r="H350" s="42"/>
      <c r="I350" s="42"/>
      <c r="J350" s="131"/>
      <c r="K350" s="119"/>
      <c r="L350" s="120"/>
      <c r="M350" s="122"/>
      <c r="N350" s="126"/>
      <c r="O350" s="124"/>
      <c r="P350" s="127"/>
      <c r="Q350" s="126"/>
    </row>
    <row r="351" spans="1:18" ht="15.75" customHeight="1" x14ac:dyDescent="0.25">
      <c r="A351" s="41">
        <v>2701</v>
      </c>
      <c r="B351" s="42"/>
      <c r="C351" s="42"/>
      <c r="D351" s="42"/>
      <c r="E351" s="42"/>
      <c r="F351" s="42"/>
      <c r="G351" s="42"/>
      <c r="H351" s="42"/>
      <c r="I351" s="42"/>
      <c r="J351" s="131"/>
      <c r="K351" s="119"/>
      <c r="L351" s="120"/>
      <c r="M351" s="122"/>
      <c r="N351" s="126"/>
      <c r="O351" s="124"/>
      <c r="P351" s="127"/>
      <c r="Q351" s="126"/>
    </row>
    <row r="352" spans="1:18" ht="15.75" customHeight="1" x14ac:dyDescent="0.25">
      <c r="A352" s="41">
        <v>2702</v>
      </c>
      <c r="B352" s="42"/>
      <c r="C352" s="42"/>
      <c r="D352" s="42"/>
      <c r="E352" s="42"/>
      <c r="F352" s="42"/>
      <c r="G352" s="42"/>
      <c r="H352" s="42"/>
      <c r="I352" s="42"/>
      <c r="J352" s="131"/>
      <c r="K352" s="119"/>
      <c r="L352" s="120"/>
      <c r="M352" s="122"/>
      <c r="N352" s="126"/>
      <c r="O352" s="124"/>
      <c r="P352" s="127"/>
      <c r="Q352" s="126"/>
    </row>
    <row r="353" spans="1:18" ht="15.75" customHeight="1" x14ac:dyDescent="0.25">
      <c r="A353" s="41">
        <v>2801</v>
      </c>
      <c r="B353" s="42"/>
      <c r="C353" s="42"/>
      <c r="D353" s="42"/>
      <c r="E353" s="42"/>
      <c r="F353" s="42"/>
      <c r="G353" s="42"/>
      <c r="H353" s="42"/>
      <c r="I353" s="42"/>
      <c r="J353" s="131"/>
      <c r="K353" s="119"/>
      <c r="L353" s="120"/>
      <c r="M353" s="122"/>
      <c r="N353" s="120"/>
      <c r="O353" s="122"/>
      <c r="P353" s="158"/>
      <c r="Q353" s="126"/>
    </row>
    <row r="354" spans="1:18" ht="15.75" customHeight="1" x14ac:dyDescent="0.25">
      <c r="A354" s="41">
        <v>2802</v>
      </c>
      <c r="B354" s="42"/>
      <c r="C354" s="42"/>
      <c r="D354" s="42"/>
      <c r="E354" s="42"/>
      <c r="F354" s="42"/>
      <c r="G354" s="42"/>
      <c r="H354" s="42"/>
      <c r="I354" s="42"/>
      <c r="J354" s="131"/>
      <c r="K354" s="119"/>
      <c r="L354" s="120"/>
      <c r="M354" s="122"/>
      <c r="N354" s="52" t="s">
        <v>35</v>
      </c>
      <c r="O354" s="94"/>
      <c r="P354" s="54">
        <f>SUM(J344:J354)</f>
        <v>0</v>
      </c>
      <c r="Q354" s="55" t="s">
        <v>20</v>
      </c>
    </row>
    <row r="355" spans="1:18" ht="15.75" customHeight="1" x14ac:dyDescent="0.25">
      <c r="A355" s="41">
        <v>2901</v>
      </c>
      <c r="B355" s="42"/>
      <c r="C355" s="42"/>
      <c r="D355" s="42"/>
      <c r="E355" s="42"/>
      <c r="F355" s="42"/>
      <c r="G355" s="42"/>
      <c r="H355" s="42"/>
      <c r="I355" s="42"/>
      <c r="J355" s="131"/>
      <c r="K355" s="119"/>
      <c r="L355" s="120"/>
      <c r="M355" s="122"/>
      <c r="N355" s="56" t="s">
        <v>36</v>
      </c>
      <c r="O355" s="96" t="e">
        <f>IF(O354/P354=0,"",O354/P354)</f>
        <v>#DIV/0!</v>
      </c>
      <c r="P355" s="58" t="e">
        <f>IF(O354/P354=0,"",O354/P354)</f>
        <v>#DIV/0!</v>
      </c>
      <c r="Q355" s="59" t="s">
        <v>37</v>
      </c>
    </row>
    <row r="356" spans="1:18" ht="15.75" customHeight="1" x14ac:dyDescent="0.25">
      <c r="A356" s="41">
        <v>2902</v>
      </c>
      <c r="B356" s="186"/>
      <c r="C356" s="186"/>
      <c r="D356" s="186"/>
      <c r="E356" s="186"/>
      <c r="F356" s="186"/>
      <c r="G356" s="186"/>
      <c r="H356" s="186"/>
      <c r="I356" s="186"/>
      <c r="J356" s="131"/>
      <c r="K356" s="128"/>
      <c r="L356" s="129"/>
      <c r="M356" s="130"/>
      <c r="N356" s="61"/>
      <c r="O356" s="62"/>
      <c r="P356" s="62"/>
      <c r="Q356" s="63"/>
    </row>
    <row r="357" spans="1:18" ht="18" customHeight="1" x14ac:dyDescent="0.25">
      <c r="A357" s="22"/>
      <c r="B357" s="253" t="s">
        <v>80</v>
      </c>
      <c r="C357" s="253"/>
      <c r="D357" s="253"/>
      <c r="E357" s="253"/>
      <c r="F357" s="253"/>
      <c r="G357" s="253"/>
      <c r="H357" s="253"/>
      <c r="I357" s="253"/>
      <c r="J357" s="185">
        <f>SUM(J340:J353)</f>
        <v>0</v>
      </c>
      <c r="K357" s="65" t="str">
        <f>IF(J348=0,"",J348/B340)</f>
        <v/>
      </c>
      <c r="L357" s="65" t="str">
        <f>IF(J357=0,"",J357/B340)</f>
        <v/>
      </c>
      <c r="M357" s="65" t="str">
        <f>IF(J348=0,"",L357-K357)</f>
        <v/>
      </c>
      <c r="N357" s="1"/>
      <c r="O357" s="27"/>
      <c r="P357" s="30"/>
      <c r="Q357" s="1"/>
    </row>
    <row r="358" spans="1:18" ht="12.75" customHeight="1" x14ac:dyDescent="0.2"/>
    <row r="359" spans="1:18" ht="12.75" customHeight="1" x14ac:dyDescent="0.2"/>
    <row r="360" spans="1:18" ht="26.25" customHeight="1" x14ac:dyDescent="0.4">
      <c r="A360" s="196"/>
      <c r="B360" s="235" t="s">
        <v>69</v>
      </c>
      <c r="C360" s="235"/>
      <c r="D360" s="235"/>
      <c r="E360" s="235"/>
      <c r="F360" s="235"/>
      <c r="G360" s="235"/>
      <c r="H360" s="235"/>
      <c r="I360" s="235"/>
      <c r="J360" s="173" t="s">
        <v>124</v>
      </c>
      <c r="K360" s="1"/>
      <c r="L360" s="27"/>
      <c r="M360" s="1"/>
      <c r="N360" s="27"/>
      <c r="O360" s="27"/>
      <c r="P360" s="27"/>
    </row>
    <row r="361" spans="1:18" ht="20.25" x14ac:dyDescent="0.2">
      <c r="A361" s="245" t="s">
        <v>19</v>
      </c>
      <c r="B361" s="246" t="s">
        <v>70</v>
      </c>
      <c r="C361" s="247"/>
      <c r="D361" s="247"/>
      <c r="E361" s="247"/>
      <c r="F361" s="247"/>
      <c r="G361" s="247"/>
      <c r="H361" s="247"/>
      <c r="I361" s="247"/>
      <c r="J361" s="249" t="s">
        <v>20</v>
      </c>
      <c r="K361" s="243" t="s">
        <v>11</v>
      </c>
      <c r="L361" s="243" t="s">
        <v>12</v>
      </c>
      <c r="M361" s="242" t="s">
        <v>13</v>
      </c>
      <c r="N361" s="243" t="s">
        <v>14</v>
      </c>
      <c r="O361" s="244" t="s">
        <v>15</v>
      </c>
      <c r="P361" s="244" t="s">
        <v>16</v>
      </c>
      <c r="Q361" s="243" t="s">
        <v>17</v>
      </c>
    </row>
    <row r="362" spans="1:18" ht="15.75" customHeight="1" x14ac:dyDescent="0.25">
      <c r="A362" s="238"/>
      <c r="B362" s="41" t="s">
        <v>71</v>
      </c>
      <c r="C362" s="41" t="s">
        <v>72</v>
      </c>
      <c r="D362" s="41" t="s">
        <v>73</v>
      </c>
      <c r="E362" s="41" t="s">
        <v>74</v>
      </c>
      <c r="F362" s="41" t="s">
        <v>75</v>
      </c>
      <c r="G362" s="41" t="s">
        <v>76</v>
      </c>
      <c r="H362" s="41" t="s">
        <v>77</v>
      </c>
      <c r="I362" s="41" t="s">
        <v>78</v>
      </c>
      <c r="J362" s="250"/>
      <c r="K362" s="269"/>
      <c r="L362" s="269"/>
      <c r="M362" s="270"/>
      <c r="N362" s="269"/>
      <c r="O362" s="268"/>
      <c r="P362" s="268"/>
      <c r="Q362" s="269"/>
    </row>
    <row r="363" spans="1:18" ht="15.75" customHeight="1" x14ac:dyDescent="0.25">
      <c r="A363" s="41">
        <v>2201</v>
      </c>
      <c r="B363" s="42">
        <v>60</v>
      </c>
      <c r="C363" s="42"/>
      <c r="D363" s="42"/>
      <c r="E363" s="42"/>
      <c r="F363" s="42"/>
      <c r="G363" s="42"/>
      <c r="H363" s="42"/>
      <c r="I363" s="42"/>
      <c r="J363" s="131"/>
      <c r="K363" s="114"/>
      <c r="L363" s="115"/>
      <c r="M363" s="116"/>
      <c r="N363" s="43"/>
      <c r="O363" s="44">
        <f>B363</f>
        <v>60</v>
      </c>
      <c r="P363" s="45"/>
      <c r="Q363" s="43"/>
    </row>
    <row r="364" spans="1:18" ht="15.75" customHeight="1" x14ac:dyDescent="0.25">
      <c r="A364" s="41">
        <v>2202</v>
      </c>
      <c r="B364" s="42"/>
      <c r="C364" s="42">
        <v>44</v>
      </c>
      <c r="D364" s="42"/>
      <c r="E364" s="42"/>
      <c r="F364" s="42"/>
      <c r="G364" s="42"/>
      <c r="H364" s="42"/>
      <c r="I364" s="42"/>
      <c r="J364" s="131"/>
      <c r="K364" s="119"/>
      <c r="L364" s="120"/>
      <c r="M364" s="121"/>
      <c r="N364" s="47">
        <f>IF(C364=0,"",C364/B363)</f>
        <v>0.73333333333333328</v>
      </c>
      <c r="O364" s="48">
        <v>44</v>
      </c>
      <c r="P364" s="49">
        <f t="shared" ref="P364:P370" si="30">IF(O364=0,"",O364/O363)</f>
        <v>0.73333333333333328</v>
      </c>
      <c r="Q364" s="49">
        <f t="shared" ref="Q364:Q370" si="31">IF(O364=0,"",100%-P364)</f>
        <v>0.26666666666666672</v>
      </c>
    </row>
    <row r="365" spans="1:18" ht="15.75" customHeight="1" x14ac:dyDescent="0.25">
      <c r="A365" s="41">
        <v>2301</v>
      </c>
      <c r="B365" s="42"/>
      <c r="C365" s="42"/>
      <c r="D365" s="42">
        <v>37</v>
      </c>
      <c r="E365" s="42"/>
      <c r="F365" s="42"/>
      <c r="G365" s="42"/>
      <c r="H365" s="42"/>
      <c r="I365" s="42"/>
      <c r="J365" s="131"/>
      <c r="K365" s="119"/>
      <c r="L365" s="120"/>
      <c r="M365" s="121"/>
      <c r="N365" s="47">
        <f>IF(D365=0,"",D365/C364)</f>
        <v>0.84090909090909094</v>
      </c>
      <c r="O365" s="48">
        <v>38</v>
      </c>
      <c r="P365" s="49">
        <f t="shared" si="30"/>
        <v>0.86363636363636365</v>
      </c>
      <c r="Q365" s="49">
        <f t="shared" si="31"/>
        <v>0.13636363636363635</v>
      </c>
      <c r="R365" s="32">
        <f>O365/O363</f>
        <v>0.6333333333333333</v>
      </c>
    </row>
    <row r="366" spans="1:18" ht="15.75" customHeight="1" x14ac:dyDescent="0.25">
      <c r="A366" s="41">
        <v>2302</v>
      </c>
      <c r="B366" s="42"/>
      <c r="C366" s="42"/>
      <c r="D366" s="42"/>
      <c r="E366" s="42">
        <v>29</v>
      </c>
      <c r="F366" s="42"/>
      <c r="G366" s="42"/>
      <c r="H366" s="42"/>
      <c r="I366" s="42"/>
      <c r="J366" s="131"/>
      <c r="K366" s="119"/>
      <c r="L366" s="120"/>
      <c r="M366" s="121"/>
      <c r="N366" s="47">
        <f>IF(E366=0,"",E366/D365)</f>
        <v>0.78378378378378377</v>
      </c>
      <c r="O366" s="48">
        <v>35</v>
      </c>
      <c r="P366" s="49">
        <f t="shared" si="30"/>
        <v>0.92105263157894735</v>
      </c>
      <c r="Q366" s="49">
        <f t="shared" si="31"/>
        <v>7.8947368421052655E-2</v>
      </c>
    </row>
    <row r="367" spans="1:18" ht="15.75" customHeight="1" x14ac:dyDescent="0.25">
      <c r="A367" s="41">
        <v>2401</v>
      </c>
      <c r="B367" s="42"/>
      <c r="C367" s="42"/>
      <c r="D367" s="42"/>
      <c r="E367" s="42"/>
      <c r="F367" s="42">
        <v>28</v>
      </c>
      <c r="G367" s="42"/>
      <c r="H367" s="42"/>
      <c r="I367" s="42"/>
      <c r="J367" s="131"/>
      <c r="K367" s="119"/>
      <c r="L367" s="120"/>
      <c r="M367" s="121"/>
      <c r="N367" s="47">
        <f>IF(F367=0,"",F367/E366)</f>
        <v>0.96551724137931039</v>
      </c>
      <c r="O367" s="48">
        <v>34</v>
      </c>
      <c r="P367" s="49">
        <f t="shared" si="30"/>
        <v>0.97142857142857142</v>
      </c>
      <c r="Q367" s="49">
        <f t="shared" si="31"/>
        <v>2.8571428571428581E-2</v>
      </c>
    </row>
    <row r="368" spans="1:18" ht="15.75" customHeight="1" x14ac:dyDescent="0.25">
      <c r="A368" s="41">
        <v>2402</v>
      </c>
      <c r="B368" s="42"/>
      <c r="C368" s="42"/>
      <c r="D368" s="42"/>
      <c r="E368" s="42"/>
      <c r="F368" s="42"/>
      <c r="G368" s="42">
        <v>28</v>
      </c>
      <c r="H368" s="42"/>
      <c r="I368" s="42"/>
      <c r="J368" s="131"/>
      <c r="K368" s="119"/>
      <c r="L368" s="120"/>
      <c r="M368" s="121"/>
      <c r="N368" s="47">
        <f>IF(G368=0,"",G368/F367)</f>
        <v>1</v>
      </c>
      <c r="O368" s="48">
        <v>32</v>
      </c>
      <c r="P368" s="49">
        <f t="shared" si="30"/>
        <v>0.94117647058823528</v>
      </c>
      <c r="Q368" s="49">
        <f t="shared" si="31"/>
        <v>5.8823529411764719E-2</v>
      </c>
    </row>
    <row r="369" spans="1:17" ht="15.75" customHeight="1" x14ac:dyDescent="0.25">
      <c r="A369" s="41">
        <v>2501</v>
      </c>
      <c r="B369" s="42"/>
      <c r="C369" s="42"/>
      <c r="D369" s="42"/>
      <c r="E369" s="42"/>
      <c r="F369" s="42"/>
      <c r="G369" s="42"/>
      <c r="H369" s="42">
        <v>25</v>
      </c>
      <c r="I369" s="42"/>
      <c r="J369" s="131"/>
      <c r="K369" s="119"/>
      <c r="L369" s="120"/>
      <c r="M369" s="121"/>
      <c r="N369" s="47">
        <f>IF(H369=0,"",H369/G368)</f>
        <v>0.8928571428571429</v>
      </c>
      <c r="O369" s="48">
        <v>32</v>
      </c>
      <c r="P369" s="49">
        <f t="shared" si="30"/>
        <v>1</v>
      </c>
      <c r="Q369" s="49">
        <f t="shared" si="31"/>
        <v>0</v>
      </c>
    </row>
    <row r="370" spans="1:17" ht="15.75" customHeight="1" x14ac:dyDescent="0.25">
      <c r="A370" s="41">
        <v>2502</v>
      </c>
      <c r="B370" s="42"/>
      <c r="C370" s="42"/>
      <c r="D370" s="42"/>
      <c r="E370" s="42"/>
      <c r="F370" s="42"/>
      <c r="G370" s="42"/>
      <c r="H370" s="42"/>
      <c r="I370" s="42">
        <v>21</v>
      </c>
      <c r="J370" s="131"/>
      <c r="K370" s="119"/>
      <c r="L370" s="120"/>
      <c r="M370" s="121"/>
      <c r="N370" s="47">
        <f>IF(I370=0,"",I370/H369)</f>
        <v>0.84</v>
      </c>
      <c r="O370" s="48">
        <v>32</v>
      </c>
      <c r="P370" s="49">
        <f t="shared" si="30"/>
        <v>1</v>
      </c>
      <c r="Q370" s="49">
        <f t="shared" si="31"/>
        <v>0</v>
      </c>
    </row>
    <row r="371" spans="1:17" ht="15.75" customHeight="1" x14ac:dyDescent="0.25">
      <c r="A371" s="41">
        <v>2601</v>
      </c>
      <c r="B371" s="42"/>
      <c r="C371" s="42"/>
      <c r="D371" s="42"/>
      <c r="E371" s="42"/>
      <c r="F371" s="42"/>
      <c r="G371" s="42"/>
      <c r="H371" s="42"/>
      <c r="I371" s="42"/>
      <c r="J371" s="131"/>
      <c r="K371" s="119"/>
      <c r="L371" s="120"/>
      <c r="M371" s="120"/>
      <c r="N371" s="120"/>
      <c r="O371" s="48"/>
      <c r="P371" s="127"/>
      <c r="Q371" s="126"/>
    </row>
    <row r="372" spans="1:17" ht="15.75" customHeight="1" x14ac:dyDescent="0.25">
      <c r="A372" s="41">
        <v>2602</v>
      </c>
      <c r="B372" s="42"/>
      <c r="C372" s="42"/>
      <c r="D372" s="42"/>
      <c r="E372" s="42"/>
      <c r="F372" s="42"/>
      <c r="G372" s="42"/>
      <c r="H372" s="42"/>
      <c r="I372" s="42"/>
      <c r="J372" s="131"/>
      <c r="K372" s="119"/>
      <c r="L372" s="120"/>
      <c r="M372" s="122"/>
      <c r="N372" s="161"/>
      <c r="O372" s="48"/>
      <c r="P372" s="127"/>
      <c r="Q372" s="126"/>
    </row>
    <row r="373" spans="1:17" ht="15.75" customHeight="1" x14ac:dyDescent="0.25">
      <c r="A373" s="41">
        <v>2701</v>
      </c>
      <c r="B373" s="42"/>
      <c r="C373" s="42"/>
      <c r="D373" s="42"/>
      <c r="E373" s="42"/>
      <c r="F373" s="42"/>
      <c r="G373" s="42"/>
      <c r="H373" s="42"/>
      <c r="I373" s="42"/>
      <c r="J373" s="131"/>
      <c r="K373" s="119"/>
      <c r="L373" s="120"/>
      <c r="M373" s="122"/>
      <c r="N373" s="126"/>
      <c r="O373" s="124"/>
      <c r="P373" s="127"/>
      <c r="Q373" s="126"/>
    </row>
    <row r="374" spans="1:17" ht="15.75" customHeight="1" x14ac:dyDescent="0.25">
      <c r="A374" s="41">
        <v>2702</v>
      </c>
      <c r="B374" s="42"/>
      <c r="C374" s="42"/>
      <c r="D374" s="42"/>
      <c r="E374" s="42"/>
      <c r="F374" s="42"/>
      <c r="G374" s="42"/>
      <c r="H374" s="42"/>
      <c r="I374" s="42"/>
      <c r="J374" s="131"/>
      <c r="K374" s="119"/>
      <c r="L374" s="120"/>
      <c r="M374" s="122"/>
      <c r="N374" s="126"/>
      <c r="O374" s="124"/>
      <c r="P374" s="127"/>
      <c r="Q374" s="126"/>
    </row>
    <row r="375" spans="1:17" ht="15.75" customHeight="1" x14ac:dyDescent="0.25">
      <c r="A375" s="41">
        <v>2801</v>
      </c>
      <c r="B375" s="42"/>
      <c r="C375" s="42"/>
      <c r="D375" s="42"/>
      <c r="E375" s="42"/>
      <c r="F375" s="42"/>
      <c r="G375" s="42"/>
      <c r="H375" s="42"/>
      <c r="I375" s="42"/>
      <c r="J375" s="131"/>
      <c r="K375" s="119"/>
      <c r="L375" s="120"/>
      <c r="M375" s="122"/>
      <c r="N375" s="126"/>
      <c r="O375" s="124"/>
      <c r="P375" s="127"/>
      <c r="Q375" s="126"/>
    </row>
    <row r="376" spans="1:17" ht="15.75" customHeight="1" x14ac:dyDescent="0.25">
      <c r="A376" s="41">
        <v>2802</v>
      </c>
      <c r="B376" s="42"/>
      <c r="C376" s="42"/>
      <c r="D376" s="42"/>
      <c r="E376" s="42"/>
      <c r="F376" s="42"/>
      <c r="G376" s="42"/>
      <c r="H376" s="42"/>
      <c r="I376" s="42"/>
      <c r="J376" s="131"/>
      <c r="K376" s="119"/>
      <c r="L376" s="120"/>
      <c r="M376" s="122"/>
      <c r="N376" s="120"/>
      <c r="O376" s="122"/>
      <c r="P376" s="158"/>
      <c r="Q376" s="126"/>
    </row>
    <row r="377" spans="1:17" ht="15.75" customHeight="1" x14ac:dyDescent="0.25">
      <c r="A377" s="41">
        <v>2901</v>
      </c>
      <c r="B377" s="42"/>
      <c r="C377" s="42"/>
      <c r="D377" s="42"/>
      <c r="E377" s="42"/>
      <c r="F377" s="42"/>
      <c r="G377" s="42"/>
      <c r="H377" s="42"/>
      <c r="I377" s="42"/>
      <c r="J377" s="131"/>
      <c r="K377" s="119"/>
      <c r="L377" s="120"/>
      <c r="M377" s="122"/>
      <c r="N377" s="52" t="s">
        <v>35</v>
      </c>
      <c r="O377" s="94"/>
      <c r="P377" s="54">
        <f>SUM(J367:J377)</f>
        <v>0</v>
      </c>
      <c r="Q377" s="55" t="s">
        <v>20</v>
      </c>
    </row>
    <row r="378" spans="1:17" ht="15.75" customHeight="1" x14ac:dyDescent="0.25">
      <c r="A378" s="41">
        <v>2902</v>
      </c>
      <c r="B378" s="42"/>
      <c r="C378" s="42"/>
      <c r="D378" s="42"/>
      <c r="E378" s="42"/>
      <c r="F378" s="42"/>
      <c r="G378" s="42"/>
      <c r="H378" s="42"/>
      <c r="I378" s="42"/>
      <c r="J378" s="131"/>
      <c r="K378" s="119"/>
      <c r="L378" s="120"/>
      <c r="M378" s="122"/>
      <c r="N378" s="56" t="s">
        <v>36</v>
      </c>
      <c r="O378" s="96" t="e">
        <f>IF(O377/P377=0,"",O377/P377)</f>
        <v>#DIV/0!</v>
      </c>
      <c r="P378" s="58" t="e">
        <f>IF(O377/P377=0,"",O377/P377)</f>
        <v>#DIV/0!</v>
      </c>
      <c r="Q378" s="59" t="s">
        <v>37</v>
      </c>
    </row>
    <row r="379" spans="1:17" ht="15.75" customHeight="1" x14ac:dyDescent="0.25">
      <c r="A379" s="41">
        <v>3001</v>
      </c>
      <c r="B379" s="186"/>
      <c r="C379" s="186"/>
      <c r="D379" s="186"/>
      <c r="E379" s="186"/>
      <c r="F379" s="186"/>
      <c r="G379" s="186"/>
      <c r="H379" s="186"/>
      <c r="I379" s="186"/>
      <c r="J379" s="131"/>
      <c r="K379" s="128"/>
      <c r="L379" s="129"/>
      <c r="M379" s="130"/>
      <c r="N379" s="61"/>
      <c r="O379" s="62"/>
      <c r="P379" s="62"/>
      <c r="Q379" s="63"/>
    </row>
    <row r="380" spans="1:17" ht="18" customHeight="1" x14ac:dyDescent="0.25">
      <c r="A380" s="22"/>
      <c r="B380" s="253" t="s">
        <v>80</v>
      </c>
      <c r="C380" s="253"/>
      <c r="D380" s="253"/>
      <c r="E380" s="253"/>
      <c r="F380" s="253"/>
      <c r="G380" s="253"/>
      <c r="H380" s="253"/>
      <c r="I380" s="253"/>
      <c r="J380" s="185">
        <f>SUM(J363:J376)</f>
        <v>0</v>
      </c>
      <c r="K380" s="65" t="str">
        <f>IF(J371=0,"",J371/B363)</f>
        <v/>
      </c>
      <c r="L380" s="65" t="str">
        <f>IF(J380=0,"",J380/B363)</f>
        <v/>
      </c>
      <c r="M380" s="65" t="str">
        <f>IF(J371=0,"",L380-K380)</f>
        <v/>
      </c>
      <c r="N380" s="1"/>
      <c r="O380" s="27"/>
      <c r="P380" s="30"/>
      <c r="Q380" s="1"/>
    </row>
    <row r="381" spans="1:17" ht="12.75" customHeight="1" x14ac:dyDescent="0.2"/>
    <row r="382" spans="1:17" ht="12.75" customHeight="1" x14ac:dyDescent="0.2"/>
    <row r="383" spans="1:17" ht="26.25" x14ac:dyDescent="0.4">
      <c r="A383" s="196"/>
      <c r="B383" s="235" t="s">
        <v>69</v>
      </c>
      <c r="C383" s="235"/>
      <c r="D383" s="235"/>
      <c r="E383" s="235"/>
      <c r="F383" s="235"/>
      <c r="G383" s="235"/>
      <c r="H383" s="235"/>
      <c r="I383" s="235"/>
      <c r="J383" s="173" t="s">
        <v>97</v>
      </c>
      <c r="K383" s="1"/>
      <c r="L383" s="27"/>
      <c r="M383" s="1"/>
      <c r="N383" s="27"/>
      <c r="O383" s="27"/>
      <c r="P383" s="27"/>
    </row>
    <row r="384" spans="1:17" ht="20.25" x14ac:dyDescent="0.2">
      <c r="A384" s="245" t="s">
        <v>19</v>
      </c>
      <c r="B384" s="246" t="s">
        <v>70</v>
      </c>
      <c r="C384" s="247"/>
      <c r="D384" s="247"/>
      <c r="E384" s="247"/>
      <c r="F384" s="247"/>
      <c r="G384" s="247"/>
      <c r="H384" s="247"/>
      <c r="I384" s="247"/>
      <c r="J384" s="249" t="s">
        <v>20</v>
      </c>
      <c r="K384" s="243" t="s">
        <v>11</v>
      </c>
      <c r="L384" s="243" t="s">
        <v>12</v>
      </c>
      <c r="M384" s="242" t="s">
        <v>13</v>
      </c>
      <c r="N384" s="243" t="s">
        <v>14</v>
      </c>
      <c r="O384" s="244" t="s">
        <v>15</v>
      </c>
      <c r="P384" s="244" t="s">
        <v>16</v>
      </c>
      <c r="Q384" s="243" t="s">
        <v>17</v>
      </c>
    </row>
    <row r="385" spans="1:21" ht="15.75" customHeight="1" x14ac:dyDescent="0.25">
      <c r="A385" s="238"/>
      <c r="B385" s="41" t="s">
        <v>71</v>
      </c>
      <c r="C385" s="41" t="s">
        <v>72</v>
      </c>
      <c r="D385" s="41" t="s">
        <v>73</v>
      </c>
      <c r="E385" s="41" t="s">
        <v>74</v>
      </c>
      <c r="F385" s="41" t="s">
        <v>75</v>
      </c>
      <c r="G385" s="41" t="s">
        <v>76</v>
      </c>
      <c r="H385" s="41" t="s">
        <v>77</v>
      </c>
      <c r="I385" s="41" t="s">
        <v>78</v>
      </c>
      <c r="J385" s="250"/>
      <c r="K385" s="269"/>
      <c r="L385" s="269"/>
      <c r="M385" s="270"/>
      <c r="N385" s="269"/>
      <c r="O385" s="268"/>
      <c r="P385" s="268"/>
      <c r="Q385" s="269"/>
    </row>
    <row r="386" spans="1:21" ht="15.75" x14ac:dyDescent="0.25">
      <c r="A386" s="41">
        <v>2202</v>
      </c>
      <c r="B386" s="42">
        <v>66</v>
      </c>
      <c r="C386" s="42"/>
      <c r="D386" s="42"/>
      <c r="E386" s="42"/>
      <c r="F386" s="42"/>
      <c r="G386" s="42"/>
      <c r="H386" s="42"/>
      <c r="I386" s="42"/>
      <c r="J386" s="131"/>
      <c r="K386" s="114"/>
      <c r="L386" s="115"/>
      <c r="M386" s="116"/>
      <c r="N386" s="43"/>
      <c r="O386" s="44">
        <f>B386</f>
        <v>66</v>
      </c>
      <c r="P386" s="45"/>
      <c r="Q386" s="43"/>
    </row>
    <row r="387" spans="1:21" ht="15.75" x14ac:dyDescent="0.25">
      <c r="A387" s="41">
        <v>2301</v>
      </c>
      <c r="B387" s="42"/>
      <c r="C387" s="42">
        <v>62</v>
      </c>
      <c r="D387" s="42"/>
      <c r="E387" s="42"/>
      <c r="F387" s="42"/>
      <c r="G387" s="42"/>
      <c r="H387" s="42"/>
      <c r="I387" s="42"/>
      <c r="J387" s="131"/>
      <c r="K387" s="119"/>
      <c r="L387" s="120"/>
      <c r="M387" s="121"/>
      <c r="N387" s="47">
        <f>IF(C387=0,"",C387/B386)</f>
        <v>0.93939393939393945</v>
      </c>
      <c r="O387" s="48">
        <v>62</v>
      </c>
      <c r="P387" s="49">
        <f t="shared" ref="P387:P393" si="32">IF(O387=0,"",O387/O386)</f>
        <v>0.93939393939393945</v>
      </c>
      <c r="Q387" s="49">
        <f t="shared" ref="Q387:Q393" si="33">IF(O387=0,"",100%-P387)</f>
        <v>6.0606060606060552E-2</v>
      </c>
    </row>
    <row r="388" spans="1:21" ht="15.75" x14ac:dyDescent="0.25">
      <c r="A388" s="41">
        <v>2302</v>
      </c>
      <c r="B388" s="42"/>
      <c r="C388" s="42"/>
      <c r="D388" s="42">
        <v>58</v>
      </c>
      <c r="E388" s="42"/>
      <c r="F388" s="42"/>
      <c r="G388" s="42"/>
      <c r="H388" s="42"/>
      <c r="I388" s="42"/>
      <c r="J388" s="131"/>
      <c r="K388" s="119"/>
      <c r="L388" s="120"/>
      <c r="M388" s="121"/>
      <c r="N388" s="47">
        <f>IF(D388=0,"",D388/C387)</f>
        <v>0.93548387096774188</v>
      </c>
      <c r="O388" s="48">
        <v>60</v>
      </c>
      <c r="P388" s="49">
        <f t="shared" si="32"/>
        <v>0.967741935483871</v>
      </c>
      <c r="Q388" s="49">
        <f t="shared" si="33"/>
        <v>3.2258064516129004E-2</v>
      </c>
      <c r="R388" s="32">
        <f>O388/O386</f>
        <v>0.90909090909090906</v>
      </c>
    </row>
    <row r="389" spans="1:21" ht="15.75" x14ac:dyDescent="0.25">
      <c r="A389" s="41">
        <v>2401</v>
      </c>
      <c r="B389" s="42"/>
      <c r="C389" s="42"/>
      <c r="D389" s="42"/>
      <c r="E389" s="42">
        <v>49</v>
      </c>
      <c r="F389" s="42"/>
      <c r="G389" s="42"/>
      <c r="H389" s="42"/>
      <c r="I389" s="42"/>
      <c r="J389" s="131"/>
      <c r="K389" s="119"/>
      <c r="L389" s="120"/>
      <c r="M389" s="121"/>
      <c r="N389" s="47">
        <f>IF(E389=0,"",E389/D388)</f>
        <v>0.84482758620689657</v>
      </c>
      <c r="O389" s="48">
        <v>57</v>
      </c>
      <c r="P389" s="49">
        <f t="shared" si="32"/>
        <v>0.95</v>
      </c>
      <c r="Q389" s="49">
        <f t="shared" si="33"/>
        <v>5.0000000000000044E-2</v>
      </c>
    </row>
    <row r="390" spans="1:21" ht="15.75" x14ac:dyDescent="0.25">
      <c r="A390" s="41">
        <v>2402</v>
      </c>
      <c r="B390" s="42"/>
      <c r="C390" s="42"/>
      <c r="D390" s="42"/>
      <c r="E390" s="42"/>
      <c r="F390" s="42">
        <v>23</v>
      </c>
      <c r="G390" s="42"/>
      <c r="H390" s="42"/>
      <c r="I390" s="42"/>
      <c r="J390" s="131"/>
      <c r="K390" s="119"/>
      <c r="L390" s="120"/>
      <c r="M390" s="121"/>
      <c r="N390" s="47">
        <f>IF(F390=0,"",F390/E389)</f>
        <v>0.46938775510204084</v>
      </c>
      <c r="O390" s="48">
        <v>54</v>
      </c>
      <c r="P390" s="49">
        <f t="shared" si="32"/>
        <v>0.94736842105263153</v>
      </c>
      <c r="Q390" s="49">
        <f t="shared" si="33"/>
        <v>5.2631578947368474E-2</v>
      </c>
      <c r="U390" s="154"/>
    </row>
    <row r="391" spans="1:21" ht="15.75" x14ac:dyDescent="0.25">
      <c r="A391" s="41">
        <v>2501</v>
      </c>
      <c r="B391" s="42"/>
      <c r="C391" s="42"/>
      <c r="D391" s="42"/>
      <c r="E391" s="42"/>
      <c r="F391" s="42"/>
      <c r="G391" s="42">
        <v>23</v>
      </c>
      <c r="H391" s="42"/>
      <c r="I391" s="42"/>
      <c r="J391" s="131"/>
      <c r="K391" s="119"/>
      <c r="L391" s="120"/>
      <c r="M391" s="121"/>
      <c r="N391" s="227">
        <f>IF(G391=0,"",G391/F390)</f>
        <v>1</v>
      </c>
      <c r="O391" s="48">
        <v>54</v>
      </c>
      <c r="P391" s="49">
        <f t="shared" si="32"/>
        <v>1</v>
      </c>
      <c r="Q391" s="49">
        <f t="shared" si="33"/>
        <v>0</v>
      </c>
      <c r="U391" s="154"/>
    </row>
    <row r="392" spans="1:21" ht="15.75" x14ac:dyDescent="0.25">
      <c r="A392" s="41">
        <v>2502</v>
      </c>
      <c r="B392" s="42"/>
      <c r="C392" s="42"/>
      <c r="D392" s="42"/>
      <c r="E392" s="42"/>
      <c r="F392" s="42"/>
      <c r="G392" s="42"/>
      <c r="H392" s="42">
        <v>23</v>
      </c>
      <c r="I392" s="42"/>
      <c r="J392" s="131"/>
      <c r="K392" s="119"/>
      <c r="L392" s="120"/>
      <c r="M392" s="121"/>
      <c r="N392" s="47">
        <f>H392/G391</f>
        <v>1</v>
      </c>
      <c r="O392" s="48">
        <v>53</v>
      </c>
      <c r="P392" s="49">
        <f t="shared" si="32"/>
        <v>0.98148148148148151</v>
      </c>
      <c r="Q392" s="49">
        <f t="shared" si="33"/>
        <v>1.851851851851849E-2</v>
      </c>
      <c r="U392" s="154"/>
    </row>
    <row r="393" spans="1:21" ht="15.75" x14ac:dyDescent="0.25">
      <c r="A393" s="41">
        <v>2601</v>
      </c>
      <c r="B393" s="42"/>
      <c r="C393" s="42"/>
      <c r="D393" s="42"/>
      <c r="E393" s="42"/>
      <c r="F393" s="42"/>
      <c r="G393" s="42"/>
      <c r="H393" s="42"/>
      <c r="I393" s="42"/>
      <c r="J393" s="131"/>
      <c r="K393" s="119"/>
      <c r="L393" s="120"/>
      <c r="M393" s="121"/>
      <c r="N393" s="47" t="str">
        <f t="shared" ref="N393" si="34">IF(D393=0,"",D393/C392)</f>
        <v/>
      </c>
      <c r="O393" s="48"/>
      <c r="P393" s="49" t="str">
        <f t="shared" si="32"/>
        <v/>
      </c>
      <c r="Q393" s="49" t="str">
        <f t="shared" si="33"/>
        <v/>
      </c>
    </row>
    <row r="394" spans="1:21" ht="15.75" x14ac:dyDescent="0.25">
      <c r="A394" s="41">
        <v>2602</v>
      </c>
      <c r="B394" s="42"/>
      <c r="C394" s="42"/>
      <c r="D394" s="42"/>
      <c r="E394" s="42"/>
      <c r="F394" s="42"/>
      <c r="G394" s="42"/>
      <c r="H394" s="42"/>
      <c r="I394" s="42"/>
      <c r="J394" s="131"/>
      <c r="K394" s="119"/>
      <c r="L394" s="120"/>
      <c r="M394" s="120"/>
      <c r="N394" s="120"/>
      <c r="O394" s="48"/>
      <c r="P394" s="127"/>
      <c r="Q394" s="126"/>
      <c r="T394" s="224"/>
      <c r="U394" s="224"/>
    </row>
    <row r="395" spans="1:21" ht="15.75" x14ac:dyDescent="0.25">
      <c r="A395" s="41">
        <v>2701</v>
      </c>
      <c r="B395" s="42"/>
      <c r="C395" s="42"/>
      <c r="D395" s="42"/>
      <c r="E395" s="42"/>
      <c r="F395" s="42"/>
      <c r="G395" s="42"/>
      <c r="H395" s="42"/>
      <c r="I395" s="42"/>
      <c r="J395" s="131"/>
      <c r="K395" s="119"/>
      <c r="L395" s="120"/>
      <c r="M395" s="122"/>
      <c r="N395" s="161"/>
      <c r="O395" s="48"/>
      <c r="P395" s="127"/>
      <c r="Q395" s="126"/>
      <c r="U395" s="224"/>
    </row>
    <row r="396" spans="1:21" ht="15.75" x14ac:dyDescent="0.25">
      <c r="A396" s="41">
        <v>2702</v>
      </c>
      <c r="B396" s="42"/>
      <c r="C396" s="42"/>
      <c r="D396" s="42"/>
      <c r="E396" s="42"/>
      <c r="F396" s="42"/>
      <c r="G396" s="42"/>
      <c r="H396" s="42"/>
      <c r="I396" s="42"/>
      <c r="J396" s="131"/>
      <c r="K396" s="119"/>
      <c r="L396" s="120"/>
      <c r="M396" s="122"/>
      <c r="N396" s="126"/>
      <c r="O396" s="124"/>
      <c r="P396" s="127"/>
      <c r="Q396" s="126"/>
      <c r="U396" s="224"/>
    </row>
    <row r="397" spans="1:21" ht="15.75" x14ac:dyDescent="0.25">
      <c r="A397" s="41">
        <v>2801</v>
      </c>
      <c r="B397" s="42"/>
      <c r="C397" s="42"/>
      <c r="D397" s="42"/>
      <c r="E397" s="42"/>
      <c r="F397" s="42"/>
      <c r="G397" s="42"/>
      <c r="H397" s="42"/>
      <c r="I397" s="42"/>
      <c r="J397" s="131"/>
      <c r="K397" s="119"/>
      <c r="L397" s="120"/>
      <c r="M397" s="122"/>
      <c r="N397" s="126"/>
      <c r="O397" s="124"/>
      <c r="P397" s="127"/>
      <c r="Q397" s="126"/>
      <c r="U397" s="224"/>
    </row>
    <row r="398" spans="1:21" ht="15.75" x14ac:dyDescent="0.25">
      <c r="A398" s="41">
        <v>2802</v>
      </c>
      <c r="B398" s="42"/>
      <c r="C398" s="42"/>
      <c r="D398" s="42"/>
      <c r="E398" s="42"/>
      <c r="F398" s="42"/>
      <c r="G398" s="42"/>
      <c r="H398" s="42"/>
      <c r="I398" s="42"/>
      <c r="J398" s="131"/>
      <c r="K398" s="119"/>
      <c r="L398" s="120"/>
      <c r="M398" s="122"/>
      <c r="N398" s="126"/>
      <c r="O398" s="124"/>
      <c r="P398" s="127"/>
      <c r="Q398" s="126"/>
      <c r="U398" s="224"/>
    </row>
    <row r="399" spans="1:21" ht="15.75" x14ac:dyDescent="0.25">
      <c r="A399" s="41">
        <v>2901</v>
      </c>
      <c r="B399" s="42"/>
      <c r="C399" s="42"/>
      <c r="D399" s="42"/>
      <c r="E399" s="42"/>
      <c r="F399" s="42"/>
      <c r="G399" s="42"/>
      <c r="H399" s="42"/>
      <c r="I399" s="42"/>
      <c r="J399" s="131"/>
      <c r="K399" s="119"/>
      <c r="L399" s="120"/>
      <c r="M399" s="122"/>
      <c r="N399" s="120"/>
      <c r="O399" s="122"/>
      <c r="P399" s="158"/>
      <c r="Q399" s="126"/>
      <c r="U399" s="224"/>
    </row>
    <row r="400" spans="1:21" ht="15.75" x14ac:dyDescent="0.25">
      <c r="A400" s="41">
        <v>2902</v>
      </c>
      <c r="B400" s="42"/>
      <c r="C400" s="42"/>
      <c r="D400" s="42"/>
      <c r="E400" s="42"/>
      <c r="F400" s="42"/>
      <c r="G400" s="42"/>
      <c r="H400" s="42"/>
      <c r="I400" s="42"/>
      <c r="J400" s="131"/>
      <c r="K400" s="119"/>
      <c r="L400" s="120"/>
      <c r="M400" s="122"/>
      <c r="N400" s="52" t="s">
        <v>35</v>
      </c>
      <c r="O400" s="94"/>
      <c r="P400" s="54">
        <f>SUM(J390:J400)</f>
        <v>0</v>
      </c>
      <c r="Q400" s="55" t="s">
        <v>20</v>
      </c>
      <c r="U400" s="224"/>
    </row>
    <row r="401" spans="1:27" ht="15.75" x14ac:dyDescent="0.25">
      <c r="A401" s="41">
        <v>3001</v>
      </c>
      <c r="B401" s="42"/>
      <c r="C401" s="42"/>
      <c r="D401" s="42"/>
      <c r="E401" s="42"/>
      <c r="F401" s="42"/>
      <c r="G401" s="42"/>
      <c r="H401" s="42"/>
      <c r="I401" s="42"/>
      <c r="J401" s="131"/>
      <c r="K401" s="119"/>
      <c r="L401" s="120"/>
      <c r="M401" s="122"/>
      <c r="N401" s="56" t="s">
        <v>36</v>
      </c>
      <c r="O401" s="96" t="e">
        <f>IF(O400/P400=0,"",O400/P400)</f>
        <v>#DIV/0!</v>
      </c>
      <c r="P401" s="58" t="e">
        <f>IF(O400/P400=0,"",O400/P400)</f>
        <v>#DIV/0!</v>
      </c>
      <c r="Q401" s="59" t="s">
        <v>37</v>
      </c>
      <c r="U401" s="224"/>
    </row>
    <row r="402" spans="1:27" ht="15.75" x14ac:dyDescent="0.25">
      <c r="A402" s="41">
        <v>3002</v>
      </c>
      <c r="B402" s="186"/>
      <c r="C402" s="186"/>
      <c r="D402" s="186"/>
      <c r="E402" s="186"/>
      <c r="F402" s="186"/>
      <c r="G402" s="186"/>
      <c r="H402" s="186"/>
      <c r="I402" s="186"/>
      <c r="J402" s="131"/>
      <c r="K402" s="128"/>
      <c r="L402" s="129"/>
      <c r="M402" s="130"/>
      <c r="N402" s="61"/>
      <c r="O402" s="62"/>
      <c r="P402" s="62"/>
      <c r="Q402" s="63"/>
      <c r="U402" s="224"/>
    </row>
    <row r="403" spans="1:27" ht="18" customHeight="1" x14ac:dyDescent="0.25">
      <c r="A403" s="22"/>
      <c r="B403" s="253" t="s">
        <v>80</v>
      </c>
      <c r="C403" s="253"/>
      <c r="D403" s="253"/>
      <c r="E403" s="253"/>
      <c r="F403" s="253"/>
      <c r="G403" s="253"/>
      <c r="H403" s="253"/>
      <c r="I403" s="253"/>
      <c r="J403" s="185">
        <f>SUM(J386:J399)</f>
        <v>0</v>
      </c>
      <c r="K403" s="65" t="str">
        <f>IF(J394=0,"",J394/B386)</f>
        <v/>
      </c>
      <c r="L403" s="65" t="str">
        <f>IF(J403=0,"",J403/B386)</f>
        <v/>
      </c>
      <c r="M403" s="65" t="str">
        <f>IF(J394=0,"",L403-K403)</f>
        <v/>
      </c>
      <c r="N403" s="1"/>
      <c r="O403" s="27"/>
      <c r="P403" s="30"/>
      <c r="Q403" s="1"/>
      <c r="U403" s="224"/>
    </row>
    <row r="404" spans="1:27" ht="12.75" customHeight="1" x14ac:dyDescent="0.2"/>
    <row r="405" spans="1:27" ht="12.75" customHeight="1" x14ac:dyDescent="0.2"/>
    <row r="406" spans="1:27" ht="26.25" x14ac:dyDescent="0.4">
      <c r="A406" s="196"/>
      <c r="B406" s="235" t="s">
        <v>69</v>
      </c>
      <c r="C406" s="235"/>
      <c r="D406" s="235"/>
      <c r="E406" s="235"/>
      <c r="F406" s="235"/>
      <c r="G406" s="235"/>
      <c r="H406" s="235"/>
      <c r="I406" s="235"/>
      <c r="J406" s="173" t="s">
        <v>98</v>
      </c>
      <c r="K406" s="1"/>
      <c r="L406" s="27"/>
      <c r="M406" s="1"/>
      <c r="N406" s="27"/>
      <c r="O406" s="27"/>
      <c r="P406" s="27"/>
      <c r="Q406" s="140"/>
      <c r="R406" s="140"/>
      <c r="Y406" s="225"/>
      <c r="Z406" s="225"/>
      <c r="AA406" s="225"/>
    </row>
    <row r="407" spans="1:27" ht="20.25" x14ac:dyDescent="0.2">
      <c r="A407" s="245" t="s">
        <v>19</v>
      </c>
      <c r="B407" s="246" t="s">
        <v>70</v>
      </c>
      <c r="C407" s="247"/>
      <c r="D407" s="247"/>
      <c r="E407" s="247"/>
      <c r="F407" s="247"/>
      <c r="G407" s="247"/>
      <c r="H407" s="247"/>
      <c r="I407" s="247"/>
      <c r="J407" s="249" t="s">
        <v>20</v>
      </c>
      <c r="K407" s="243" t="s">
        <v>11</v>
      </c>
      <c r="L407" s="243" t="s">
        <v>12</v>
      </c>
      <c r="M407" s="242" t="s">
        <v>13</v>
      </c>
      <c r="N407" s="243" t="s">
        <v>14</v>
      </c>
      <c r="O407" s="244" t="s">
        <v>15</v>
      </c>
      <c r="P407" s="244" t="s">
        <v>16</v>
      </c>
      <c r="Q407" s="243" t="s">
        <v>17</v>
      </c>
      <c r="R407" s="140"/>
    </row>
    <row r="408" spans="1:27" ht="15.75" customHeight="1" x14ac:dyDescent="0.25">
      <c r="A408" s="238"/>
      <c r="B408" s="41" t="s">
        <v>71</v>
      </c>
      <c r="C408" s="41" t="s">
        <v>72</v>
      </c>
      <c r="D408" s="41" t="s">
        <v>73</v>
      </c>
      <c r="E408" s="41" t="s">
        <v>74</v>
      </c>
      <c r="F408" s="41" t="s">
        <v>75</v>
      </c>
      <c r="G408" s="41" t="s">
        <v>76</v>
      </c>
      <c r="H408" s="41" t="s">
        <v>77</v>
      </c>
      <c r="I408" s="41" t="s">
        <v>78</v>
      </c>
      <c r="J408" s="250"/>
      <c r="K408" s="269"/>
      <c r="L408" s="269"/>
      <c r="M408" s="270"/>
      <c r="N408" s="269"/>
      <c r="O408" s="268"/>
      <c r="P408" s="268"/>
      <c r="Q408" s="269"/>
      <c r="R408" s="140"/>
    </row>
    <row r="409" spans="1:27" ht="15.75" x14ac:dyDescent="0.25">
      <c r="A409" s="41">
        <v>2301</v>
      </c>
      <c r="B409" s="42">
        <v>55</v>
      </c>
      <c r="C409" s="42"/>
      <c r="D409" s="42"/>
      <c r="E409" s="42"/>
      <c r="F409" s="42"/>
      <c r="G409" s="42"/>
      <c r="H409" s="42"/>
      <c r="I409" s="42"/>
      <c r="J409" s="131"/>
      <c r="K409" s="114"/>
      <c r="L409" s="115"/>
      <c r="M409" s="116"/>
      <c r="N409" s="43"/>
      <c r="O409" s="44">
        <f>B409</f>
        <v>55</v>
      </c>
      <c r="P409" s="45"/>
      <c r="Q409" s="43"/>
      <c r="R409" s="140"/>
    </row>
    <row r="410" spans="1:27" ht="15.75" x14ac:dyDescent="0.25">
      <c r="A410" s="41">
        <v>2302</v>
      </c>
      <c r="B410" s="42"/>
      <c r="C410" s="42">
        <v>41</v>
      </c>
      <c r="D410" s="42"/>
      <c r="E410" s="42"/>
      <c r="F410" s="42"/>
      <c r="G410" s="42"/>
      <c r="H410" s="42"/>
      <c r="I410" s="42"/>
      <c r="J410" s="131"/>
      <c r="K410" s="119"/>
      <c r="L410" s="120"/>
      <c r="M410" s="121"/>
      <c r="N410" s="47">
        <f>IF(C410=0,"",C410/B409)</f>
        <v>0.74545454545454548</v>
      </c>
      <c r="O410" s="48">
        <v>42</v>
      </c>
      <c r="P410" s="49">
        <f t="shared" ref="P410:P416" si="35">IF(O410=0,"",O410/O409)</f>
        <v>0.76363636363636367</v>
      </c>
      <c r="Q410" s="49">
        <f t="shared" ref="Q410:Q416" si="36">IF(O410=0,"",100%-P410)</f>
        <v>0.23636363636363633</v>
      </c>
      <c r="R410" s="140"/>
    </row>
    <row r="411" spans="1:27" ht="15.75" x14ac:dyDescent="0.25">
      <c r="A411" s="41">
        <v>2401</v>
      </c>
      <c r="B411" s="42"/>
      <c r="C411" s="42"/>
      <c r="D411" s="42">
        <v>41</v>
      </c>
      <c r="E411" s="42"/>
      <c r="F411" s="42"/>
      <c r="G411" s="42"/>
      <c r="H411" s="42"/>
      <c r="I411" s="42"/>
      <c r="J411" s="131"/>
      <c r="K411" s="119"/>
      <c r="L411" s="120"/>
      <c r="M411" s="121"/>
      <c r="N411" s="47">
        <f>IF(D411=0,"",D411/C410)</f>
        <v>1</v>
      </c>
      <c r="O411" s="48">
        <v>41</v>
      </c>
      <c r="P411" s="49">
        <f t="shared" si="35"/>
        <v>0.97619047619047616</v>
      </c>
      <c r="Q411" s="49">
        <f t="shared" si="36"/>
        <v>2.3809523809523836E-2</v>
      </c>
      <c r="R411" s="32">
        <f>O411/O409</f>
        <v>0.74545454545454548</v>
      </c>
    </row>
    <row r="412" spans="1:27" ht="15.75" x14ac:dyDescent="0.25">
      <c r="A412" s="41">
        <v>2402</v>
      </c>
      <c r="B412" s="42"/>
      <c r="C412" s="42"/>
      <c r="D412" s="42"/>
      <c r="E412" s="42">
        <v>29</v>
      </c>
      <c r="F412" s="42"/>
      <c r="G412" s="42"/>
      <c r="H412" s="42"/>
      <c r="I412" s="42"/>
      <c r="J412" s="131"/>
      <c r="K412" s="119"/>
      <c r="L412" s="120"/>
      <c r="M412" s="121"/>
      <c r="N412" s="47">
        <f>IF(E412=0,"",E412/D411)</f>
        <v>0.70731707317073167</v>
      </c>
      <c r="O412" s="48">
        <v>37</v>
      </c>
      <c r="P412" s="49">
        <f t="shared" si="35"/>
        <v>0.90243902439024393</v>
      </c>
      <c r="Q412" s="49">
        <f t="shared" si="36"/>
        <v>9.7560975609756073E-2</v>
      </c>
      <c r="R412" s="140"/>
    </row>
    <row r="413" spans="1:27" ht="15.75" x14ac:dyDescent="0.25">
      <c r="A413" s="41">
        <v>2501</v>
      </c>
      <c r="B413" s="42"/>
      <c r="C413" s="42"/>
      <c r="D413" s="42"/>
      <c r="E413" s="42"/>
      <c r="F413" s="42">
        <v>11</v>
      </c>
      <c r="G413" s="42"/>
      <c r="H413" s="42"/>
      <c r="I413" s="42"/>
      <c r="J413" s="131"/>
      <c r="K413" s="119"/>
      <c r="L413" s="120"/>
      <c r="M413" s="121"/>
      <c r="N413" s="47">
        <f>IF(F413=0,"",F413/E412)</f>
        <v>0.37931034482758619</v>
      </c>
      <c r="O413" s="48">
        <v>37</v>
      </c>
      <c r="P413" s="228">
        <f t="shared" si="35"/>
        <v>1</v>
      </c>
      <c r="Q413" s="228">
        <f t="shared" si="36"/>
        <v>0</v>
      </c>
      <c r="R413" s="140"/>
      <c r="T413" s="154"/>
    </row>
    <row r="414" spans="1:27" ht="15.75" x14ac:dyDescent="0.25">
      <c r="A414" s="41">
        <v>2502</v>
      </c>
      <c r="B414" s="42"/>
      <c r="C414" s="42"/>
      <c r="D414" s="42"/>
      <c r="E414" s="42"/>
      <c r="F414" s="42"/>
      <c r="G414" s="42">
        <v>11</v>
      </c>
      <c r="H414" s="42"/>
      <c r="I414" s="42"/>
      <c r="J414" s="131"/>
      <c r="K414" s="119"/>
      <c r="L414" s="120"/>
      <c r="M414" s="121"/>
      <c r="N414" s="47">
        <f>G414/F413</f>
        <v>1</v>
      </c>
      <c r="O414" s="48">
        <v>37</v>
      </c>
      <c r="P414" s="49">
        <f t="shared" si="35"/>
        <v>1</v>
      </c>
      <c r="Q414" s="49">
        <f t="shared" si="36"/>
        <v>0</v>
      </c>
      <c r="R414" s="140"/>
      <c r="T414" s="154"/>
    </row>
    <row r="415" spans="1:27" ht="15.75" x14ac:dyDescent="0.25">
      <c r="A415" s="41">
        <v>2601</v>
      </c>
      <c r="B415" s="42"/>
      <c r="C415" s="42"/>
      <c r="D415" s="42"/>
      <c r="E415" s="42"/>
      <c r="F415" s="42"/>
      <c r="G415" s="42"/>
      <c r="H415" s="42"/>
      <c r="I415" s="42"/>
      <c r="J415" s="131"/>
      <c r="K415" s="119"/>
      <c r="L415" s="120"/>
      <c r="M415" s="121"/>
      <c r="N415" s="47" t="str">
        <f>IF(I415=0,"",I415/H414)</f>
        <v/>
      </c>
      <c r="O415" s="48"/>
      <c r="P415" s="49" t="str">
        <f t="shared" si="35"/>
        <v/>
      </c>
      <c r="Q415" s="49" t="str">
        <f t="shared" si="36"/>
        <v/>
      </c>
      <c r="R415" s="140"/>
    </row>
    <row r="416" spans="1:27" ht="15.75" x14ac:dyDescent="0.25">
      <c r="A416" s="41">
        <v>2602</v>
      </c>
      <c r="B416" s="42"/>
      <c r="C416" s="42"/>
      <c r="D416" s="42"/>
      <c r="E416" s="42"/>
      <c r="F416" s="42"/>
      <c r="G416" s="42"/>
      <c r="H416" s="42"/>
      <c r="I416" s="42"/>
      <c r="J416" s="131"/>
      <c r="K416" s="119"/>
      <c r="L416" s="120"/>
      <c r="M416" s="121"/>
      <c r="N416" s="47"/>
      <c r="O416" s="48"/>
      <c r="P416" s="49" t="str">
        <f t="shared" si="35"/>
        <v/>
      </c>
      <c r="Q416" s="49" t="str">
        <f t="shared" si="36"/>
        <v/>
      </c>
      <c r="R416" s="140"/>
    </row>
    <row r="417" spans="1:18" ht="15.75" x14ac:dyDescent="0.25">
      <c r="A417" s="41">
        <v>2701</v>
      </c>
      <c r="B417" s="42"/>
      <c r="C417" s="42"/>
      <c r="D417" s="42"/>
      <c r="E417" s="42"/>
      <c r="F417" s="42"/>
      <c r="G417" s="42"/>
      <c r="H417" s="42"/>
      <c r="I417" s="42"/>
      <c r="J417" s="131"/>
      <c r="K417" s="119"/>
      <c r="L417" s="120"/>
      <c r="M417" s="120"/>
      <c r="N417" s="120"/>
      <c r="O417" s="48"/>
      <c r="P417" s="127"/>
      <c r="Q417" s="126"/>
      <c r="R417" s="140"/>
    </row>
    <row r="418" spans="1:18" ht="15.75" x14ac:dyDescent="0.25">
      <c r="A418" s="41">
        <v>2702</v>
      </c>
      <c r="B418" s="42"/>
      <c r="C418" s="42"/>
      <c r="D418" s="42"/>
      <c r="E418" s="42"/>
      <c r="F418" s="42"/>
      <c r="G418" s="42"/>
      <c r="H418" s="42"/>
      <c r="I418" s="42"/>
      <c r="J418" s="131"/>
      <c r="K418" s="119"/>
      <c r="L418" s="120"/>
      <c r="M418" s="122"/>
      <c r="N418" s="161"/>
      <c r="O418" s="48"/>
      <c r="P418" s="127"/>
      <c r="Q418" s="126"/>
      <c r="R418" s="140"/>
    </row>
    <row r="419" spans="1:18" ht="15.75" x14ac:dyDescent="0.25">
      <c r="A419" s="41">
        <v>2801</v>
      </c>
      <c r="B419" s="42"/>
      <c r="C419" s="42"/>
      <c r="D419" s="42"/>
      <c r="E419" s="42"/>
      <c r="F419" s="42"/>
      <c r="G419" s="42"/>
      <c r="H419" s="42"/>
      <c r="I419" s="42"/>
      <c r="J419" s="131"/>
      <c r="K419" s="119"/>
      <c r="L419" s="120"/>
      <c r="M419" s="122"/>
      <c r="N419" s="126"/>
      <c r="O419" s="124"/>
      <c r="P419" s="127"/>
      <c r="Q419" s="126"/>
      <c r="R419" s="140"/>
    </row>
    <row r="420" spans="1:18" ht="15.75" x14ac:dyDescent="0.25">
      <c r="A420" s="41">
        <v>2802</v>
      </c>
      <c r="B420" s="42"/>
      <c r="C420" s="42"/>
      <c r="D420" s="42"/>
      <c r="E420" s="42"/>
      <c r="F420" s="42"/>
      <c r="G420" s="42"/>
      <c r="H420" s="42"/>
      <c r="I420" s="42"/>
      <c r="J420" s="131"/>
      <c r="K420" s="119"/>
      <c r="L420" s="120"/>
      <c r="M420" s="122"/>
      <c r="N420" s="126"/>
      <c r="O420" s="124"/>
      <c r="P420" s="127"/>
      <c r="Q420" s="126"/>
      <c r="R420" s="140"/>
    </row>
    <row r="421" spans="1:18" ht="15.75" x14ac:dyDescent="0.25">
      <c r="A421" s="41">
        <v>2901</v>
      </c>
      <c r="B421" s="42"/>
      <c r="C421" s="42"/>
      <c r="D421" s="42"/>
      <c r="E421" s="42"/>
      <c r="F421" s="42"/>
      <c r="G421" s="42"/>
      <c r="H421" s="42"/>
      <c r="I421" s="42"/>
      <c r="J421" s="131"/>
      <c r="K421" s="119"/>
      <c r="L421" s="120"/>
      <c r="M421" s="122"/>
      <c r="N421" s="126"/>
      <c r="O421" s="124"/>
      <c r="P421" s="127"/>
      <c r="Q421" s="126"/>
      <c r="R421" s="140"/>
    </row>
    <row r="422" spans="1:18" ht="15.75" x14ac:dyDescent="0.25">
      <c r="A422" s="41">
        <v>2902</v>
      </c>
      <c r="B422" s="42"/>
      <c r="C422" s="42"/>
      <c r="D422" s="42"/>
      <c r="E422" s="42"/>
      <c r="F422" s="42"/>
      <c r="G422" s="42"/>
      <c r="H422" s="42"/>
      <c r="I422" s="42"/>
      <c r="J422" s="131"/>
      <c r="K422" s="119"/>
      <c r="L422" s="120"/>
      <c r="M422" s="122"/>
      <c r="N422" s="120"/>
      <c r="O422" s="122"/>
      <c r="P422" s="158"/>
      <c r="Q422" s="126"/>
      <c r="R422" s="140"/>
    </row>
    <row r="423" spans="1:18" ht="15.75" x14ac:dyDescent="0.25">
      <c r="A423" s="41">
        <v>3001</v>
      </c>
      <c r="B423" s="42"/>
      <c r="C423" s="42"/>
      <c r="D423" s="42"/>
      <c r="E423" s="42"/>
      <c r="F423" s="42"/>
      <c r="G423" s="42"/>
      <c r="H423" s="42"/>
      <c r="I423" s="42"/>
      <c r="J423" s="131"/>
      <c r="K423" s="119"/>
      <c r="L423" s="120"/>
      <c r="M423" s="122"/>
      <c r="N423" s="52" t="s">
        <v>35</v>
      </c>
      <c r="O423" s="94"/>
      <c r="P423" s="54">
        <f>SUM(J413:J423)</f>
        <v>0</v>
      </c>
      <c r="Q423" s="55" t="s">
        <v>20</v>
      </c>
      <c r="R423" s="140"/>
    </row>
    <row r="424" spans="1:18" ht="15.75" x14ac:dyDescent="0.25">
      <c r="A424" s="41">
        <v>3002</v>
      </c>
      <c r="B424" s="42"/>
      <c r="C424" s="42"/>
      <c r="D424" s="42"/>
      <c r="E424" s="42"/>
      <c r="F424" s="42"/>
      <c r="G424" s="42"/>
      <c r="H424" s="42"/>
      <c r="I424" s="42"/>
      <c r="J424" s="131"/>
      <c r="K424" s="119"/>
      <c r="L424" s="120"/>
      <c r="M424" s="122"/>
      <c r="N424" s="56" t="s">
        <v>36</v>
      </c>
      <c r="O424" s="96" t="e">
        <f>IF(O423/P423=0,"",O423/P423)</f>
        <v>#DIV/0!</v>
      </c>
      <c r="P424" s="58" t="e">
        <f>IF(O423/P423=0,"",O423/P423)</f>
        <v>#DIV/0!</v>
      </c>
      <c r="Q424" s="59" t="s">
        <v>37</v>
      </c>
      <c r="R424" s="140"/>
    </row>
    <row r="425" spans="1:18" ht="15.75" x14ac:dyDescent="0.25">
      <c r="A425" s="41">
        <v>3101</v>
      </c>
      <c r="B425" s="186"/>
      <c r="C425" s="186"/>
      <c r="D425" s="186"/>
      <c r="E425" s="186"/>
      <c r="F425" s="186"/>
      <c r="G425" s="186"/>
      <c r="H425" s="186"/>
      <c r="I425" s="186"/>
      <c r="J425" s="131"/>
      <c r="K425" s="128"/>
      <c r="L425" s="129"/>
      <c r="M425" s="130"/>
      <c r="N425" s="61"/>
      <c r="O425" s="62"/>
      <c r="P425" s="62"/>
      <c r="Q425" s="63"/>
      <c r="R425" s="140"/>
    </row>
    <row r="426" spans="1:18" ht="18" customHeight="1" x14ac:dyDescent="0.25">
      <c r="A426" s="22"/>
      <c r="B426" s="253" t="s">
        <v>80</v>
      </c>
      <c r="C426" s="253"/>
      <c r="D426" s="253"/>
      <c r="E426" s="253"/>
      <c r="F426" s="253"/>
      <c r="G426" s="253"/>
      <c r="H426" s="253"/>
      <c r="I426" s="253"/>
      <c r="J426" s="185">
        <f>SUM(J409:J422)</f>
        <v>0</v>
      </c>
      <c r="K426" s="65" t="str">
        <f>IF(J417=0,"",J417/B409)</f>
        <v/>
      </c>
      <c r="L426" s="65" t="str">
        <f>IF(J426=0,"",J426/B409)</f>
        <v/>
      </c>
      <c r="M426" s="65" t="str">
        <f>IF(J417=0,"",L426-K426)</f>
        <v/>
      </c>
      <c r="N426" s="1"/>
      <c r="O426" s="27"/>
      <c r="P426" s="30"/>
      <c r="Q426" s="1"/>
      <c r="R426" s="140"/>
    </row>
    <row r="427" spans="1:18" ht="12.75" customHeight="1" x14ac:dyDescent="0.2"/>
    <row r="428" spans="1:18" ht="12.75" customHeight="1" x14ac:dyDescent="0.2"/>
    <row r="429" spans="1:18" ht="26.25" x14ac:dyDescent="0.4">
      <c r="A429" s="196"/>
      <c r="B429" s="235" t="s">
        <v>69</v>
      </c>
      <c r="C429" s="235"/>
      <c r="D429" s="235"/>
      <c r="E429" s="235"/>
      <c r="F429" s="235"/>
      <c r="G429" s="235"/>
      <c r="H429" s="235"/>
      <c r="I429" s="235"/>
      <c r="J429" s="173" t="s">
        <v>99</v>
      </c>
      <c r="K429" s="1"/>
      <c r="L429" s="27"/>
      <c r="M429" s="1"/>
      <c r="N429" s="27"/>
      <c r="O429" s="27"/>
      <c r="P429" s="27"/>
      <c r="Q429" s="143"/>
      <c r="R429" s="143"/>
    </row>
    <row r="430" spans="1:18" ht="20.25" x14ac:dyDescent="0.2">
      <c r="A430" s="245" t="s">
        <v>19</v>
      </c>
      <c r="B430" s="246" t="s">
        <v>70</v>
      </c>
      <c r="C430" s="247"/>
      <c r="D430" s="247"/>
      <c r="E430" s="247"/>
      <c r="F430" s="247"/>
      <c r="G430" s="247"/>
      <c r="H430" s="247"/>
      <c r="I430" s="247"/>
      <c r="J430" s="249" t="s">
        <v>20</v>
      </c>
      <c r="K430" s="243" t="s">
        <v>11</v>
      </c>
      <c r="L430" s="243" t="s">
        <v>12</v>
      </c>
      <c r="M430" s="242" t="s">
        <v>13</v>
      </c>
      <c r="N430" s="243" t="s">
        <v>14</v>
      </c>
      <c r="O430" s="244" t="s">
        <v>15</v>
      </c>
      <c r="P430" s="244" t="s">
        <v>16</v>
      </c>
      <c r="Q430" s="243" t="s">
        <v>17</v>
      </c>
      <c r="R430" s="143"/>
    </row>
    <row r="431" spans="1:18" ht="15.75" customHeight="1" x14ac:dyDescent="0.25">
      <c r="A431" s="238"/>
      <c r="B431" s="41" t="s">
        <v>71</v>
      </c>
      <c r="C431" s="41" t="s">
        <v>72</v>
      </c>
      <c r="D431" s="41" t="s">
        <v>73</v>
      </c>
      <c r="E431" s="41" t="s">
        <v>74</v>
      </c>
      <c r="F431" s="41" t="s">
        <v>75</v>
      </c>
      <c r="G431" s="41" t="s">
        <v>76</v>
      </c>
      <c r="H431" s="41" t="s">
        <v>77</v>
      </c>
      <c r="I431" s="41" t="s">
        <v>78</v>
      </c>
      <c r="J431" s="250"/>
      <c r="K431" s="269"/>
      <c r="L431" s="269"/>
      <c r="M431" s="270"/>
      <c r="N431" s="269"/>
      <c r="O431" s="268"/>
      <c r="P431" s="268"/>
      <c r="Q431" s="269"/>
      <c r="R431" s="143"/>
    </row>
    <row r="432" spans="1:18" ht="15.75" x14ac:dyDescent="0.25">
      <c r="A432" s="41">
        <v>2302</v>
      </c>
      <c r="B432" s="42">
        <v>80</v>
      </c>
      <c r="C432" s="42"/>
      <c r="D432" s="42"/>
      <c r="E432" s="42"/>
      <c r="F432" s="42"/>
      <c r="G432" s="42"/>
      <c r="H432" s="42"/>
      <c r="I432" s="42"/>
      <c r="J432" s="131"/>
      <c r="K432" s="114"/>
      <c r="L432" s="115"/>
      <c r="M432" s="116"/>
      <c r="N432" s="43"/>
      <c r="O432" s="44">
        <f>B432</f>
        <v>80</v>
      </c>
      <c r="P432" s="45"/>
      <c r="Q432" s="43"/>
      <c r="R432" s="143"/>
    </row>
    <row r="433" spans="1:19" ht="15.75" x14ac:dyDescent="0.25">
      <c r="A433" s="41">
        <v>2401</v>
      </c>
      <c r="B433" s="42"/>
      <c r="C433" s="42">
        <v>62</v>
      </c>
      <c r="D433" s="42"/>
      <c r="E433" s="42"/>
      <c r="F433" s="42"/>
      <c r="G433" s="42"/>
      <c r="H433" s="42"/>
      <c r="I433" s="42"/>
      <c r="J433" s="131"/>
      <c r="K433" s="119"/>
      <c r="L433" s="120"/>
      <c r="M433" s="121"/>
      <c r="N433" s="47">
        <f>IF(C433=0,"",C433/B432)</f>
        <v>0.77500000000000002</v>
      </c>
      <c r="O433" s="48">
        <v>63</v>
      </c>
      <c r="P433" s="49">
        <f t="shared" ref="P433:P439" si="37">IF(O433=0,"",O433/O432)</f>
        <v>0.78749999999999998</v>
      </c>
      <c r="Q433" s="49">
        <f t="shared" ref="Q433:Q439" si="38">IF(O433=0,"",100%-P433)</f>
        <v>0.21250000000000002</v>
      </c>
      <c r="R433" s="143"/>
    </row>
    <row r="434" spans="1:19" ht="15.75" x14ac:dyDescent="0.25">
      <c r="A434" s="41">
        <v>2402</v>
      </c>
      <c r="B434" s="42"/>
      <c r="C434" s="42"/>
      <c r="D434" s="42">
        <v>29</v>
      </c>
      <c r="E434" s="42"/>
      <c r="F434" s="42"/>
      <c r="G434" s="42"/>
      <c r="H434" s="42"/>
      <c r="I434" s="42"/>
      <c r="J434" s="131"/>
      <c r="K434" s="119"/>
      <c r="L434" s="120"/>
      <c r="M434" s="121"/>
      <c r="N434" s="47">
        <f>IF(D434=0,"",D434/C433)</f>
        <v>0.46774193548387094</v>
      </c>
      <c r="O434" s="48">
        <v>54</v>
      </c>
      <c r="P434" s="49">
        <f t="shared" si="37"/>
        <v>0.8571428571428571</v>
      </c>
      <c r="Q434" s="49">
        <f t="shared" si="38"/>
        <v>0.1428571428571429</v>
      </c>
      <c r="R434" s="32">
        <f>O434/O432</f>
        <v>0.67500000000000004</v>
      </c>
      <c r="S434" s="154"/>
    </row>
    <row r="435" spans="1:19" ht="15.75" x14ac:dyDescent="0.25">
      <c r="A435" s="41">
        <v>2501</v>
      </c>
      <c r="B435" s="42"/>
      <c r="C435" s="42"/>
      <c r="D435" s="42"/>
      <c r="E435" s="152">
        <v>29</v>
      </c>
      <c r="F435" s="42"/>
      <c r="G435" s="42"/>
      <c r="H435" s="42"/>
      <c r="I435" s="42"/>
      <c r="J435" s="131"/>
      <c r="K435" s="119"/>
      <c r="L435" s="120"/>
      <c r="M435" s="121"/>
      <c r="N435" s="227">
        <f>IF(E435=0,"",E435/D434)</f>
        <v>1</v>
      </c>
      <c r="O435" s="48">
        <v>50</v>
      </c>
      <c r="P435" s="49">
        <f t="shared" si="37"/>
        <v>0.92592592592592593</v>
      </c>
      <c r="Q435" s="49">
        <f t="shared" si="38"/>
        <v>7.407407407407407E-2</v>
      </c>
      <c r="R435" s="143"/>
    </row>
    <row r="436" spans="1:19" ht="15.75" x14ac:dyDescent="0.25">
      <c r="A436" s="41">
        <v>2502</v>
      </c>
      <c r="B436" s="42"/>
      <c r="C436" s="42"/>
      <c r="D436" s="42"/>
      <c r="E436" s="42"/>
      <c r="F436" s="42">
        <v>25</v>
      </c>
      <c r="G436" s="42"/>
      <c r="H436" s="42"/>
      <c r="I436" s="42"/>
      <c r="J436" s="131"/>
      <c r="K436" s="119"/>
      <c r="L436" s="120"/>
      <c r="M436" s="121"/>
      <c r="N436" s="47">
        <f>IF(F436=0,"",F436/E435)</f>
        <v>0.86206896551724133</v>
      </c>
      <c r="O436" s="48">
        <v>49</v>
      </c>
      <c r="P436" s="49">
        <f t="shared" si="37"/>
        <v>0.98</v>
      </c>
      <c r="Q436" s="49">
        <f t="shared" si="38"/>
        <v>2.0000000000000018E-2</v>
      </c>
      <c r="R436" s="143"/>
      <c r="S436" s="154"/>
    </row>
    <row r="437" spans="1:19" ht="15.75" x14ac:dyDescent="0.25">
      <c r="A437" s="41">
        <v>2601</v>
      </c>
      <c r="B437" s="42"/>
      <c r="C437" s="42"/>
      <c r="D437" s="42"/>
      <c r="E437" s="42"/>
      <c r="F437" s="42"/>
      <c r="G437" s="42"/>
      <c r="H437" s="42"/>
      <c r="I437" s="42"/>
      <c r="J437" s="131"/>
      <c r="K437" s="119"/>
      <c r="L437" s="120"/>
      <c r="M437" s="121"/>
      <c r="N437" s="47" t="str">
        <f>IF(H437=0,"",H437/G436)</f>
        <v/>
      </c>
      <c r="O437" s="48"/>
      <c r="P437" s="49" t="str">
        <f t="shared" si="37"/>
        <v/>
      </c>
      <c r="Q437" s="49" t="str">
        <f t="shared" si="38"/>
        <v/>
      </c>
      <c r="R437" s="143"/>
    </row>
    <row r="438" spans="1:19" ht="15.75" x14ac:dyDescent="0.25">
      <c r="A438" s="41">
        <v>2602</v>
      </c>
      <c r="B438" s="42"/>
      <c r="C438" s="42"/>
      <c r="D438" s="42"/>
      <c r="E438" s="42"/>
      <c r="F438" s="42"/>
      <c r="G438" s="42"/>
      <c r="H438" s="42"/>
      <c r="I438" s="42"/>
      <c r="J438" s="131"/>
      <c r="K438" s="119"/>
      <c r="L438" s="120"/>
      <c r="M438" s="121"/>
      <c r="N438" s="47" t="str">
        <f>IF(I438=0,"",I438/H437)</f>
        <v/>
      </c>
      <c r="O438" s="48"/>
      <c r="P438" s="49" t="str">
        <f t="shared" si="37"/>
        <v/>
      </c>
      <c r="Q438" s="49" t="str">
        <f t="shared" si="38"/>
        <v/>
      </c>
      <c r="R438" s="143"/>
    </row>
    <row r="439" spans="1:19" ht="15.75" x14ac:dyDescent="0.25">
      <c r="A439" s="41">
        <v>2701</v>
      </c>
      <c r="B439" s="42"/>
      <c r="C439" s="42"/>
      <c r="D439" s="42"/>
      <c r="E439" s="42"/>
      <c r="F439" s="42"/>
      <c r="G439" s="42"/>
      <c r="H439" s="42"/>
      <c r="I439" s="42"/>
      <c r="J439" s="131"/>
      <c r="K439" s="119"/>
      <c r="L439" s="120"/>
      <c r="M439" s="121"/>
      <c r="N439" s="47"/>
      <c r="O439" s="48"/>
      <c r="P439" s="49" t="str">
        <f t="shared" si="37"/>
        <v/>
      </c>
      <c r="Q439" s="49" t="str">
        <f t="shared" si="38"/>
        <v/>
      </c>
      <c r="R439" s="143"/>
    </row>
    <row r="440" spans="1:19" ht="15.75" x14ac:dyDescent="0.25">
      <c r="A440" s="41">
        <v>2702</v>
      </c>
      <c r="B440" s="42"/>
      <c r="C440" s="42"/>
      <c r="D440" s="42"/>
      <c r="E440" s="42"/>
      <c r="F440" s="42"/>
      <c r="G440" s="42"/>
      <c r="H440" s="42"/>
      <c r="I440" s="42"/>
      <c r="J440" s="131"/>
      <c r="K440" s="119"/>
      <c r="L440" s="120"/>
      <c r="M440" s="120"/>
      <c r="N440" s="120"/>
      <c r="O440" s="48"/>
      <c r="P440" s="127"/>
      <c r="Q440" s="126"/>
      <c r="R440" s="143"/>
    </row>
    <row r="441" spans="1:19" ht="15.75" x14ac:dyDescent="0.25">
      <c r="A441" s="41">
        <v>2801</v>
      </c>
      <c r="B441" s="42"/>
      <c r="C441" s="42"/>
      <c r="D441" s="42"/>
      <c r="E441" s="42"/>
      <c r="F441" s="42"/>
      <c r="G441" s="42"/>
      <c r="H441" s="42"/>
      <c r="I441" s="42"/>
      <c r="J441" s="131"/>
      <c r="K441" s="119"/>
      <c r="L441" s="120"/>
      <c r="M441" s="122"/>
      <c r="N441" s="161"/>
      <c r="O441" s="48"/>
      <c r="P441" s="127"/>
      <c r="Q441" s="126"/>
      <c r="R441" s="143"/>
    </row>
    <row r="442" spans="1:19" ht="15.75" x14ac:dyDescent="0.25">
      <c r="A442" s="41">
        <v>2802</v>
      </c>
      <c r="B442" s="42"/>
      <c r="C442" s="42"/>
      <c r="D442" s="42"/>
      <c r="E442" s="42"/>
      <c r="F442" s="42"/>
      <c r="G442" s="42"/>
      <c r="H442" s="42"/>
      <c r="I442" s="42"/>
      <c r="J442" s="131"/>
      <c r="K442" s="119"/>
      <c r="L442" s="120"/>
      <c r="M442" s="122"/>
      <c r="N442" s="126"/>
      <c r="O442" s="124"/>
      <c r="P442" s="127"/>
      <c r="Q442" s="126"/>
      <c r="R442" s="143"/>
    </row>
    <row r="443" spans="1:19" ht="15.75" x14ac:dyDescent="0.25">
      <c r="A443" s="41">
        <v>2901</v>
      </c>
      <c r="B443" s="42"/>
      <c r="C443" s="42"/>
      <c r="D443" s="42"/>
      <c r="E443" s="42"/>
      <c r="F443" s="42"/>
      <c r="G443" s="42"/>
      <c r="H443" s="42"/>
      <c r="I443" s="42"/>
      <c r="J443" s="131"/>
      <c r="K443" s="119"/>
      <c r="L443" s="120"/>
      <c r="M443" s="122"/>
      <c r="N443" s="126"/>
      <c r="O443" s="124"/>
      <c r="P443" s="127"/>
      <c r="Q443" s="126"/>
      <c r="R443" s="143"/>
    </row>
    <row r="444" spans="1:19" ht="15.75" x14ac:dyDescent="0.25">
      <c r="A444" s="41">
        <v>2902</v>
      </c>
      <c r="B444" s="42"/>
      <c r="C444" s="42"/>
      <c r="D444" s="42"/>
      <c r="E444" s="42"/>
      <c r="F444" s="42"/>
      <c r="G444" s="42"/>
      <c r="H444" s="42"/>
      <c r="I444" s="42"/>
      <c r="J444" s="131"/>
      <c r="K444" s="119"/>
      <c r="L444" s="120"/>
      <c r="M444" s="122"/>
      <c r="N444" s="126"/>
      <c r="O444" s="124"/>
      <c r="P444" s="127"/>
      <c r="Q444" s="126"/>
      <c r="R444" s="143"/>
    </row>
    <row r="445" spans="1:19" ht="15.75" x14ac:dyDescent="0.25">
      <c r="A445" s="41">
        <v>3001</v>
      </c>
      <c r="B445" s="42"/>
      <c r="C445" s="42"/>
      <c r="D445" s="42"/>
      <c r="E445" s="42"/>
      <c r="F445" s="42"/>
      <c r="G445" s="42"/>
      <c r="H445" s="42"/>
      <c r="I445" s="42"/>
      <c r="J445" s="131"/>
      <c r="K445" s="119"/>
      <c r="L445" s="120"/>
      <c r="M445" s="122"/>
      <c r="N445" s="120"/>
      <c r="O445" s="122"/>
      <c r="P445" s="158"/>
      <c r="Q445" s="126"/>
      <c r="R445" s="143"/>
    </row>
    <row r="446" spans="1:19" ht="15.75" x14ac:dyDescent="0.25">
      <c r="A446" s="41">
        <v>3002</v>
      </c>
      <c r="B446" s="42"/>
      <c r="C446" s="42"/>
      <c r="D446" s="42"/>
      <c r="E446" s="42"/>
      <c r="F446" s="42"/>
      <c r="G446" s="42"/>
      <c r="H446" s="42"/>
      <c r="I446" s="42"/>
      <c r="J446" s="131"/>
      <c r="K446" s="119"/>
      <c r="L446" s="120"/>
      <c r="M446" s="122"/>
      <c r="N446" s="52" t="s">
        <v>35</v>
      </c>
      <c r="O446" s="94"/>
      <c r="P446" s="54">
        <f>SUM(J436:J446)</f>
        <v>0</v>
      </c>
      <c r="Q446" s="55" t="s">
        <v>20</v>
      </c>
      <c r="R446" s="143"/>
    </row>
    <row r="447" spans="1:19" ht="15.75" x14ac:dyDescent="0.25">
      <c r="A447" s="41">
        <v>3101</v>
      </c>
      <c r="B447" s="42"/>
      <c r="C447" s="42"/>
      <c r="D447" s="42"/>
      <c r="E447" s="42"/>
      <c r="F447" s="42"/>
      <c r="G447" s="42"/>
      <c r="H447" s="42"/>
      <c r="I447" s="42"/>
      <c r="J447" s="131"/>
      <c r="K447" s="119"/>
      <c r="L447" s="120"/>
      <c r="M447" s="122"/>
      <c r="N447" s="56" t="s">
        <v>36</v>
      </c>
      <c r="O447" s="96" t="e">
        <f>IF(O446/P446=0,"",O446/P446)</f>
        <v>#DIV/0!</v>
      </c>
      <c r="P447" s="58" t="e">
        <f>IF(O446/P446=0,"",O446/P446)</f>
        <v>#DIV/0!</v>
      </c>
      <c r="Q447" s="59" t="s">
        <v>37</v>
      </c>
      <c r="R447" s="143"/>
    </row>
    <row r="448" spans="1:19" ht="15.75" x14ac:dyDescent="0.25">
      <c r="A448" s="41">
        <v>3102</v>
      </c>
      <c r="B448" s="186"/>
      <c r="C448" s="186"/>
      <c r="D448" s="186"/>
      <c r="E448" s="186"/>
      <c r="F448" s="186"/>
      <c r="G448" s="186"/>
      <c r="H448" s="186"/>
      <c r="I448" s="186"/>
      <c r="J448" s="131"/>
      <c r="K448" s="128"/>
      <c r="L448" s="129"/>
      <c r="M448" s="130"/>
      <c r="N448" s="61"/>
      <c r="O448" s="62"/>
      <c r="P448" s="62"/>
      <c r="Q448" s="63"/>
      <c r="R448" s="143"/>
    </row>
    <row r="449" spans="1:18" ht="18" x14ac:dyDescent="0.25">
      <c r="A449" s="22"/>
      <c r="B449" s="253" t="s">
        <v>80</v>
      </c>
      <c r="C449" s="253"/>
      <c r="D449" s="253"/>
      <c r="E449" s="253"/>
      <c r="F449" s="253"/>
      <c r="G449" s="253"/>
      <c r="H449" s="253"/>
      <c r="I449" s="253"/>
      <c r="J449" s="185">
        <f>SUM(J432:J445)</f>
        <v>0</v>
      </c>
      <c r="K449" s="65" t="str">
        <f>IF(J440=0,"",J440/B432)</f>
        <v/>
      </c>
      <c r="L449" s="65" t="str">
        <f>IF(J449=0,"",J449/B432)</f>
        <v/>
      </c>
      <c r="M449" s="65" t="str">
        <f>IF(J440=0,"",L449-K449)</f>
        <v/>
      </c>
      <c r="N449" s="1"/>
      <c r="O449" s="27"/>
      <c r="P449" s="30"/>
      <c r="Q449" s="1"/>
      <c r="R449" s="143"/>
    </row>
    <row r="450" spans="1:18" ht="12.75" customHeight="1" x14ac:dyDescent="0.2"/>
    <row r="451" spans="1:18" ht="12.75" customHeight="1" x14ac:dyDescent="0.2"/>
    <row r="452" spans="1:18" ht="26.25" x14ac:dyDescent="0.4">
      <c r="A452" s="196"/>
      <c r="B452" s="235" t="s">
        <v>69</v>
      </c>
      <c r="C452" s="235"/>
      <c r="D452" s="235"/>
      <c r="E452" s="235"/>
      <c r="F452" s="235"/>
      <c r="G452" s="235"/>
      <c r="H452" s="235"/>
      <c r="I452" s="235"/>
      <c r="J452" s="173" t="s">
        <v>100</v>
      </c>
      <c r="K452" s="1"/>
      <c r="L452" s="27"/>
      <c r="M452" s="1"/>
      <c r="N452" s="27"/>
      <c r="O452" s="27"/>
      <c r="P452" s="27"/>
      <c r="Q452" s="145"/>
      <c r="R452" s="145"/>
    </row>
    <row r="453" spans="1:18" ht="20.25" x14ac:dyDescent="0.2">
      <c r="A453" s="245" t="s">
        <v>19</v>
      </c>
      <c r="B453" s="246" t="s">
        <v>70</v>
      </c>
      <c r="C453" s="247"/>
      <c r="D453" s="247"/>
      <c r="E453" s="247"/>
      <c r="F453" s="247"/>
      <c r="G453" s="247"/>
      <c r="H453" s="247"/>
      <c r="I453" s="247"/>
      <c r="J453" s="249" t="s">
        <v>20</v>
      </c>
      <c r="K453" s="243" t="s">
        <v>11</v>
      </c>
      <c r="L453" s="243" t="s">
        <v>12</v>
      </c>
      <c r="M453" s="242" t="s">
        <v>13</v>
      </c>
      <c r="N453" s="243" t="s">
        <v>14</v>
      </c>
      <c r="O453" s="244" t="s">
        <v>15</v>
      </c>
      <c r="P453" s="244" t="s">
        <v>16</v>
      </c>
      <c r="Q453" s="243" t="s">
        <v>17</v>
      </c>
      <c r="R453" s="145"/>
    </row>
    <row r="454" spans="1:18" ht="15.75" customHeight="1" x14ac:dyDescent="0.25">
      <c r="A454" s="238"/>
      <c r="B454" s="41" t="s">
        <v>71</v>
      </c>
      <c r="C454" s="41" t="s">
        <v>72</v>
      </c>
      <c r="D454" s="41" t="s">
        <v>73</v>
      </c>
      <c r="E454" s="41" t="s">
        <v>74</v>
      </c>
      <c r="F454" s="41" t="s">
        <v>75</v>
      </c>
      <c r="G454" s="41" t="s">
        <v>76</v>
      </c>
      <c r="H454" s="41" t="s">
        <v>77</v>
      </c>
      <c r="I454" s="41" t="s">
        <v>78</v>
      </c>
      <c r="J454" s="250"/>
      <c r="K454" s="269"/>
      <c r="L454" s="269"/>
      <c r="M454" s="270"/>
      <c r="N454" s="269"/>
      <c r="O454" s="268"/>
      <c r="P454" s="268"/>
      <c r="Q454" s="269"/>
      <c r="R454" s="145"/>
    </row>
    <row r="455" spans="1:18" ht="15.75" x14ac:dyDescent="0.25">
      <c r="A455" s="41">
        <v>2401</v>
      </c>
      <c r="B455" s="42">
        <v>55</v>
      </c>
      <c r="C455" s="42"/>
      <c r="D455" s="42"/>
      <c r="E455" s="42"/>
      <c r="F455" s="42"/>
      <c r="G455" s="42"/>
      <c r="H455" s="42"/>
      <c r="I455" s="42"/>
      <c r="J455" s="131"/>
      <c r="K455" s="114"/>
      <c r="L455" s="115"/>
      <c r="M455" s="116"/>
      <c r="N455" s="43"/>
      <c r="O455" s="44">
        <f>B455</f>
        <v>55</v>
      </c>
      <c r="P455" s="45"/>
      <c r="Q455" s="43"/>
      <c r="R455" s="145"/>
    </row>
    <row r="456" spans="1:18" ht="15.75" x14ac:dyDescent="0.25">
      <c r="A456" s="41">
        <v>2402</v>
      </c>
      <c r="B456" s="42"/>
      <c r="C456" s="42">
        <v>35</v>
      </c>
      <c r="D456" s="42"/>
      <c r="E456" s="42"/>
      <c r="F456" s="42"/>
      <c r="G456" s="42"/>
      <c r="H456" s="42"/>
      <c r="I456" s="42"/>
      <c r="J456" s="131"/>
      <c r="K456" s="119"/>
      <c r="L456" s="120"/>
      <c r="M456" s="121"/>
      <c r="N456" s="47">
        <f>IF(C456=0,"",C456/B455)</f>
        <v>0.63636363636363635</v>
      </c>
      <c r="O456" s="48">
        <v>37</v>
      </c>
      <c r="P456" s="49">
        <f t="shared" ref="P456:P462" si="39">IF(O456=0,"",O456/O455)</f>
        <v>0.67272727272727273</v>
      </c>
      <c r="Q456" s="49">
        <f t="shared" ref="Q456:Q462" si="40">IF(O456=0,"",100%-P456)</f>
        <v>0.32727272727272727</v>
      </c>
      <c r="R456" s="145"/>
    </row>
    <row r="457" spans="1:18" ht="15.75" x14ac:dyDescent="0.25">
      <c r="A457" s="41">
        <v>2501</v>
      </c>
      <c r="B457" s="42"/>
      <c r="C457" s="42"/>
      <c r="D457" s="42">
        <v>19</v>
      </c>
      <c r="E457" s="42"/>
      <c r="F457" s="42"/>
      <c r="G457" s="42"/>
      <c r="H457" s="42"/>
      <c r="I457" s="42"/>
      <c r="J457" s="131"/>
      <c r="K457" s="119"/>
      <c r="L457" s="120"/>
      <c r="M457" s="121"/>
      <c r="N457" s="47">
        <f>IF(D457=0,"",D457/C456)</f>
        <v>0.54285714285714282</v>
      </c>
      <c r="O457" s="48">
        <v>33</v>
      </c>
      <c r="P457" s="49">
        <f t="shared" si="39"/>
        <v>0.89189189189189189</v>
      </c>
      <c r="Q457" s="49">
        <f t="shared" si="40"/>
        <v>0.10810810810810811</v>
      </c>
      <c r="R457" s="32">
        <f>O457/O455</f>
        <v>0.6</v>
      </c>
    </row>
    <row r="458" spans="1:18" ht="15.75" x14ac:dyDescent="0.25">
      <c r="A458" s="41">
        <v>2502</v>
      </c>
      <c r="B458" s="42"/>
      <c r="C458" s="42"/>
      <c r="D458" s="42"/>
      <c r="E458" s="42">
        <v>18</v>
      </c>
      <c r="F458" s="42"/>
      <c r="G458" s="42"/>
      <c r="H458" s="42"/>
      <c r="I458" s="42"/>
      <c r="J458" s="131"/>
      <c r="K458" s="119"/>
      <c r="L458" s="120"/>
      <c r="M458" s="121"/>
      <c r="N458" s="47">
        <f>IF(E458=0,"",E458/D457)</f>
        <v>0.94736842105263153</v>
      </c>
      <c r="O458" s="48">
        <v>30</v>
      </c>
      <c r="P458" s="49">
        <f t="shared" si="39"/>
        <v>0.90909090909090906</v>
      </c>
      <c r="Q458" s="49">
        <f t="shared" si="40"/>
        <v>9.0909090909090939E-2</v>
      </c>
      <c r="R458" s="145"/>
    </row>
    <row r="459" spans="1:18" ht="15.75" x14ac:dyDescent="0.25">
      <c r="A459" s="41">
        <v>2601</v>
      </c>
      <c r="B459" s="42"/>
      <c r="C459" s="42"/>
      <c r="D459" s="42"/>
      <c r="E459" s="42"/>
      <c r="F459" s="42"/>
      <c r="G459" s="42"/>
      <c r="H459" s="42"/>
      <c r="I459" s="42"/>
      <c r="J459" s="131"/>
      <c r="K459" s="119"/>
      <c r="L459" s="120"/>
      <c r="M459" s="121"/>
      <c r="N459" s="47" t="str">
        <f t="shared" ref="N459:N462" si="41">IF(C459=0,"",C459/B458)</f>
        <v/>
      </c>
      <c r="O459" s="48"/>
      <c r="P459" s="49" t="str">
        <f t="shared" si="39"/>
        <v/>
      </c>
      <c r="Q459" s="49" t="str">
        <f t="shared" si="40"/>
        <v/>
      </c>
      <c r="R459" s="145"/>
    </row>
    <row r="460" spans="1:18" ht="15.75" x14ac:dyDescent="0.25">
      <c r="A460" s="41">
        <v>2602</v>
      </c>
      <c r="B460" s="42"/>
      <c r="C460" s="42"/>
      <c r="D460" s="42"/>
      <c r="E460" s="42"/>
      <c r="F460" s="42"/>
      <c r="G460" s="42"/>
      <c r="H460" s="42"/>
      <c r="I460" s="42"/>
      <c r="J460" s="131"/>
      <c r="K460" s="119"/>
      <c r="L460" s="120"/>
      <c r="M460" s="121"/>
      <c r="N460" s="47" t="str">
        <f t="shared" si="41"/>
        <v/>
      </c>
      <c r="O460" s="48"/>
      <c r="P460" s="49" t="str">
        <f t="shared" si="39"/>
        <v/>
      </c>
      <c r="Q460" s="49" t="str">
        <f t="shared" si="40"/>
        <v/>
      </c>
      <c r="R460" s="145"/>
    </row>
    <row r="461" spans="1:18" ht="15.75" x14ac:dyDescent="0.25">
      <c r="A461" s="41">
        <v>2701</v>
      </c>
      <c r="B461" s="42"/>
      <c r="C461" s="42"/>
      <c r="D461" s="42"/>
      <c r="E461" s="42"/>
      <c r="F461" s="42"/>
      <c r="G461" s="42"/>
      <c r="H461" s="42"/>
      <c r="I461" s="42"/>
      <c r="J461" s="131"/>
      <c r="K461" s="119"/>
      <c r="L461" s="120"/>
      <c r="M461" s="121"/>
      <c r="N461" s="47" t="str">
        <f t="shared" si="41"/>
        <v/>
      </c>
      <c r="O461" s="48"/>
      <c r="P461" s="49" t="str">
        <f t="shared" si="39"/>
        <v/>
      </c>
      <c r="Q461" s="49" t="str">
        <f t="shared" si="40"/>
        <v/>
      </c>
      <c r="R461" s="145"/>
    </row>
    <row r="462" spans="1:18" ht="15.75" x14ac:dyDescent="0.25">
      <c r="A462" s="41">
        <v>2702</v>
      </c>
      <c r="B462" s="42"/>
      <c r="C462" s="42"/>
      <c r="D462" s="42"/>
      <c r="E462" s="42"/>
      <c r="F462" s="42"/>
      <c r="G462" s="42"/>
      <c r="H462" s="42"/>
      <c r="I462" s="42"/>
      <c r="J462" s="131"/>
      <c r="K462" s="119"/>
      <c r="L462" s="120"/>
      <c r="M462" s="121"/>
      <c r="N462" s="47" t="str">
        <f t="shared" si="41"/>
        <v/>
      </c>
      <c r="O462" s="48"/>
      <c r="P462" s="49" t="str">
        <f t="shared" si="39"/>
        <v/>
      </c>
      <c r="Q462" s="49" t="str">
        <f t="shared" si="40"/>
        <v/>
      </c>
      <c r="R462" s="145"/>
    </row>
    <row r="463" spans="1:18" ht="15.75" x14ac:dyDescent="0.25">
      <c r="A463" s="41">
        <v>2801</v>
      </c>
      <c r="B463" s="42"/>
      <c r="C463" s="42"/>
      <c r="D463" s="42"/>
      <c r="E463" s="42"/>
      <c r="F463" s="42"/>
      <c r="G463" s="42"/>
      <c r="H463" s="42"/>
      <c r="I463" s="42"/>
      <c r="J463" s="131"/>
      <c r="K463" s="119"/>
      <c r="L463" s="120"/>
      <c r="M463" s="120"/>
      <c r="N463" s="120"/>
      <c r="O463" s="48"/>
      <c r="P463" s="127"/>
      <c r="Q463" s="126"/>
      <c r="R463" s="145"/>
    </row>
    <row r="464" spans="1:18" ht="15.75" x14ac:dyDescent="0.25">
      <c r="A464" s="41">
        <v>2802</v>
      </c>
      <c r="B464" s="42"/>
      <c r="C464" s="42"/>
      <c r="D464" s="42"/>
      <c r="E464" s="42"/>
      <c r="F464" s="42"/>
      <c r="G464" s="42"/>
      <c r="H464" s="42"/>
      <c r="I464" s="42"/>
      <c r="J464" s="131"/>
      <c r="K464" s="119"/>
      <c r="L464" s="120"/>
      <c r="M464" s="122"/>
      <c r="N464" s="161"/>
      <c r="O464" s="48"/>
      <c r="P464" s="127"/>
      <c r="Q464" s="126"/>
      <c r="R464" s="145"/>
    </row>
    <row r="465" spans="1:18" ht="15.75" x14ac:dyDescent="0.25">
      <c r="A465" s="41">
        <v>2901</v>
      </c>
      <c r="B465" s="42"/>
      <c r="C465" s="42"/>
      <c r="D465" s="42"/>
      <c r="E465" s="42"/>
      <c r="F465" s="42"/>
      <c r="G465" s="42"/>
      <c r="H465" s="42"/>
      <c r="I465" s="42"/>
      <c r="J465" s="131"/>
      <c r="K465" s="119"/>
      <c r="L465" s="120"/>
      <c r="M465" s="122"/>
      <c r="N465" s="126"/>
      <c r="O465" s="124"/>
      <c r="P465" s="127"/>
      <c r="Q465" s="126"/>
      <c r="R465" s="145"/>
    </row>
    <row r="466" spans="1:18" ht="15.75" x14ac:dyDescent="0.25">
      <c r="A466" s="41">
        <v>2902</v>
      </c>
      <c r="B466" s="42"/>
      <c r="C466" s="42"/>
      <c r="D466" s="42"/>
      <c r="E466" s="42"/>
      <c r="F466" s="42"/>
      <c r="G466" s="42"/>
      <c r="H466" s="42"/>
      <c r="I466" s="42"/>
      <c r="J466" s="131"/>
      <c r="K466" s="119"/>
      <c r="L466" s="120"/>
      <c r="M466" s="122"/>
      <c r="N466" s="126"/>
      <c r="O466" s="124"/>
      <c r="P466" s="127"/>
      <c r="Q466" s="126"/>
      <c r="R466" s="145"/>
    </row>
    <row r="467" spans="1:18" ht="15.75" x14ac:dyDescent="0.25">
      <c r="A467" s="41">
        <v>3001</v>
      </c>
      <c r="B467" s="42"/>
      <c r="C467" s="42"/>
      <c r="D467" s="42"/>
      <c r="E467" s="42"/>
      <c r="F467" s="42"/>
      <c r="G467" s="42"/>
      <c r="H467" s="42"/>
      <c r="I467" s="42"/>
      <c r="J467" s="131"/>
      <c r="K467" s="119"/>
      <c r="L467" s="120"/>
      <c r="M467" s="122"/>
      <c r="N467" s="126"/>
      <c r="O467" s="124"/>
      <c r="P467" s="127"/>
      <c r="Q467" s="126"/>
      <c r="R467" s="145"/>
    </row>
    <row r="468" spans="1:18" ht="15.75" x14ac:dyDescent="0.25">
      <c r="A468" s="41">
        <v>3002</v>
      </c>
      <c r="B468" s="42"/>
      <c r="C468" s="42"/>
      <c r="D468" s="42"/>
      <c r="E468" s="42"/>
      <c r="F468" s="42"/>
      <c r="G468" s="42"/>
      <c r="H468" s="42"/>
      <c r="I468" s="42"/>
      <c r="J468" s="131"/>
      <c r="K468" s="119"/>
      <c r="L468" s="120"/>
      <c r="M468" s="122"/>
      <c r="N468" s="120"/>
      <c r="O468" s="122"/>
      <c r="P468" s="158"/>
      <c r="Q468" s="126"/>
      <c r="R468" s="145"/>
    </row>
    <row r="469" spans="1:18" ht="15.75" x14ac:dyDescent="0.25">
      <c r="A469" s="41">
        <v>3101</v>
      </c>
      <c r="B469" s="42"/>
      <c r="C469" s="42"/>
      <c r="D469" s="42"/>
      <c r="E469" s="42"/>
      <c r="F469" s="42"/>
      <c r="G469" s="42"/>
      <c r="H469" s="42"/>
      <c r="I469" s="42"/>
      <c r="J469" s="131"/>
      <c r="K469" s="119"/>
      <c r="L469" s="120"/>
      <c r="M469" s="122"/>
      <c r="N469" s="52" t="s">
        <v>35</v>
      </c>
      <c r="O469" s="94"/>
      <c r="P469" s="54">
        <f>SUM(J459:J469)</f>
        <v>0</v>
      </c>
      <c r="Q469" s="55" t="s">
        <v>20</v>
      </c>
      <c r="R469" s="145"/>
    </row>
    <row r="470" spans="1:18" ht="15.75" x14ac:dyDescent="0.25">
      <c r="A470" s="41">
        <v>3102</v>
      </c>
      <c r="B470" s="42"/>
      <c r="C470" s="42"/>
      <c r="D470" s="42"/>
      <c r="E470" s="42"/>
      <c r="F470" s="42"/>
      <c r="G470" s="42"/>
      <c r="H470" s="42"/>
      <c r="I470" s="42"/>
      <c r="J470" s="131"/>
      <c r="K470" s="119"/>
      <c r="L470" s="120"/>
      <c r="M470" s="122"/>
      <c r="N470" s="56" t="s">
        <v>36</v>
      </c>
      <c r="O470" s="96" t="e">
        <f>IF(O469/P469=0,"",O469/P469)</f>
        <v>#DIV/0!</v>
      </c>
      <c r="P470" s="58" t="e">
        <f>IF(O469/P469=0,"",O469/P469)</f>
        <v>#DIV/0!</v>
      </c>
      <c r="Q470" s="59" t="s">
        <v>37</v>
      </c>
      <c r="R470" s="145"/>
    </row>
    <row r="471" spans="1:18" ht="15.75" x14ac:dyDescent="0.25">
      <c r="A471" s="41">
        <v>3201</v>
      </c>
      <c r="B471" s="186"/>
      <c r="C471" s="186"/>
      <c r="D471" s="186"/>
      <c r="E471" s="186"/>
      <c r="F471" s="186"/>
      <c r="G471" s="186"/>
      <c r="H471" s="186"/>
      <c r="I471" s="186"/>
      <c r="J471" s="131"/>
      <c r="K471" s="128"/>
      <c r="L471" s="129"/>
      <c r="M471" s="130"/>
      <c r="N471" s="61"/>
      <c r="O471" s="62"/>
      <c r="P471" s="62"/>
      <c r="Q471" s="63"/>
      <c r="R471" s="145"/>
    </row>
    <row r="472" spans="1:18" ht="18" customHeight="1" x14ac:dyDescent="0.25">
      <c r="A472" s="22"/>
      <c r="B472" s="253" t="s">
        <v>80</v>
      </c>
      <c r="C472" s="253"/>
      <c r="D472" s="253"/>
      <c r="E472" s="253"/>
      <c r="F472" s="253"/>
      <c r="G472" s="253"/>
      <c r="H472" s="253"/>
      <c r="I472" s="253"/>
      <c r="J472" s="185">
        <f>SUM(J455:J468)</f>
        <v>0</v>
      </c>
      <c r="K472" s="65" t="str">
        <f>IF(J463=0,"",J463/B455)</f>
        <v/>
      </c>
      <c r="L472" s="65" t="str">
        <f>IF(J472=0,"",J472/B455)</f>
        <v/>
      </c>
      <c r="M472" s="65" t="str">
        <f>IF(J463=0,"",L472-K472)</f>
        <v/>
      </c>
      <c r="N472" s="1"/>
      <c r="O472" s="27"/>
      <c r="P472" s="30"/>
      <c r="Q472" s="1"/>
      <c r="R472" s="145"/>
    </row>
    <row r="473" spans="1:18" ht="12.75" customHeight="1" x14ac:dyDescent="0.2"/>
    <row r="474" spans="1:18" ht="12.75" customHeight="1" x14ac:dyDescent="0.2"/>
    <row r="475" spans="1:18" ht="26.25" x14ac:dyDescent="0.4">
      <c r="A475" s="196"/>
      <c r="B475" s="235" t="s">
        <v>69</v>
      </c>
      <c r="C475" s="235"/>
      <c r="D475" s="235"/>
      <c r="E475" s="235"/>
      <c r="F475" s="235"/>
      <c r="G475" s="235"/>
      <c r="H475" s="235"/>
      <c r="I475" s="235"/>
      <c r="J475" s="173" t="s">
        <v>101</v>
      </c>
      <c r="K475" s="1"/>
      <c r="L475" s="27"/>
      <c r="M475" s="1"/>
      <c r="N475" s="27"/>
      <c r="O475" s="27"/>
      <c r="P475" s="27"/>
      <c r="Q475" s="148"/>
      <c r="R475" s="148"/>
    </row>
    <row r="476" spans="1:18" ht="20.25" x14ac:dyDescent="0.2">
      <c r="A476" s="245" t="s">
        <v>19</v>
      </c>
      <c r="B476" s="246" t="s">
        <v>70</v>
      </c>
      <c r="C476" s="247"/>
      <c r="D476" s="247"/>
      <c r="E476" s="247"/>
      <c r="F476" s="247"/>
      <c r="G476" s="247"/>
      <c r="H476" s="247"/>
      <c r="I476" s="247"/>
      <c r="J476" s="249" t="s">
        <v>20</v>
      </c>
      <c r="K476" s="243" t="s">
        <v>11</v>
      </c>
      <c r="L476" s="243" t="s">
        <v>12</v>
      </c>
      <c r="M476" s="242" t="s">
        <v>13</v>
      </c>
      <c r="N476" s="243" t="s">
        <v>14</v>
      </c>
      <c r="O476" s="244" t="s">
        <v>15</v>
      </c>
      <c r="P476" s="244" t="s">
        <v>16</v>
      </c>
      <c r="Q476" s="243" t="s">
        <v>17</v>
      </c>
      <c r="R476" s="148"/>
    </row>
    <row r="477" spans="1:18" ht="15.75" customHeight="1" x14ac:dyDescent="0.25">
      <c r="A477" s="238"/>
      <c r="B477" s="41" t="s">
        <v>71</v>
      </c>
      <c r="C477" s="41" t="s">
        <v>72</v>
      </c>
      <c r="D477" s="41" t="s">
        <v>73</v>
      </c>
      <c r="E477" s="41" t="s">
        <v>74</v>
      </c>
      <c r="F477" s="41" t="s">
        <v>75</v>
      </c>
      <c r="G477" s="41" t="s">
        <v>76</v>
      </c>
      <c r="H477" s="41" t="s">
        <v>77</v>
      </c>
      <c r="I477" s="41" t="s">
        <v>78</v>
      </c>
      <c r="J477" s="250"/>
      <c r="K477" s="269"/>
      <c r="L477" s="269"/>
      <c r="M477" s="270"/>
      <c r="N477" s="269"/>
      <c r="O477" s="268"/>
      <c r="P477" s="268"/>
      <c r="Q477" s="269"/>
      <c r="R477" s="148"/>
    </row>
    <row r="478" spans="1:18" ht="15.75" x14ac:dyDescent="0.25">
      <c r="A478" s="41">
        <v>2402</v>
      </c>
      <c r="B478" s="42">
        <v>85</v>
      </c>
      <c r="C478" s="42"/>
      <c r="D478" s="42"/>
      <c r="E478" s="42"/>
      <c r="F478" s="42"/>
      <c r="G478" s="42"/>
      <c r="H478" s="42"/>
      <c r="I478" s="42"/>
      <c r="J478" s="131"/>
      <c r="K478" s="114"/>
      <c r="L478" s="115"/>
      <c r="M478" s="116"/>
      <c r="N478" s="43"/>
      <c r="O478" s="44">
        <f>B478</f>
        <v>85</v>
      </c>
      <c r="P478" s="45"/>
      <c r="Q478" s="43"/>
      <c r="R478" s="148"/>
    </row>
    <row r="479" spans="1:18" ht="15.75" x14ac:dyDescent="0.25">
      <c r="A479" s="41">
        <v>2501</v>
      </c>
      <c r="B479" s="42"/>
      <c r="C479" s="42">
        <v>71</v>
      </c>
      <c r="D479" s="42"/>
      <c r="E479" s="42"/>
      <c r="F479" s="42"/>
      <c r="G479" s="42"/>
      <c r="H479" s="42"/>
      <c r="I479" s="42"/>
      <c r="J479" s="131"/>
      <c r="K479" s="119"/>
      <c r="L479" s="120"/>
      <c r="M479" s="121"/>
      <c r="N479" s="47">
        <f>IF(C479=0,"",C479/B478)</f>
        <v>0.83529411764705885</v>
      </c>
      <c r="O479" s="48">
        <v>72</v>
      </c>
      <c r="P479" s="49">
        <f t="shared" ref="P479:P485" si="42">IF(O479=0,"",O479/O478)</f>
        <v>0.84705882352941175</v>
      </c>
      <c r="Q479" s="49">
        <f t="shared" ref="Q479:Q485" si="43">IF(O479=0,"",100%-P479)</f>
        <v>0.15294117647058825</v>
      </c>
      <c r="R479" s="148"/>
    </row>
    <row r="480" spans="1:18" ht="15.75" x14ac:dyDescent="0.25">
      <c r="A480" s="41">
        <v>2502</v>
      </c>
      <c r="B480" s="42"/>
      <c r="C480" s="42"/>
      <c r="D480" s="42">
        <v>47</v>
      </c>
      <c r="E480" s="42"/>
      <c r="F480" s="42"/>
      <c r="G480" s="42"/>
      <c r="H480" s="42"/>
      <c r="I480" s="42"/>
      <c r="J480" s="131"/>
      <c r="K480" s="119"/>
      <c r="L480" s="120"/>
      <c r="M480" s="121"/>
      <c r="N480" s="47">
        <f>IF(D480=0,"",D480/C479)</f>
        <v>0.6619718309859155</v>
      </c>
      <c r="O480" s="48">
        <v>65</v>
      </c>
      <c r="P480" s="49">
        <f t="shared" si="42"/>
        <v>0.90277777777777779</v>
      </c>
      <c r="Q480" s="49">
        <f t="shared" si="43"/>
        <v>9.722222222222221E-2</v>
      </c>
      <c r="R480" s="32">
        <f>O480/O478</f>
        <v>0.76470588235294112</v>
      </c>
    </row>
    <row r="481" spans="1:18" ht="15.75" x14ac:dyDescent="0.25">
      <c r="A481" s="41">
        <v>2601</v>
      </c>
      <c r="B481" s="42"/>
      <c r="C481" s="42"/>
      <c r="D481" s="42"/>
      <c r="E481" s="42"/>
      <c r="F481" s="42"/>
      <c r="G481" s="42"/>
      <c r="H481" s="42"/>
      <c r="I481" s="42"/>
      <c r="J481" s="131"/>
      <c r="K481" s="119"/>
      <c r="L481" s="120"/>
      <c r="M481" s="121"/>
      <c r="N481" s="47" t="str">
        <f t="shared" ref="N481:N485" si="44">IF(C481=0,"",C481/B480)</f>
        <v/>
      </c>
      <c r="O481" s="48"/>
      <c r="P481" s="49" t="str">
        <f t="shared" si="42"/>
        <v/>
      </c>
      <c r="Q481" s="49" t="str">
        <f t="shared" si="43"/>
        <v/>
      </c>
      <c r="R481" s="148"/>
    </row>
    <row r="482" spans="1:18" ht="15.75" x14ac:dyDescent="0.25">
      <c r="A482" s="41">
        <v>2602</v>
      </c>
      <c r="B482" s="42"/>
      <c r="C482" s="42"/>
      <c r="D482" s="42"/>
      <c r="E482" s="42"/>
      <c r="F482" s="42"/>
      <c r="G482" s="42"/>
      <c r="H482" s="42"/>
      <c r="I482" s="42"/>
      <c r="J482" s="131"/>
      <c r="K482" s="119"/>
      <c r="L482" s="120"/>
      <c r="M482" s="121"/>
      <c r="N482" s="47" t="str">
        <f t="shared" si="44"/>
        <v/>
      </c>
      <c r="O482" s="48"/>
      <c r="P482" s="49" t="str">
        <f t="shared" si="42"/>
        <v/>
      </c>
      <c r="Q482" s="49" t="str">
        <f t="shared" si="43"/>
        <v/>
      </c>
      <c r="R482" s="148"/>
    </row>
    <row r="483" spans="1:18" ht="15.75" x14ac:dyDescent="0.25">
      <c r="A483" s="41">
        <v>2701</v>
      </c>
      <c r="B483" s="42"/>
      <c r="C483" s="42"/>
      <c r="D483" s="42"/>
      <c r="E483" s="42"/>
      <c r="F483" s="42"/>
      <c r="G483" s="42"/>
      <c r="H483" s="42"/>
      <c r="I483" s="42"/>
      <c r="J483" s="131"/>
      <c r="K483" s="119"/>
      <c r="L483" s="120"/>
      <c r="M483" s="121"/>
      <c r="N483" s="47" t="str">
        <f t="shared" si="44"/>
        <v/>
      </c>
      <c r="O483" s="48"/>
      <c r="P483" s="49" t="str">
        <f t="shared" si="42"/>
        <v/>
      </c>
      <c r="Q483" s="49" t="str">
        <f t="shared" si="43"/>
        <v/>
      </c>
      <c r="R483" s="148"/>
    </row>
    <row r="484" spans="1:18" ht="15.75" x14ac:dyDescent="0.25">
      <c r="A484" s="41">
        <v>2702</v>
      </c>
      <c r="B484" s="42"/>
      <c r="C484" s="42"/>
      <c r="D484" s="42"/>
      <c r="E484" s="42"/>
      <c r="F484" s="42"/>
      <c r="G484" s="42"/>
      <c r="H484" s="42"/>
      <c r="I484" s="42"/>
      <c r="J484" s="131"/>
      <c r="K484" s="119"/>
      <c r="L484" s="120"/>
      <c r="M484" s="121"/>
      <c r="N484" s="47" t="str">
        <f t="shared" si="44"/>
        <v/>
      </c>
      <c r="O484" s="48"/>
      <c r="P484" s="49" t="str">
        <f t="shared" si="42"/>
        <v/>
      </c>
      <c r="Q484" s="49" t="str">
        <f t="shared" si="43"/>
        <v/>
      </c>
      <c r="R484" s="148"/>
    </row>
    <row r="485" spans="1:18" ht="15.75" x14ac:dyDescent="0.25">
      <c r="A485" s="41">
        <v>2801</v>
      </c>
      <c r="B485" s="42"/>
      <c r="C485" s="42"/>
      <c r="D485" s="42"/>
      <c r="E485" s="42"/>
      <c r="F485" s="42"/>
      <c r="G485" s="42"/>
      <c r="H485" s="42"/>
      <c r="I485" s="42"/>
      <c r="J485" s="131"/>
      <c r="K485" s="119"/>
      <c r="L485" s="120"/>
      <c r="M485" s="121"/>
      <c r="N485" s="47" t="str">
        <f t="shared" si="44"/>
        <v/>
      </c>
      <c r="O485" s="48"/>
      <c r="P485" s="49" t="str">
        <f t="shared" si="42"/>
        <v/>
      </c>
      <c r="Q485" s="49" t="str">
        <f t="shared" si="43"/>
        <v/>
      </c>
      <c r="R485" s="148"/>
    </row>
    <row r="486" spans="1:18" ht="15.75" x14ac:dyDescent="0.25">
      <c r="A486" s="41">
        <v>2802</v>
      </c>
      <c r="B486" s="42"/>
      <c r="C486" s="42"/>
      <c r="D486" s="42"/>
      <c r="E486" s="42"/>
      <c r="F486" s="42"/>
      <c r="G486" s="42"/>
      <c r="H486" s="42"/>
      <c r="I486" s="42"/>
      <c r="J486" s="131"/>
      <c r="K486" s="119"/>
      <c r="L486" s="120"/>
      <c r="M486" s="120"/>
      <c r="N486" s="120"/>
      <c r="O486" s="48"/>
      <c r="P486" s="127"/>
      <c r="Q486" s="126"/>
      <c r="R486" s="148"/>
    </row>
    <row r="487" spans="1:18" ht="15.75" x14ac:dyDescent="0.25">
      <c r="A487" s="41">
        <v>2901</v>
      </c>
      <c r="B487" s="42"/>
      <c r="C487" s="42"/>
      <c r="D487" s="42"/>
      <c r="E487" s="42"/>
      <c r="F487" s="42"/>
      <c r="G487" s="42"/>
      <c r="H487" s="42"/>
      <c r="I487" s="42"/>
      <c r="J487" s="131"/>
      <c r="K487" s="119"/>
      <c r="L487" s="120"/>
      <c r="M487" s="122"/>
      <c r="N487" s="161"/>
      <c r="O487" s="48"/>
      <c r="P487" s="127"/>
      <c r="Q487" s="126"/>
      <c r="R487" s="148"/>
    </row>
    <row r="488" spans="1:18" ht="15.75" x14ac:dyDescent="0.25">
      <c r="A488" s="41">
        <v>2902</v>
      </c>
      <c r="B488" s="42"/>
      <c r="C488" s="42"/>
      <c r="D488" s="42"/>
      <c r="E488" s="42"/>
      <c r="F488" s="42"/>
      <c r="G488" s="42"/>
      <c r="H488" s="42"/>
      <c r="I488" s="42"/>
      <c r="J488" s="131"/>
      <c r="K488" s="119"/>
      <c r="L488" s="120"/>
      <c r="M488" s="122"/>
      <c r="N488" s="126"/>
      <c r="O488" s="124"/>
      <c r="P488" s="127"/>
      <c r="Q488" s="126"/>
      <c r="R488" s="148"/>
    </row>
    <row r="489" spans="1:18" ht="15.75" x14ac:dyDescent="0.25">
      <c r="A489" s="41">
        <v>3001</v>
      </c>
      <c r="B489" s="42"/>
      <c r="C489" s="42"/>
      <c r="D489" s="42"/>
      <c r="E489" s="42"/>
      <c r="F489" s="42"/>
      <c r="G489" s="42"/>
      <c r="H489" s="42"/>
      <c r="I489" s="42"/>
      <c r="J489" s="131"/>
      <c r="K489" s="119"/>
      <c r="L489" s="120"/>
      <c r="M489" s="122"/>
      <c r="N489" s="126"/>
      <c r="O489" s="124"/>
      <c r="P489" s="127"/>
      <c r="Q489" s="126"/>
      <c r="R489" s="148"/>
    </row>
    <row r="490" spans="1:18" ht="15.75" x14ac:dyDescent="0.25">
      <c r="A490" s="41">
        <v>3002</v>
      </c>
      <c r="B490" s="42"/>
      <c r="C490" s="42"/>
      <c r="D490" s="42"/>
      <c r="E490" s="42"/>
      <c r="F490" s="42"/>
      <c r="G490" s="42"/>
      <c r="H490" s="42"/>
      <c r="I490" s="42"/>
      <c r="J490" s="131"/>
      <c r="K490" s="119"/>
      <c r="L490" s="120"/>
      <c r="M490" s="122"/>
      <c r="N490" s="126"/>
      <c r="O490" s="124"/>
      <c r="P490" s="127"/>
      <c r="Q490" s="126"/>
      <c r="R490" s="148"/>
    </row>
    <row r="491" spans="1:18" ht="15.75" x14ac:dyDescent="0.25">
      <c r="A491" s="41">
        <v>3101</v>
      </c>
      <c r="B491" s="42"/>
      <c r="C491" s="42"/>
      <c r="D491" s="42"/>
      <c r="E491" s="42"/>
      <c r="F491" s="42"/>
      <c r="G491" s="42"/>
      <c r="H491" s="42"/>
      <c r="I491" s="42"/>
      <c r="J491" s="131"/>
      <c r="K491" s="119"/>
      <c r="L491" s="120"/>
      <c r="M491" s="122"/>
      <c r="N491" s="120"/>
      <c r="O491" s="122"/>
      <c r="P491" s="158"/>
      <c r="Q491" s="126"/>
      <c r="R491" s="148"/>
    </row>
    <row r="492" spans="1:18" ht="15.75" x14ac:dyDescent="0.25">
      <c r="A492" s="41">
        <v>3102</v>
      </c>
      <c r="B492" s="42"/>
      <c r="C492" s="42"/>
      <c r="D492" s="42"/>
      <c r="E492" s="42"/>
      <c r="F492" s="42"/>
      <c r="G492" s="42"/>
      <c r="H492" s="42"/>
      <c r="I492" s="42"/>
      <c r="J492" s="131"/>
      <c r="K492" s="119"/>
      <c r="L492" s="120"/>
      <c r="M492" s="122"/>
      <c r="N492" s="52" t="s">
        <v>35</v>
      </c>
      <c r="O492" s="94"/>
      <c r="P492" s="54">
        <f>SUM(J482:J492)</f>
        <v>0</v>
      </c>
      <c r="Q492" s="55" t="s">
        <v>20</v>
      </c>
      <c r="R492" s="148"/>
    </row>
    <row r="493" spans="1:18" ht="15.75" x14ac:dyDescent="0.25">
      <c r="A493" s="41">
        <v>3201</v>
      </c>
      <c r="B493" s="42"/>
      <c r="C493" s="42"/>
      <c r="D493" s="42"/>
      <c r="E493" s="42"/>
      <c r="F493" s="42"/>
      <c r="G493" s="42"/>
      <c r="H493" s="42"/>
      <c r="I493" s="42"/>
      <c r="J493" s="131"/>
      <c r="K493" s="119"/>
      <c r="L493" s="120"/>
      <c r="M493" s="122"/>
      <c r="N493" s="56" t="s">
        <v>36</v>
      </c>
      <c r="O493" s="96" t="e">
        <f>IF(O492/P492=0,"",O492/P492)</f>
        <v>#DIV/0!</v>
      </c>
      <c r="P493" s="58" t="e">
        <f>IF(O492/P492=0,"",O492/P492)</f>
        <v>#DIV/0!</v>
      </c>
      <c r="Q493" s="59" t="s">
        <v>37</v>
      </c>
      <c r="R493" s="148"/>
    </row>
    <row r="494" spans="1:18" ht="15.75" x14ac:dyDescent="0.25">
      <c r="A494" s="41">
        <v>3202</v>
      </c>
      <c r="B494" s="186"/>
      <c r="C494" s="186"/>
      <c r="D494" s="186"/>
      <c r="E494" s="186"/>
      <c r="F494" s="186"/>
      <c r="G494" s="186"/>
      <c r="H494" s="186"/>
      <c r="I494" s="186"/>
      <c r="J494" s="131"/>
      <c r="K494" s="128"/>
      <c r="L494" s="129"/>
      <c r="M494" s="130"/>
      <c r="N494" s="61"/>
      <c r="O494" s="62"/>
      <c r="P494" s="62"/>
      <c r="Q494" s="63"/>
      <c r="R494" s="148"/>
    </row>
    <row r="495" spans="1:18" ht="18" customHeight="1" x14ac:dyDescent="0.25">
      <c r="A495" s="22"/>
      <c r="B495" s="253" t="s">
        <v>80</v>
      </c>
      <c r="C495" s="253"/>
      <c r="D495" s="253"/>
      <c r="E495" s="253"/>
      <c r="F495" s="253"/>
      <c r="G495" s="253"/>
      <c r="H495" s="253"/>
      <c r="I495" s="253"/>
      <c r="J495" s="185">
        <f>SUM(J478:J491)</f>
        <v>0</v>
      </c>
      <c r="K495" s="65" t="str">
        <f>IF(J486=0,"",J486/B478)</f>
        <v/>
      </c>
      <c r="L495" s="65" t="str">
        <f>IF(J495=0,"",J495/B478)</f>
        <v/>
      </c>
      <c r="M495" s="65" t="str">
        <f>IF(J486=0,"",L495-K495)</f>
        <v/>
      </c>
      <c r="N495" s="1"/>
      <c r="O495" s="27"/>
      <c r="P495" s="30"/>
      <c r="Q495" s="1"/>
      <c r="R495" s="148"/>
    </row>
    <row r="496" spans="1:18" ht="12.75" customHeight="1" x14ac:dyDescent="0.2"/>
    <row r="497" spans="1:18" ht="12.75" customHeight="1" x14ac:dyDescent="0.2"/>
    <row r="498" spans="1:18" ht="26.25" x14ac:dyDescent="0.4">
      <c r="A498" s="196"/>
      <c r="B498" s="235" t="s">
        <v>69</v>
      </c>
      <c r="C498" s="235"/>
      <c r="D498" s="235"/>
      <c r="E498" s="235"/>
      <c r="F498" s="235"/>
      <c r="G498" s="235"/>
      <c r="H498" s="235"/>
      <c r="I498" s="235"/>
      <c r="J498" s="173" t="s">
        <v>102</v>
      </c>
      <c r="K498" s="1"/>
      <c r="L498" s="27"/>
      <c r="M498" s="1"/>
      <c r="N498" s="27"/>
      <c r="O498" s="27"/>
      <c r="P498" s="27"/>
      <c r="Q498" s="150"/>
    </row>
    <row r="499" spans="1:18" ht="20.25" x14ac:dyDescent="0.2">
      <c r="A499" s="245" t="s">
        <v>19</v>
      </c>
      <c r="B499" s="246" t="s">
        <v>70</v>
      </c>
      <c r="C499" s="247"/>
      <c r="D499" s="247"/>
      <c r="E499" s="247"/>
      <c r="F499" s="247"/>
      <c r="G499" s="247"/>
      <c r="H499" s="247"/>
      <c r="I499" s="247"/>
      <c r="J499" s="249" t="s">
        <v>20</v>
      </c>
      <c r="K499" s="243" t="s">
        <v>11</v>
      </c>
      <c r="L499" s="243" t="s">
        <v>12</v>
      </c>
      <c r="M499" s="242" t="s">
        <v>13</v>
      </c>
      <c r="N499" s="243" t="s">
        <v>14</v>
      </c>
      <c r="O499" s="244" t="s">
        <v>15</v>
      </c>
      <c r="P499" s="244" t="s">
        <v>16</v>
      </c>
      <c r="Q499" s="243" t="s">
        <v>17</v>
      </c>
      <c r="R499" s="229"/>
    </row>
    <row r="500" spans="1:18" ht="15.75" customHeight="1" x14ac:dyDescent="0.25">
      <c r="A500" s="238"/>
      <c r="B500" s="41" t="s">
        <v>71</v>
      </c>
      <c r="C500" s="41" t="s">
        <v>72</v>
      </c>
      <c r="D500" s="41" t="s">
        <v>73</v>
      </c>
      <c r="E500" s="41" t="s">
        <v>74</v>
      </c>
      <c r="F500" s="41" t="s">
        <v>75</v>
      </c>
      <c r="G500" s="41" t="s">
        <v>76</v>
      </c>
      <c r="H500" s="41" t="s">
        <v>77</v>
      </c>
      <c r="I500" s="41" t="s">
        <v>78</v>
      </c>
      <c r="J500" s="250"/>
      <c r="K500" s="269"/>
      <c r="L500" s="269"/>
      <c r="M500" s="270"/>
      <c r="N500" s="269"/>
      <c r="O500" s="268"/>
      <c r="P500" s="268"/>
      <c r="Q500" s="269"/>
      <c r="R500" s="229"/>
    </row>
    <row r="501" spans="1:18" ht="15.75" x14ac:dyDescent="0.25">
      <c r="A501" s="151">
        <v>2501</v>
      </c>
      <c r="B501" s="42">
        <v>60</v>
      </c>
      <c r="C501" s="42"/>
      <c r="D501" s="42"/>
      <c r="E501" s="42"/>
      <c r="F501" s="42"/>
      <c r="G501" s="42"/>
      <c r="H501" s="42"/>
      <c r="I501" s="42"/>
      <c r="J501" s="131"/>
      <c r="K501" s="114"/>
      <c r="L501" s="115"/>
      <c r="M501" s="116"/>
      <c r="N501" s="43"/>
      <c r="O501" s="44">
        <f>B501</f>
        <v>60</v>
      </c>
      <c r="P501" s="45"/>
      <c r="Q501" s="43"/>
      <c r="R501" s="229"/>
    </row>
    <row r="502" spans="1:18" ht="15.75" x14ac:dyDescent="0.25">
      <c r="A502" s="151">
        <v>2502</v>
      </c>
      <c r="B502" s="42"/>
      <c r="C502" s="42">
        <v>47</v>
      </c>
      <c r="D502" s="42"/>
      <c r="E502" s="42"/>
      <c r="F502" s="42"/>
      <c r="G502" s="42"/>
      <c r="H502" s="42"/>
      <c r="I502" s="42"/>
      <c r="J502" s="131"/>
      <c r="K502" s="119"/>
      <c r="L502" s="120"/>
      <c r="M502" s="121"/>
      <c r="N502" s="47">
        <f>IF(C502=0,"",C502/B501)</f>
        <v>0.78333333333333333</v>
      </c>
      <c r="O502" s="48">
        <v>49</v>
      </c>
      <c r="P502" s="49">
        <f t="shared" ref="P502:P508" si="45">IF(O502=0,"",O502/O501)</f>
        <v>0.81666666666666665</v>
      </c>
      <c r="Q502" s="49">
        <f t="shared" ref="Q502:Q508" si="46">IF(O502=0,"",100%-P502)</f>
        <v>0.18333333333333335</v>
      </c>
      <c r="R502" s="229"/>
    </row>
    <row r="503" spans="1:18" ht="15.75" x14ac:dyDescent="0.25">
      <c r="A503" s="151">
        <v>2601</v>
      </c>
      <c r="B503" s="42"/>
      <c r="C503" s="42"/>
      <c r="D503" s="42"/>
      <c r="E503" s="42"/>
      <c r="F503" s="42"/>
      <c r="G503" s="42"/>
      <c r="H503" s="42"/>
      <c r="I503" s="42"/>
      <c r="J503" s="131"/>
      <c r="K503" s="119"/>
      <c r="L503" s="120"/>
      <c r="M503" s="121"/>
      <c r="N503" s="47" t="str">
        <f>IF(D503=0,"",D503/C502)</f>
        <v/>
      </c>
      <c r="O503" s="48"/>
      <c r="P503" s="49" t="str">
        <f t="shared" si="45"/>
        <v/>
      </c>
      <c r="Q503" s="49" t="str">
        <f t="shared" si="46"/>
        <v/>
      </c>
      <c r="R503" s="32">
        <f>O503/O501</f>
        <v>0</v>
      </c>
    </row>
    <row r="504" spans="1:18" ht="15.75" x14ac:dyDescent="0.25">
      <c r="A504" s="151">
        <v>2602</v>
      </c>
      <c r="B504" s="42"/>
      <c r="C504" s="42"/>
      <c r="D504" s="42"/>
      <c r="E504" s="42"/>
      <c r="F504" s="42"/>
      <c r="G504" s="42"/>
      <c r="H504" s="42"/>
      <c r="I504" s="42"/>
      <c r="J504" s="131"/>
      <c r="K504" s="119"/>
      <c r="L504" s="120"/>
      <c r="M504" s="121"/>
      <c r="N504" s="47" t="str">
        <f>IF(E504=0,"",E504/D503)</f>
        <v/>
      </c>
      <c r="O504" s="48"/>
      <c r="P504" s="49" t="str">
        <f t="shared" si="45"/>
        <v/>
      </c>
      <c r="Q504" s="49" t="str">
        <f t="shared" si="46"/>
        <v/>
      </c>
      <c r="R504" s="229"/>
    </row>
    <row r="505" spans="1:18" ht="15.75" x14ac:dyDescent="0.25">
      <c r="A505" s="151">
        <v>2701</v>
      </c>
      <c r="B505" s="42"/>
      <c r="C505" s="42"/>
      <c r="D505" s="42"/>
      <c r="E505" s="42"/>
      <c r="F505" s="42"/>
      <c r="G505" s="42"/>
      <c r="H505" s="42"/>
      <c r="I505" s="42"/>
      <c r="J505" s="131"/>
      <c r="K505" s="119"/>
      <c r="L505" s="120"/>
      <c r="M505" s="121"/>
      <c r="N505" s="47" t="str">
        <f>IF(F505=0,"",F505/E504)</f>
        <v/>
      </c>
      <c r="O505" s="48"/>
      <c r="P505" s="49" t="str">
        <f t="shared" si="45"/>
        <v/>
      </c>
      <c r="Q505" s="49" t="str">
        <f t="shared" si="46"/>
        <v/>
      </c>
      <c r="R505" s="229"/>
    </row>
    <row r="506" spans="1:18" ht="15.75" x14ac:dyDescent="0.25">
      <c r="A506" s="151">
        <v>2702</v>
      </c>
      <c r="B506" s="42"/>
      <c r="C506" s="42"/>
      <c r="D506" s="42"/>
      <c r="E506" s="42"/>
      <c r="F506" s="42"/>
      <c r="G506" s="42"/>
      <c r="H506" s="42"/>
      <c r="I506" s="42"/>
      <c r="J506" s="131"/>
      <c r="K506" s="119"/>
      <c r="L506" s="120"/>
      <c r="M506" s="121"/>
      <c r="N506" s="47" t="str">
        <f>IF(G506=0,"",G506/F505)</f>
        <v/>
      </c>
      <c r="O506" s="48"/>
      <c r="P506" s="49" t="str">
        <f t="shared" si="45"/>
        <v/>
      </c>
      <c r="Q506" s="49" t="str">
        <f t="shared" si="46"/>
        <v/>
      </c>
      <c r="R506" s="229"/>
    </row>
    <row r="507" spans="1:18" ht="15.75" x14ac:dyDescent="0.25">
      <c r="A507" s="151">
        <v>2801</v>
      </c>
      <c r="B507" s="42"/>
      <c r="C507" s="42"/>
      <c r="D507" s="42"/>
      <c r="E507" s="42"/>
      <c r="F507" s="42"/>
      <c r="G507" s="42"/>
      <c r="H507" s="42"/>
      <c r="I507" s="42"/>
      <c r="J507" s="131"/>
      <c r="K507" s="119"/>
      <c r="L507" s="120"/>
      <c r="M507" s="121"/>
      <c r="N507" s="47" t="str">
        <f>IF(H507=0,"",H507/G506)</f>
        <v/>
      </c>
      <c r="O507" s="48"/>
      <c r="P507" s="49" t="str">
        <f t="shared" si="45"/>
        <v/>
      </c>
      <c r="Q507" s="49" t="str">
        <f t="shared" si="46"/>
        <v/>
      </c>
      <c r="R507" s="229"/>
    </row>
    <row r="508" spans="1:18" ht="15.75" x14ac:dyDescent="0.25">
      <c r="A508" s="151">
        <v>2802</v>
      </c>
      <c r="B508" s="42"/>
      <c r="C508" s="42"/>
      <c r="D508" s="42"/>
      <c r="E508" s="42"/>
      <c r="F508" s="42"/>
      <c r="G508" s="42"/>
      <c r="H508" s="42"/>
      <c r="I508" s="42"/>
      <c r="J508" s="131"/>
      <c r="K508" s="119"/>
      <c r="L508" s="120"/>
      <c r="M508" s="121"/>
      <c r="N508" s="47" t="str">
        <f>IF(I508=0,"",I508/H507)</f>
        <v/>
      </c>
      <c r="O508" s="48"/>
      <c r="P508" s="49" t="str">
        <f t="shared" si="45"/>
        <v/>
      </c>
      <c r="Q508" s="49" t="str">
        <f t="shared" si="46"/>
        <v/>
      </c>
      <c r="R508" s="229"/>
    </row>
    <row r="509" spans="1:18" ht="15.75" x14ac:dyDescent="0.25">
      <c r="A509" s="151">
        <v>2901</v>
      </c>
      <c r="B509" s="42"/>
      <c r="C509" s="42"/>
      <c r="D509" s="42"/>
      <c r="E509" s="42"/>
      <c r="F509" s="42"/>
      <c r="G509" s="42"/>
      <c r="H509" s="42"/>
      <c r="I509" s="42"/>
      <c r="J509" s="131"/>
      <c r="K509" s="119"/>
      <c r="L509" s="120"/>
      <c r="M509" s="120"/>
      <c r="N509" s="161"/>
      <c r="O509" s="48"/>
      <c r="P509" s="127"/>
      <c r="Q509" s="126"/>
      <c r="R509" s="229"/>
    </row>
    <row r="510" spans="1:18" ht="15.75" x14ac:dyDescent="0.25">
      <c r="A510" s="151">
        <v>2902</v>
      </c>
      <c r="B510" s="42"/>
      <c r="C510" s="42"/>
      <c r="D510" s="42"/>
      <c r="E510" s="42"/>
      <c r="F510" s="42"/>
      <c r="G510" s="42"/>
      <c r="H510" s="42"/>
      <c r="I510" s="42"/>
      <c r="J510" s="131"/>
      <c r="K510" s="119"/>
      <c r="L510" s="120"/>
      <c r="M510" s="122"/>
      <c r="N510" s="161"/>
      <c r="O510" s="48"/>
      <c r="P510" s="127"/>
      <c r="Q510" s="126"/>
      <c r="R510" s="229"/>
    </row>
    <row r="511" spans="1:18" ht="15.75" x14ac:dyDescent="0.25">
      <c r="A511" s="151">
        <v>3001</v>
      </c>
      <c r="B511" s="42"/>
      <c r="C511" s="42"/>
      <c r="D511" s="42"/>
      <c r="E511" s="42"/>
      <c r="F511" s="42"/>
      <c r="G511" s="42"/>
      <c r="H511" s="42"/>
      <c r="I511" s="42"/>
      <c r="J511" s="131"/>
      <c r="K511" s="119"/>
      <c r="L511" s="120"/>
      <c r="M511" s="122"/>
      <c r="N511" s="126"/>
      <c r="O511" s="124"/>
      <c r="P511" s="127"/>
      <c r="Q511" s="126"/>
      <c r="R511" s="229"/>
    </row>
    <row r="512" spans="1:18" ht="15.75" x14ac:dyDescent="0.25">
      <c r="A512" s="151">
        <v>3002</v>
      </c>
      <c r="B512" s="42"/>
      <c r="C512" s="42"/>
      <c r="D512" s="42"/>
      <c r="E512" s="42"/>
      <c r="F512" s="42"/>
      <c r="G512" s="42"/>
      <c r="H512" s="42"/>
      <c r="I512" s="42"/>
      <c r="J512" s="131"/>
      <c r="K512" s="119"/>
      <c r="L512" s="120"/>
      <c r="M512" s="122"/>
      <c r="N512" s="126"/>
      <c r="O512" s="124"/>
      <c r="P512" s="127"/>
      <c r="Q512" s="126"/>
      <c r="R512" s="229"/>
    </row>
    <row r="513" spans="1:18" ht="15.75" x14ac:dyDescent="0.25">
      <c r="A513" s="151">
        <v>3101</v>
      </c>
      <c r="B513" s="42"/>
      <c r="C513" s="42"/>
      <c r="D513" s="42"/>
      <c r="E513" s="42"/>
      <c r="F513" s="42"/>
      <c r="G513" s="42"/>
      <c r="H513" s="42"/>
      <c r="I513" s="42"/>
      <c r="J513" s="131"/>
      <c r="K513" s="119"/>
      <c r="L513" s="120"/>
      <c r="M513" s="122"/>
      <c r="N513" s="126"/>
      <c r="O513" s="124"/>
      <c r="P513" s="127"/>
      <c r="Q513" s="126"/>
      <c r="R513" s="229"/>
    </row>
    <row r="514" spans="1:18" ht="15.75" x14ac:dyDescent="0.25">
      <c r="A514" s="151">
        <v>3102</v>
      </c>
      <c r="B514" s="42"/>
      <c r="C514" s="42"/>
      <c r="D514" s="42"/>
      <c r="E514" s="42"/>
      <c r="F514" s="42"/>
      <c r="G514" s="42"/>
      <c r="H514" s="42"/>
      <c r="I514" s="42"/>
      <c r="J514" s="131"/>
      <c r="K514" s="119"/>
      <c r="L514" s="120"/>
      <c r="M514" s="122"/>
      <c r="N514" s="120"/>
      <c r="O514" s="122"/>
      <c r="P514" s="158"/>
      <c r="Q514" s="126"/>
      <c r="R514" s="229"/>
    </row>
    <row r="515" spans="1:18" ht="15.75" x14ac:dyDescent="0.25">
      <c r="A515" s="151">
        <v>3201</v>
      </c>
      <c r="B515" s="42"/>
      <c r="C515" s="42"/>
      <c r="D515" s="42"/>
      <c r="E515" s="42"/>
      <c r="F515" s="42"/>
      <c r="G515" s="42"/>
      <c r="H515" s="42"/>
      <c r="I515" s="42"/>
      <c r="J515" s="131"/>
      <c r="K515" s="119"/>
      <c r="L515" s="120"/>
      <c r="M515" s="122"/>
      <c r="N515" s="52" t="s">
        <v>35</v>
      </c>
      <c r="O515" s="94"/>
      <c r="P515" s="54">
        <f>SUM(J505:J515)</f>
        <v>0</v>
      </c>
      <c r="Q515" s="55" t="s">
        <v>20</v>
      </c>
      <c r="R515" s="229"/>
    </row>
    <row r="516" spans="1:18" ht="15.75" x14ac:dyDescent="0.25">
      <c r="A516" s="151">
        <v>3202</v>
      </c>
      <c r="B516" s="42"/>
      <c r="C516" s="42"/>
      <c r="D516" s="42"/>
      <c r="E516" s="42"/>
      <c r="F516" s="42"/>
      <c r="G516" s="42"/>
      <c r="H516" s="42"/>
      <c r="I516" s="42"/>
      <c r="J516" s="131"/>
      <c r="K516" s="119"/>
      <c r="L516" s="120"/>
      <c r="M516" s="122"/>
      <c r="N516" s="56" t="s">
        <v>36</v>
      </c>
      <c r="O516" s="96" t="e">
        <f>IF(O515/P515=0,"",O515/P515)</f>
        <v>#DIV/0!</v>
      </c>
      <c r="P516" s="58" t="e">
        <f>IF(O515/P515=0,"",O515/P515)</f>
        <v>#DIV/0!</v>
      </c>
      <c r="Q516" s="59" t="s">
        <v>37</v>
      </c>
      <c r="R516" s="229"/>
    </row>
    <row r="517" spans="1:18" ht="15.75" x14ac:dyDescent="0.25">
      <c r="A517" s="151">
        <v>3301</v>
      </c>
      <c r="B517" s="186"/>
      <c r="C517" s="186"/>
      <c r="D517" s="186"/>
      <c r="E517" s="186"/>
      <c r="F517" s="186"/>
      <c r="G517" s="186"/>
      <c r="H517" s="186"/>
      <c r="I517" s="186"/>
      <c r="J517" s="131"/>
      <c r="K517" s="128"/>
      <c r="L517" s="129"/>
      <c r="M517" s="130"/>
      <c r="N517" s="61"/>
      <c r="O517" s="62"/>
      <c r="P517" s="62"/>
      <c r="Q517" s="63"/>
      <c r="R517" s="229"/>
    </row>
    <row r="518" spans="1:18" ht="18" customHeight="1" x14ac:dyDescent="0.25">
      <c r="A518" s="22"/>
      <c r="B518" s="253" t="s">
        <v>80</v>
      </c>
      <c r="C518" s="253"/>
      <c r="D518" s="253"/>
      <c r="E518" s="253"/>
      <c r="F518" s="253"/>
      <c r="G518" s="253"/>
      <c r="H518" s="253"/>
      <c r="I518" s="253"/>
      <c r="J518" s="185">
        <f>SUM(J501:J514)</f>
        <v>0</v>
      </c>
      <c r="K518" s="65" t="str">
        <f>IF(J509=0,"",J509/B501)</f>
        <v/>
      </c>
      <c r="L518" s="65" t="str">
        <f>IF(J518=0,"",J518/B501)</f>
        <v/>
      </c>
      <c r="M518" s="65" t="str">
        <f>IF(J509=0,"",L518-K518)</f>
        <v/>
      </c>
      <c r="N518" s="1"/>
      <c r="O518" s="27"/>
      <c r="P518" s="30"/>
      <c r="Q518" s="1"/>
    </row>
    <row r="519" spans="1:18" ht="12.75" customHeight="1" x14ac:dyDescent="0.2"/>
    <row r="520" spans="1:18" ht="12.75" customHeight="1" x14ac:dyDescent="0.2"/>
    <row r="521" spans="1:18" s="229" customFormat="1" ht="26.25" x14ac:dyDescent="0.4">
      <c r="A521" s="196"/>
      <c r="B521" s="235" t="s">
        <v>69</v>
      </c>
      <c r="C521" s="235"/>
      <c r="D521" s="235"/>
      <c r="E521" s="235"/>
      <c r="F521" s="235"/>
      <c r="G521" s="235"/>
      <c r="H521" s="235"/>
      <c r="I521" s="235"/>
      <c r="J521" s="173" t="s">
        <v>103</v>
      </c>
      <c r="K521" s="1"/>
      <c r="L521" s="27"/>
      <c r="M521" s="1"/>
      <c r="N521" s="27"/>
      <c r="O521" s="27"/>
      <c r="P521" s="27"/>
    </row>
    <row r="522" spans="1:18" s="229" customFormat="1" ht="20.25" x14ac:dyDescent="0.2">
      <c r="A522" s="245" t="s">
        <v>19</v>
      </c>
      <c r="B522" s="246" t="s">
        <v>70</v>
      </c>
      <c r="C522" s="247"/>
      <c r="D522" s="247"/>
      <c r="E522" s="247"/>
      <c r="F522" s="247"/>
      <c r="G522" s="247"/>
      <c r="H522" s="247"/>
      <c r="I522" s="247"/>
      <c r="J522" s="249" t="s">
        <v>20</v>
      </c>
      <c r="K522" s="243" t="s">
        <v>11</v>
      </c>
      <c r="L522" s="243" t="s">
        <v>12</v>
      </c>
      <c r="M522" s="242" t="s">
        <v>13</v>
      </c>
      <c r="N522" s="243" t="s">
        <v>14</v>
      </c>
      <c r="O522" s="244" t="s">
        <v>15</v>
      </c>
      <c r="P522" s="244" t="s">
        <v>16</v>
      </c>
      <c r="Q522" s="243" t="s">
        <v>17</v>
      </c>
    </row>
    <row r="523" spans="1:18" s="229" customFormat="1" ht="15.75" customHeight="1" x14ac:dyDescent="0.25">
      <c r="A523" s="238"/>
      <c r="B523" s="41" t="s">
        <v>71</v>
      </c>
      <c r="C523" s="41" t="s">
        <v>72</v>
      </c>
      <c r="D523" s="41" t="s">
        <v>73</v>
      </c>
      <c r="E523" s="41" t="s">
        <v>74</v>
      </c>
      <c r="F523" s="41" t="s">
        <v>75</v>
      </c>
      <c r="G523" s="41" t="s">
        <v>76</v>
      </c>
      <c r="H523" s="41" t="s">
        <v>77</v>
      </c>
      <c r="I523" s="41" t="s">
        <v>78</v>
      </c>
      <c r="J523" s="250"/>
      <c r="K523" s="269"/>
      <c r="L523" s="269"/>
      <c r="M523" s="270"/>
      <c r="N523" s="269"/>
      <c r="O523" s="268"/>
      <c r="P523" s="268"/>
      <c r="Q523" s="269"/>
    </row>
    <row r="524" spans="1:18" s="229" customFormat="1" ht="15.75" x14ac:dyDescent="0.25">
      <c r="A524" s="151">
        <v>2502</v>
      </c>
      <c r="B524" s="42">
        <v>82</v>
      </c>
      <c r="C524" s="42"/>
      <c r="D524" s="42"/>
      <c r="E524" s="42"/>
      <c r="F524" s="42"/>
      <c r="G524" s="42"/>
      <c r="H524" s="42"/>
      <c r="I524" s="42"/>
      <c r="J524" s="131"/>
      <c r="K524" s="114"/>
      <c r="L524" s="115"/>
      <c r="M524" s="116"/>
      <c r="N524" s="43"/>
      <c r="O524" s="44">
        <f>B524</f>
        <v>82</v>
      </c>
      <c r="P524" s="45"/>
      <c r="Q524" s="43"/>
    </row>
    <row r="525" spans="1:18" s="229" customFormat="1" ht="15.75" x14ac:dyDescent="0.25">
      <c r="A525" s="151">
        <v>2601</v>
      </c>
      <c r="B525" s="42"/>
      <c r="C525" s="42"/>
      <c r="D525" s="42"/>
      <c r="E525" s="42"/>
      <c r="F525" s="42"/>
      <c r="G525" s="42"/>
      <c r="H525" s="42"/>
      <c r="I525" s="42"/>
      <c r="J525" s="131"/>
      <c r="K525" s="119"/>
      <c r="L525" s="120"/>
      <c r="M525" s="121"/>
      <c r="N525" s="47" t="str">
        <f>IF(C525=0,"",C525/B524)</f>
        <v/>
      </c>
      <c r="O525" s="48"/>
      <c r="P525" s="49" t="str">
        <f t="shared" ref="P525:P531" si="47">IF(O525=0,"",O525/O524)</f>
        <v/>
      </c>
      <c r="Q525" s="49" t="str">
        <f t="shared" ref="Q525:Q531" si="48">IF(O525=0,"",100%-P525)</f>
        <v/>
      </c>
    </row>
    <row r="526" spans="1:18" s="229" customFormat="1" ht="15.75" x14ac:dyDescent="0.25">
      <c r="A526" s="151">
        <v>2602</v>
      </c>
      <c r="B526" s="42"/>
      <c r="C526" s="42"/>
      <c r="D526" s="42"/>
      <c r="E526" s="42"/>
      <c r="F526" s="42"/>
      <c r="G526" s="42"/>
      <c r="H526" s="42"/>
      <c r="I526" s="42"/>
      <c r="J526" s="131"/>
      <c r="K526" s="119"/>
      <c r="L526" s="120"/>
      <c r="M526" s="121"/>
      <c r="N526" s="47" t="str">
        <f>IF(D526=0,"",D526/C525)</f>
        <v/>
      </c>
      <c r="O526" s="48"/>
      <c r="P526" s="49" t="str">
        <f t="shared" si="47"/>
        <v/>
      </c>
      <c r="Q526" s="49" t="str">
        <f t="shared" si="48"/>
        <v/>
      </c>
      <c r="R526" s="32">
        <f>O526/O524</f>
        <v>0</v>
      </c>
    </row>
    <row r="527" spans="1:18" s="229" customFormat="1" ht="15.75" x14ac:dyDescent="0.25">
      <c r="A527" s="151">
        <v>2701</v>
      </c>
      <c r="B527" s="42"/>
      <c r="C527" s="42"/>
      <c r="D527" s="42"/>
      <c r="E527" s="42"/>
      <c r="F527" s="42"/>
      <c r="G527" s="42"/>
      <c r="H527" s="42"/>
      <c r="I527" s="42"/>
      <c r="J527" s="131"/>
      <c r="K527" s="119"/>
      <c r="L527" s="120"/>
      <c r="M527" s="121"/>
      <c r="N527" s="47" t="str">
        <f>IF(E527=0,"",E527/D526)</f>
        <v/>
      </c>
      <c r="O527" s="48"/>
      <c r="P527" s="49" t="str">
        <f t="shared" si="47"/>
        <v/>
      </c>
      <c r="Q527" s="49" t="str">
        <f t="shared" si="48"/>
        <v/>
      </c>
    </row>
    <row r="528" spans="1:18" s="229" customFormat="1" ht="15.75" x14ac:dyDescent="0.25">
      <c r="A528" s="151">
        <v>2702</v>
      </c>
      <c r="B528" s="42"/>
      <c r="C528" s="42"/>
      <c r="D528" s="42"/>
      <c r="E528" s="42"/>
      <c r="F528" s="42"/>
      <c r="G528" s="42"/>
      <c r="H528" s="42"/>
      <c r="I528" s="42"/>
      <c r="J528" s="131"/>
      <c r="K528" s="119"/>
      <c r="L528" s="120"/>
      <c r="M528" s="121"/>
      <c r="N528" s="47" t="str">
        <f>IF(F528=0,"",F528/E527)</f>
        <v/>
      </c>
      <c r="O528" s="48"/>
      <c r="P528" s="49" t="str">
        <f t="shared" si="47"/>
        <v/>
      </c>
      <c r="Q528" s="49" t="str">
        <f t="shared" si="48"/>
        <v/>
      </c>
    </row>
    <row r="529" spans="1:17" s="229" customFormat="1" ht="15.75" x14ac:dyDescent="0.25">
      <c r="A529" s="151">
        <v>2801</v>
      </c>
      <c r="B529" s="42"/>
      <c r="C529" s="42"/>
      <c r="D529" s="42"/>
      <c r="E529" s="42"/>
      <c r="F529" s="42"/>
      <c r="G529" s="42"/>
      <c r="H529" s="42"/>
      <c r="I529" s="42"/>
      <c r="J529" s="131"/>
      <c r="K529" s="119"/>
      <c r="L529" s="120"/>
      <c r="M529" s="121"/>
      <c r="N529" s="47" t="str">
        <f>IF(G529=0,"",G529/F528)</f>
        <v/>
      </c>
      <c r="O529" s="48"/>
      <c r="P529" s="49" t="str">
        <f t="shared" si="47"/>
        <v/>
      </c>
      <c r="Q529" s="49" t="str">
        <f t="shared" si="48"/>
        <v/>
      </c>
    </row>
    <row r="530" spans="1:17" s="229" customFormat="1" ht="15.75" x14ac:dyDescent="0.25">
      <c r="A530" s="151">
        <v>2802</v>
      </c>
      <c r="B530" s="42"/>
      <c r="C530" s="42"/>
      <c r="D530" s="42"/>
      <c r="E530" s="42"/>
      <c r="F530" s="42"/>
      <c r="G530" s="42"/>
      <c r="H530" s="42"/>
      <c r="I530" s="42"/>
      <c r="J530" s="131"/>
      <c r="K530" s="119"/>
      <c r="L530" s="120"/>
      <c r="M530" s="121"/>
      <c r="N530" s="47" t="str">
        <f>IF(H530=0,"",H530/G529)</f>
        <v/>
      </c>
      <c r="O530" s="48"/>
      <c r="P530" s="49" t="str">
        <f t="shared" si="47"/>
        <v/>
      </c>
      <c r="Q530" s="49" t="str">
        <f t="shared" si="48"/>
        <v/>
      </c>
    </row>
    <row r="531" spans="1:17" s="229" customFormat="1" ht="15.75" x14ac:dyDescent="0.25">
      <c r="A531" s="151">
        <v>2901</v>
      </c>
      <c r="B531" s="42"/>
      <c r="C531" s="42"/>
      <c r="D531" s="42"/>
      <c r="E531" s="42"/>
      <c r="F531" s="42"/>
      <c r="G531" s="42"/>
      <c r="H531" s="42"/>
      <c r="I531" s="42"/>
      <c r="J531" s="131"/>
      <c r="K531" s="119"/>
      <c r="L531" s="120"/>
      <c r="M531" s="121"/>
      <c r="N531" s="47" t="str">
        <f>IF(I531=0,"",I531/H530)</f>
        <v/>
      </c>
      <c r="O531" s="48"/>
      <c r="P531" s="49" t="str">
        <f t="shared" si="47"/>
        <v/>
      </c>
      <c r="Q531" s="49" t="str">
        <f t="shared" si="48"/>
        <v/>
      </c>
    </row>
    <row r="532" spans="1:17" s="229" customFormat="1" ht="15.75" x14ac:dyDescent="0.25">
      <c r="A532" s="151">
        <v>2902</v>
      </c>
      <c r="B532" s="42"/>
      <c r="C532" s="42"/>
      <c r="D532" s="42"/>
      <c r="E532" s="42"/>
      <c r="F532" s="42"/>
      <c r="G532" s="42"/>
      <c r="H532" s="42"/>
      <c r="I532" s="42"/>
      <c r="J532" s="131"/>
      <c r="K532" s="119"/>
      <c r="L532" s="120"/>
      <c r="M532" s="120"/>
      <c r="N532" s="161"/>
      <c r="O532" s="48"/>
      <c r="P532" s="127"/>
      <c r="Q532" s="126"/>
    </row>
    <row r="533" spans="1:17" s="229" customFormat="1" ht="15.75" x14ac:dyDescent="0.25">
      <c r="A533" s="151">
        <v>3001</v>
      </c>
      <c r="B533" s="42"/>
      <c r="C533" s="42"/>
      <c r="D533" s="42"/>
      <c r="E533" s="42"/>
      <c r="F533" s="42"/>
      <c r="G533" s="42"/>
      <c r="H533" s="42"/>
      <c r="I533" s="42"/>
      <c r="J533" s="131"/>
      <c r="K533" s="119"/>
      <c r="L533" s="120"/>
      <c r="M533" s="122"/>
      <c r="N533" s="161"/>
      <c r="O533" s="48"/>
      <c r="P533" s="127"/>
      <c r="Q533" s="126"/>
    </row>
    <row r="534" spans="1:17" s="229" customFormat="1" ht="15.75" x14ac:dyDescent="0.25">
      <c r="A534" s="151">
        <v>3002</v>
      </c>
      <c r="B534" s="42"/>
      <c r="C534" s="42"/>
      <c r="D534" s="42"/>
      <c r="E534" s="42"/>
      <c r="F534" s="42"/>
      <c r="G534" s="42"/>
      <c r="H534" s="42"/>
      <c r="I534" s="42"/>
      <c r="J534" s="131"/>
      <c r="K534" s="119"/>
      <c r="L534" s="120"/>
      <c r="M534" s="122"/>
      <c r="N534" s="126"/>
      <c r="O534" s="124"/>
      <c r="P534" s="127"/>
      <c r="Q534" s="126"/>
    </row>
    <row r="535" spans="1:17" s="229" customFormat="1" ht="15.75" x14ac:dyDescent="0.25">
      <c r="A535" s="151">
        <v>3101</v>
      </c>
      <c r="B535" s="42"/>
      <c r="C535" s="42"/>
      <c r="D535" s="42"/>
      <c r="E535" s="42"/>
      <c r="F535" s="42"/>
      <c r="G535" s="42"/>
      <c r="H535" s="42"/>
      <c r="I535" s="42"/>
      <c r="J535" s="131"/>
      <c r="K535" s="119"/>
      <c r="L535" s="120"/>
      <c r="M535" s="122"/>
      <c r="N535" s="126"/>
      <c r="O535" s="124"/>
      <c r="P535" s="127"/>
      <c r="Q535" s="126"/>
    </row>
    <row r="536" spans="1:17" s="229" customFormat="1" ht="15.75" x14ac:dyDescent="0.25">
      <c r="A536" s="151">
        <v>3102</v>
      </c>
      <c r="B536" s="42"/>
      <c r="C536" s="42"/>
      <c r="D536" s="42"/>
      <c r="E536" s="42"/>
      <c r="F536" s="42"/>
      <c r="G536" s="42"/>
      <c r="H536" s="42"/>
      <c r="I536" s="42"/>
      <c r="J536" s="131"/>
      <c r="K536" s="119"/>
      <c r="L536" s="120"/>
      <c r="M536" s="122"/>
      <c r="N536" s="126"/>
      <c r="O536" s="124"/>
      <c r="P536" s="127"/>
      <c r="Q536" s="126"/>
    </row>
    <row r="537" spans="1:17" s="229" customFormat="1" ht="15.75" x14ac:dyDescent="0.25">
      <c r="A537" s="151">
        <v>3201</v>
      </c>
      <c r="B537" s="42"/>
      <c r="C537" s="42"/>
      <c r="D537" s="42"/>
      <c r="E537" s="42"/>
      <c r="F537" s="42"/>
      <c r="G537" s="42"/>
      <c r="H537" s="42"/>
      <c r="I537" s="42"/>
      <c r="J537" s="131"/>
      <c r="K537" s="119"/>
      <c r="L537" s="120"/>
      <c r="M537" s="122"/>
      <c r="N537" s="120"/>
      <c r="O537" s="122"/>
      <c r="P537" s="158"/>
      <c r="Q537" s="126"/>
    </row>
    <row r="538" spans="1:17" s="229" customFormat="1" ht="15.75" x14ac:dyDescent="0.25">
      <c r="A538" s="151">
        <v>3202</v>
      </c>
      <c r="B538" s="42"/>
      <c r="C538" s="42"/>
      <c r="D538" s="42"/>
      <c r="E538" s="42"/>
      <c r="F538" s="42"/>
      <c r="G538" s="42"/>
      <c r="H538" s="42"/>
      <c r="I538" s="42"/>
      <c r="J538" s="131"/>
      <c r="K538" s="119"/>
      <c r="L538" s="120"/>
      <c r="M538" s="122"/>
      <c r="N538" s="52" t="s">
        <v>35</v>
      </c>
      <c r="O538" s="94"/>
      <c r="P538" s="54">
        <f>SUM(J528:J538)</f>
        <v>0</v>
      </c>
      <c r="Q538" s="55" t="s">
        <v>20</v>
      </c>
    </row>
    <row r="539" spans="1:17" s="229" customFormat="1" ht="15.75" x14ac:dyDescent="0.25">
      <c r="A539" s="151">
        <v>3301</v>
      </c>
      <c r="B539" s="42"/>
      <c r="C539" s="42"/>
      <c r="D539" s="42"/>
      <c r="E539" s="42"/>
      <c r="F539" s="42"/>
      <c r="G539" s="42"/>
      <c r="H539" s="42"/>
      <c r="I539" s="42"/>
      <c r="J539" s="131"/>
      <c r="K539" s="119"/>
      <c r="L539" s="120"/>
      <c r="M539" s="122"/>
      <c r="N539" s="56" t="s">
        <v>36</v>
      </c>
      <c r="O539" s="96" t="e">
        <f>IF(O538/P538=0,"",O538/P538)</f>
        <v>#DIV/0!</v>
      </c>
      <c r="P539" s="58" t="e">
        <f>IF(O538/P538=0,"",O538/P538)</f>
        <v>#DIV/0!</v>
      </c>
      <c r="Q539" s="59" t="s">
        <v>37</v>
      </c>
    </row>
    <row r="540" spans="1:17" s="229" customFormat="1" ht="15.75" x14ac:dyDescent="0.25">
      <c r="A540" s="151">
        <v>3302</v>
      </c>
      <c r="B540" s="186"/>
      <c r="C540" s="186"/>
      <c r="D540" s="186"/>
      <c r="E540" s="186"/>
      <c r="F540" s="186"/>
      <c r="G540" s="186"/>
      <c r="H540" s="186"/>
      <c r="I540" s="186"/>
      <c r="J540" s="131"/>
      <c r="K540" s="128"/>
      <c r="L540" s="129"/>
      <c r="M540" s="130"/>
      <c r="N540" s="61"/>
      <c r="O540" s="62"/>
      <c r="P540" s="62"/>
      <c r="Q540" s="63"/>
    </row>
    <row r="541" spans="1:17" s="229" customFormat="1" ht="18" customHeight="1" x14ac:dyDescent="0.25">
      <c r="A541" s="22"/>
      <c r="B541" s="253" t="s">
        <v>80</v>
      </c>
      <c r="C541" s="253"/>
      <c r="D541" s="253"/>
      <c r="E541" s="253"/>
      <c r="F541" s="253"/>
      <c r="G541" s="253"/>
      <c r="H541" s="253"/>
      <c r="I541" s="253"/>
      <c r="J541" s="185">
        <f>SUM(J524:J537)</f>
        <v>0</v>
      </c>
      <c r="K541" s="65" t="str">
        <f>IF(J532=0,"",J532/B524)</f>
        <v/>
      </c>
      <c r="L541" s="65" t="str">
        <f>IF(J541=0,"",J541/B524)</f>
        <v/>
      </c>
      <c r="M541" s="65" t="str">
        <f>IF(J532=0,"",L541-K541)</f>
        <v/>
      </c>
      <c r="N541" s="1"/>
      <c r="O541" s="27"/>
      <c r="P541" s="30"/>
      <c r="Q541" s="1"/>
    </row>
    <row r="542" spans="1:17" ht="12.75" customHeight="1" x14ac:dyDescent="0.2"/>
    <row r="543" spans="1:17" ht="12.75" customHeight="1" x14ac:dyDescent="0.2"/>
    <row r="544" spans="1:17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</sheetData>
  <mergeCells count="276">
    <mergeCell ref="P522:P523"/>
    <mergeCell ref="Q522:Q523"/>
    <mergeCell ref="B541:I541"/>
    <mergeCell ref="B521:I521"/>
    <mergeCell ref="A522:A523"/>
    <mergeCell ref="B522:I522"/>
    <mergeCell ref="J522:J523"/>
    <mergeCell ref="K522:K523"/>
    <mergeCell ref="L522:L523"/>
    <mergeCell ref="M522:M523"/>
    <mergeCell ref="N522:N523"/>
    <mergeCell ref="O522:O523"/>
    <mergeCell ref="J499:J500"/>
    <mergeCell ref="K499:K500"/>
    <mergeCell ref="L499:L500"/>
    <mergeCell ref="M499:M500"/>
    <mergeCell ref="N499:N500"/>
    <mergeCell ref="O499:O500"/>
    <mergeCell ref="P499:P500"/>
    <mergeCell ref="Q499:Q500"/>
    <mergeCell ref="J476:J477"/>
    <mergeCell ref="N476:N477"/>
    <mergeCell ref="O476:O477"/>
    <mergeCell ref="N430:N431"/>
    <mergeCell ref="O430:O431"/>
    <mergeCell ref="P476:P477"/>
    <mergeCell ref="P430:P431"/>
    <mergeCell ref="Q430:Q431"/>
    <mergeCell ref="K453:K454"/>
    <mergeCell ref="J453:J454"/>
    <mergeCell ref="L453:L454"/>
    <mergeCell ref="M453:M454"/>
    <mergeCell ref="N453:N454"/>
    <mergeCell ref="O453:O454"/>
    <mergeCell ref="P453:P454"/>
    <mergeCell ref="Q453:Q454"/>
    <mergeCell ref="J430:J431"/>
    <mergeCell ref="Q476:Q477"/>
    <mergeCell ref="N384:N385"/>
    <mergeCell ref="O384:O385"/>
    <mergeCell ref="P384:P385"/>
    <mergeCell ref="Q384:Q385"/>
    <mergeCell ref="J407:J408"/>
    <mergeCell ref="K407:K408"/>
    <mergeCell ref="L407:L408"/>
    <mergeCell ref="M407:M408"/>
    <mergeCell ref="N407:N408"/>
    <mergeCell ref="O407:O408"/>
    <mergeCell ref="P407:P408"/>
    <mergeCell ref="Q407:Q408"/>
    <mergeCell ref="J384:J385"/>
    <mergeCell ref="Q338:Q339"/>
    <mergeCell ref="J361:J362"/>
    <mergeCell ref="K361:K362"/>
    <mergeCell ref="L361:L362"/>
    <mergeCell ref="M361:M362"/>
    <mergeCell ref="N361:N362"/>
    <mergeCell ref="O361:O362"/>
    <mergeCell ref="P361:P362"/>
    <mergeCell ref="Q361:Q362"/>
    <mergeCell ref="K338:K339"/>
    <mergeCell ref="J338:J339"/>
    <mergeCell ref="L338:L339"/>
    <mergeCell ref="M338:M339"/>
    <mergeCell ref="N338:N339"/>
    <mergeCell ref="O338:O339"/>
    <mergeCell ref="P338:P339"/>
    <mergeCell ref="P292:P293"/>
    <mergeCell ref="B288:I288"/>
    <mergeCell ref="Q292:Q293"/>
    <mergeCell ref="J315:J316"/>
    <mergeCell ref="K315:K316"/>
    <mergeCell ref="L315:L316"/>
    <mergeCell ref="M315:M316"/>
    <mergeCell ref="N315:N316"/>
    <mergeCell ref="O315:O316"/>
    <mergeCell ref="P315:P316"/>
    <mergeCell ref="Q315:Q316"/>
    <mergeCell ref="J292:J293"/>
    <mergeCell ref="B315:I315"/>
    <mergeCell ref="B292:I292"/>
    <mergeCell ref="B311:I311"/>
    <mergeCell ref="B314:I314"/>
    <mergeCell ref="N292:N293"/>
    <mergeCell ref="O292:O293"/>
    <mergeCell ref="P16:P17"/>
    <mergeCell ref="Q16:Q17"/>
    <mergeCell ref="B16:I16"/>
    <mergeCell ref="J16:J17"/>
    <mergeCell ref="K16:K17"/>
    <mergeCell ref="L16:L17"/>
    <mergeCell ref="M16:M17"/>
    <mergeCell ref="N16:N17"/>
    <mergeCell ref="A223:A224"/>
    <mergeCell ref="B223:I223"/>
    <mergeCell ref="P39:P40"/>
    <mergeCell ref="Q39:Q40"/>
    <mergeCell ref="B39:I39"/>
    <mergeCell ref="J39:J40"/>
    <mergeCell ref="K39:K40"/>
    <mergeCell ref="L39:L40"/>
    <mergeCell ref="M39:M40"/>
    <mergeCell ref="B62:I62"/>
    <mergeCell ref="A108:A109"/>
    <mergeCell ref="O39:O40"/>
    <mergeCell ref="Q62:Q63"/>
    <mergeCell ref="K62:K63"/>
    <mergeCell ref="A85:A86"/>
    <mergeCell ref="B85:I85"/>
    <mergeCell ref="A499:A500"/>
    <mergeCell ref="B499:I499"/>
    <mergeCell ref="B338:I338"/>
    <mergeCell ref="A361:A362"/>
    <mergeCell ref="B361:I361"/>
    <mergeCell ref="A384:A385"/>
    <mergeCell ref="A338:A339"/>
    <mergeCell ref="B384:I384"/>
    <mergeCell ref="A407:A408"/>
    <mergeCell ref="B407:I407"/>
    <mergeCell ref="A430:A431"/>
    <mergeCell ref="B430:I430"/>
    <mergeCell ref="A453:A454"/>
    <mergeCell ref="B453:I453"/>
    <mergeCell ref="A476:A477"/>
    <mergeCell ref="B476:I476"/>
    <mergeCell ref="A246:A247"/>
    <mergeCell ref="B246:I246"/>
    <mergeCell ref="A154:A155"/>
    <mergeCell ref="K292:K293"/>
    <mergeCell ref="K384:K385"/>
    <mergeCell ref="K430:K431"/>
    <mergeCell ref="K476:K477"/>
    <mergeCell ref="L292:L293"/>
    <mergeCell ref="M292:M293"/>
    <mergeCell ref="M223:M224"/>
    <mergeCell ref="A292:A293"/>
    <mergeCell ref="A315:A316"/>
    <mergeCell ref="L384:L385"/>
    <mergeCell ref="M384:M385"/>
    <mergeCell ref="L476:L477"/>
    <mergeCell ref="M476:M477"/>
    <mergeCell ref="L430:L431"/>
    <mergeCell ref="M430:M431"/>
    <mergeCell ref="A16:A17"/>
    <mergeCell ref="A39:A40"/>
    <mergeCell ref="O16:O17"/>
    <mergeCell ref="B35:I35"/>
    <mergeCell ref="P85:P86"/>
    <mergeCell ref="B38:I38"/>
    <mergeCell ref="B154:I154"/>
    <mergeCell ref="A201:A202"/>
    <mergeCell ref="B201:I201"/>
    <mergeCell ref="A177:A178"/>
    <mergeCell ref="K85:K86"/>
    <mergeCell ref="J62:J63"/>
    <mergeCell ref="J85:J86"/>
    <mergeCell ref="L85:L86"/>
    <mergeCell ref="J108:J109"/>
    <mergeCell ref="K108:K109"/>
    <mergeCell ref="K154:K155"/>
    <mergeCell ref="L154:L155"/>
    <mergeCell ref="J201:J202"/>
    <mergeCell ref="K201:K202"/>
    <mergeCell ref="L201:L202"/>
    <mergeCell ref="B108:I108"/>
    <mergeCell ref="A131:A132"/>
    <mergeCell ref="N39:N40"/>
    <mergeCell ref="Q85:Q86"/>
    <mergeCell ref="L62:L63"/>
    <mergeCell ref="M62:M63"/>
    <mergeCell ref="N62:N63"/>
    <mergeCell ref="O62:O63"/>
    <mergeCell ref="P62:P63"/>
    <mergeCell ref="O108:O109"/>
    <mergeCell ref="P108:P109"/>
    <mergeCell ref="Q108:Q109"/>
    <mergeCell ref="L108:L109"/>
    <mergeCell ref="M108:M109"/>
    <mergeCell ref="N108:N109"/>
    <mergeCell ref="M85:M86"/>
    <mergeCell ref="N85:N86"/>
    <mergeCell ref="O85:O86"/>
    <mergeCell ref="Q154:Q155"/>
    <mergeCell ref="J154:J155"/>
    <mergeCell ref="O177:O178"/>
    <mergeCell ref="P177:P178"/>
    <mergeCell ref="Q177:Q178"/>
    <mergeCell ref="O131:O132"/>
    <mergeCell ref="P131:P132"/>
    <mergeCell ref="Q131:Q132"/>
    <mergeCell ref="J131:J132"/>
    <mergeCell ref="K131:K132"/>
    <mergeCell ref="L131:L132"/>
    <mergeCell ref="M131:M132"/>
    <mergeCell ref="N131:N132"/>
    <mergeCell ref="J177:J178"/>
    <mergeCell ref="K177:K178"/>
    <mergeCell ref="L177:L178"/>
    <mergeCell ref="M177:M178"/>
    <mergeCell ref="N177:N178"/>
    <mergeCell ref="M154:M155"/>
    <mergeCell ref="N154:N155"/>
    <mergeCell ref="O154:O155"/>
    <mergeCell ref="P154:P155"/>
    <mergeCell ref="N223:N224"/>
    <mergeCell ref="O223:O224"/>
    <mergeCell ref="P223:P224"/>
    <mergeCell ref="Q223:Q224"/>
    <mergeCell ref="J223:J224"/>
    <mergeCell ref="K223:K224"/>
    <mergeCell ref="L223:L224"/>
    <mergeCell ref="M201:M202"/>
    <mergeCell ref="N201:N202"/>
    <mergeCell ref="O201:O202"/>
    <mergeCell ref="P201:P202"/>
    <mergeCell ref="Q201:Q202"/>
    <mergeCell ref="O246:O247"/>
    <mergeCell ref="P246:P247"/>
    <mergeCell ref="Q246:Q247"/>
    <mergeCell ref="K269:K270"/>
    <mergeCell ref="J269:J270"/>
    <mergeCell ref="L269:L270"/>
    <mergeCell ref="M269:M270"/>
    <mergeCell ref="N269:N270"/>
    <mergeCell ref="O269:O270"/>
    <mergeCell ref="P269:P270"/>
    <mergeCell ref="Q269:Q270"/>
    <mergeCell ref="J246:J247"/>
    <mergeCell ref="K246:K247"/>
    <mergeCell ref="L246:L247"/>
    <mergeCell ref="M246:M247"/>
    <mergeCell ref="N246:N247"/>
    <mergeCell ref="A62:A63"/>
    <mergeCell ref="B177:I177"/>
    <mergeCell ref="B84:I84"/>
    <mergeCell ref="B61:I61"/>
    <mergeCell ref="B518:I518"/>
    <mergeCell ref="B495:I495"/>
    <mergeCell ref="B472:I472"/>
    <mergeCell ref="B449:I449"/>
    <mergeCell ref="B426:I426"/>
    <mergeCell ref="B403:I403"/>
    <mergeCell ref="B380:I380"/>
    <mergeCell ref="B357:I357"/>
    <mergeCell ref="B334:I334"/>
    <mergeCell ref="B498:I498"/>
    <mergeCell ref="B475:I475"/>
    <mergeCell ref="B452:I452"/>
    <mergeCell ref="B429:I429"/>
    <mergeCell ref="B406:I406"/>
    <mergeCell ref="B383:I383"/>
    <mergeCell ref="B360:I360"/>
    <mergeCell ref="B337:I337"/>
    <mergeCell ref="A269:A270"/>
    <mergeCell ref="B269:I269"/>
    <mergeCell ref="B265:I265"/>
    <mergeCell ref="B15:I15"/>
    <mergeCell ref="B291:I291"/>
    <mergeCell ref="B268:I268"/>
    <mergeCell ref="B245:I245"/>
    <mergeCell ref="B222:I222"/>
    <mergeCell ref="B200:I200"/>
    <mergeCell ref="B176:I176"/>
    <mergeCell ref="B153:I153"/>
    <mergeCell ref="B130:I130"/>
    <mergeCell ref="B107:I107"/>
    <mergeCell ref="B242:I242"/>
    <mergeCell ref="B219:I219"/>
    <mergeCell ref="B197:H197"/>
    <mergeCell ref="B173:I173"/>
    <mergeCell ref="B150:I150"/>
    <mergeCell ref="B127:I127"/>
    <mergeCell ref="B104:I104"/>
    <mergeCell ref="B81:I81"/>
    <mergeCell ref="B58:I58"/>
    <mergeCell ref="B131:I131"/>
  </mergeCells>
  <pageMargins left="0.7" right="0.7" top="0.75" bottom="0.75" header="0" footer="0"/>
  <pageSetup orientation="landscape" r:id="rId1"/>
  <ignoredErrors>
    <ignoredError sqref="N457 N67 N480" formula="1"/>
    <ignoredError sqref="K173 K197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8080"/>
  </sheetPr>
  <dimension ref="A1:AI21572"/>
  <sheetViews>
    <sheetView topLeftCell="A731" zoomScaleNormal="100" workbookViewId="0">
      <selection activeCell="P754" sqref="P754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93" bestFit="1" customWidth="1"/>
    <col min="12" max="18" width="12.85546875" customWidth="1"/>
    <col min="19" max="19" width="13.140625" customWidth="1"/>
    <col min="20" max="20" width="8.7109375" customWidth="1"/>
    <col min="21" max="21" width="11.7109375" customWidth="1"/>
    <col min="22" max="35" width="10" customWidth="1"/>
  </cols>
  <sheetData>
    <row r="1" spans="1:24" s="226" customFormat="1" ht="15" customHeight="1" x14ac:dyDescent="0.2">
      <c r="K1" s="193"/>
    </row>
    <row r="2" spans="1:24" s="226" customFormat="1" ht="15" customHeight="1" x14ac:dyDescent="0.2">
      <c r="K2" s="193"/>
    </row>
    <row r="3" spans="1:24" s="226" customFormat="1" ht="15" customHeight="1" x14ac:dyDescent="0.2">
      <c r="K3" s="193"/>
    </row>
    <row r="4" spans="1:24" s="226" customFormat="1" ht="15" customHeight="1" x14ac:dyDescent="0.2">
      <c r="K4" s="193"/>
    </row>
    <row r="5" spans="1:24" s="226" customFormat="1" ht="15" customHeight="1" x14ac:dyDescent="0.2">
      <c r="K5" s="193"/>
    </row>
    <row r="6" spans="1:24" s="226" customFormat="1" ht="15" customHeight="1" x14ac:dyDescent="0.2">
      <c r="K6" s="193"/>
    </row>
    <row r="7" spans="1:24" s="226" customFormat="1" ht="15" customHeight="1" x14ac:dyDescent="0.2">
      <c r="K7" s="193"/>
    </row>
    <row r="8" spans="1:24" s="226" customFormat="1" ht="15" customHeight="1" x14ac:dyDescent="0.2">
      <c r="K8" s="193"/>
    </row>
    <row r="9" spans="1:24" s="226" customFormat="1" ht="15" customHeight="1" x14ac:dyDescent="0.2">
      <c r="K9" s="193"/>
    </row>
    <row r="10" spans="1:24" s="226" customFormat="1" ht="15" customHeight="1" x14ac:dyDescent="0.2">
      <c r="K10" s="193"/>
    </row>
    <row r="11" spans="1:24" s="226" customFormat="1" ht="15" customHeight="1" x14ac:dyDescent="0.2">
      <c r="K11" s="193"/>
    </row>
    <row r="12" spans="1:24" s="226" customFormat="1" ht="15" customHeight="1" x14ac:dyDescent="0.2">
      <c r="K12" s="193"/>
    </row>
    <row r="13" spans="1:24" s="226" customFormat="1" ht="15" customHeight="1" x14ac:dyDescent="0.2">
      <c r="K13" s="193"/>
    </row>
    <row r="14" spans="1:24" ht="12.75" customHeight="1" x14ac:dyDescent="0.2">
      <c r="M14" s="1"/>
      <c r="N14" s="1"/>
      <c r="P14" s="1"/>
    </row>
    <row r="15" spans="1:24" ht="12.75" customHeight="1" x14ac:dyDescent="0.3">
      <c r="A15" s="3" t="s">
        <v>125</v>
      </c>
      <c r="M15" s="1"/>
      <c r="N15" s="1"/>
      <c r="P15" s="1"/>
    </row>
    <row r="16" spans="1:24" ht="25.5" customHeight="1" x14ac:dyDescent="0.2">
      <c r="B16" s="251" t="s">
        <v>3</v>
      </c>
      <c r="C16" s="252"/>
      <c r="D16" s="252"/>
      <c r="E16" s="252"/>
      <c r="F16" s="252"/>
      <c r="G16" s="252"/>
      <c r="H16" s="252"/>
      <c r="I16" s="252"/>
      <c r="J16" s="252"/>
      <c r="K16" s="198"/>
      <c r="M16" s="7" t="s">
        <v>11</v>
      </c>
      <c r="N16" s="7" t="s">
        <v>12</v>
      </c>
      <c r="O16" s="8" t="s">
        <v>13</v>
      </c>
      <c r="P16" s="7" t="s">
        <v>14</v>
      </c>
      <c r="Q16" s="9" t="s">
        <v>15</v>
      </c>
      <c r="R16" s="9" t="s">
        <v>16</v>
      </c>
      <c r="S16" s="10" t="s">
        <v>17</v>
      </c>
      <c r="V16" s="32" t="s">
        <v>14</v>
      </c>
      <c r="W16" s="32"/>
      <c r="X16" s="32"/>
    </row>
    <row r="17" spans="1:24" ht="12.75" customHeight="1" x14ac:dyDescent="0.2">
      <c r="A17" s="12" t="s">
        <v>19</v>
      </c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6</v>
      </c>
      <c r="H17" s="13">
        <v>7</v>
      </c>
      <c r="I17" s="13">
        <v>8</v>
      </c>
      <c r="J17" s="13">
        <v>9</v>
      </c>
      <c r="K17" s="199">
        <v>10</v>
      </c>
      <c r="L17" s="14" t="s">
        <v>20</v>
      </c>
      <c r="M17" s="18"/>
      <c r="N17" s="18"/>
      <c r="O17" s="19"/>
      <c r="P17" s="20"/>
      <c r="Q17" s="21"/>
      <c r="R17" s="21"/>
      <c r="S17" s="1"/>
      <c r="V17" s="112" t="s">
        <v>84</v>
      </c>
      <c r="W17" s="33"/>
      <c r="X17" s="33"/>
    </row>
    <row r="18" spans="1:24" ht="12.75" customHeight="1" x14ac:dyDescent="0.2">
      <c r="A18" s="22" t="s">
        <v>41</v>
      </c>
      <c r="B18" s="23">
        <v>65</v>
      </c>
      <c r="C18" s="23"/>
      <c r="D18" s="23"/>
      <c r="E18" s="23"/>
      <c r="F18" s="23"/>
      <c r="G18" s="23"/>
      <c r="H18" s="23"/>
      <c r="I18" s="23"/>
      <c r="J18" s="23"/>
      <c r="K18" s="67"/>
      <c r="L18" s="24"/>
      <c r="M18" s="18"/>
      <c r="N18" s="18"/>
      <c r="O18" s="19"/>
      <c r="P18" s="20"/>
      <c r="Q18" s="26">
        <f>B18</f>
        <v>65</v>
      </c>
      <c r="R18" s="21"/>
      <c r="S18" s="1"/>
      <c r="U18" s="34" t="s">
        <v>40</v>
      </c>
      <c r="V18" s="35" t="s">
        <v>41</v>
      </c>
    </row>
    <row r="19" spans="1:24" ht="12.75" customHeight="1" x14ac:dyDescent="0.2">
      <c r="A19" s="22" t="s">
        <v>22</v>
      </c>
      <c r="C19" s="27">
        <v>55</v>
      </c>
      <c r="L19" s="24"/>
      <c r="M19" s="1"/>
      <c r="N19" s="1"/>
      <c r="P19" s="20">
        <f>C19/B18</f>
        <v>0.84615384615384615</v>
      </c>
      <c r="Q19" s="29">
        <v>55</v>
      </c>
      <c r="R19" s="30">
        <f t="shared" ref="R19:R27" si="0">Q19/Q18</f>
        <v>0.84615384615384615</v>
      </c>
      <c r="S19" s="1">
        <f t="shared" ref="S19:S27" si="1">100%-R19</f>
        <v>0.15384615384615385</v>
      </c>
      <c r="U19" s="2" t="s">
        <v>42</v>
      </c>
      <c r="V19" s="1">
        <f>P19</f>
        <v>0.84615384615384615</v>
      </c>
    </row>
    <row r="20" spans="1:24" ht="12.75" customHeight="1" x14ac:dyDescent="0.2">
      <c r="A20" s="22" t="s">
        <v>24</v>
      </c>
      <c r="D20" s="27">
        <v>54</v>
      </c>
      <c r="L20" s="24"/>
      <c r="M20" s="1"/>
      <c r="N20" s="1"/>
      <c r="P20" s="20">
        <f>D20/C19</f>
        <v>0.98181818181818181</v>
      </c>
      <c r="Q20" s="29">
        <v>55</v>
      </c>
      <c r="R20" s="30">
        <f t="shared" si="0"/>
        <v>1</v>
      </c>
      <c r="S20" s="1">
        <f t="shared" si="1"/>
        <v>0</v>
      </c>
      <c r="U20" s="2" t="s">
        <v>43</v>
      </c>
    </row>
    <row r="21" spans="1:24" ht="12.75" customHeight="1" x14ac:dyDescent="0.2">
      <c r="A21" s="22" t="s">
        <v>25</v>
      </c>
      <c r="E21" s="27">
        <v>45</v>
      </c>
      <c r="L21" s="24"/>
      <c r="M21" s="1"/>
      <c r="N21" s="1"/>
      <c r="P21" s="20">
        <f>E21/D20</f>
        <v>0.83333333333333337</v>
      </c>
      <c r="Q21" s="29">
        <v>50</v>
      </c>
      <c r="R21" s="30">
        <f t="shared" si="0"/>
        <v>0.90909090909090906</v>
      </c>
      <c r="S21" s="1">
        <f t="shared" si="1"/>
        <v>9.0909090909090939E-2</v>
      </c>
      <c r="U21" s="2"/>
    </row>
    <row r="22" spans="1:24" ht="12.75" customHeight="1" x14ac:dyDescent="0.2">
      <c r="A22" s="22" t="s">
        <v>26</v>
      </c>
      <c r="F22" s="27">
        <v>45</v>
      </c>
      <c r="L22" s="24"/>
      <c r="M22" s="1"/>
      <c r="N22" s="1"/>
      <c r="P22" s="20">
        <f>F22/E21</f>
        <v>1</v>
      </c>
      <c r="Q22" s="29">
        <v>50</v>
      </c>
      <c r="R22" s="30">
        <f t="shared" si="0"/>
        <v>1</v>
      </c>
      <c r="S22" s="1">
        <f t="shared" si="1"/>
        <v>0</v>
      </c>
      <c r="U22" s="2" t="s">
        <v>45</v>
      </c>
    </row>
    <row r="23" spans="1:24" ht="12.75" customHeight="1" x14ac:dyDescent="0.2">
      <c r="A23" s="22" t="s">
        <v>27</v>
      </c>
      <c r="G23" s="27">
        <v>44</v>
      </c>
      <c r="L23" s="24"/>
      <c r="M23" s="1"/>
      <c r="N23" s="1"/>
      <c r="P23" s="1">
        <f>G23/F22</f>
        <v>0.97777777777777775</v>
      </c>
      <c r="Q23" s="29">
        <v>48</v>
      </c>
      <c r="R23" s="30">
        <f t="shared" si="0"/>
        <v>0.96</v>
      </c>
      <c r="S23" s="1">
        <f t="shared" si="1"/>
        <v>4.0000000000000036E-2</v>
      </c>
      <c r="U23" s="2"/>
    </row>
    <row r="24" spans="1:24" ht="12.75" customHeight="1" x14ac:dyDescent="0.2">
      <c r="A24" s="22" t="s">
        <v>28</v>
      </c>
      <c r="H24" s="27">
        <v>42</v>
      </c>
      <c r="L24" s="24"/>
      <c r="M24" s="1"/>
      <c r="N24" s="1"/>
      <c r="P24" s="1">
        <f>H24/G23</f>
        <v>0.95454545454545459</v>
      </c>
      <c r="Q24" s="29">
        <v>46</v>
      </c>
      <c r="R24" s="30">
        <f t="shared" si="0"/>
        <v>0.95833333333333337</v>
      </c>
      <c r="S24" s="1">
        <f t="shared" si="1"/>
        <v>4.166666666666663E-2</v>
      </c>
      <c r="U24" s="2"/>
    </row>
    <row r="25" spans="1:24" ht="12.75" customHeight="1" x14ac:dyDescent="0.2">
      <c r="A25" s="22" t="s">
        <v>29</v>
      </c>
      <c r="I25" s="27">
        <v>41</v>
      </c>
      <c r="L25" s="24"/>
      <c r="M25" s="1"/>
      <c r="N25" s="1"/>
      <c r="P25" s="1">
        <f>I25/H24</f>
        <v>0.97619047619047616</v>
      </c>
      <c r="Q25" s="29">
        <v>44</v>
      </c>
      <c r="R25" s="30">
        <f t="shared" si="0"/>
        <v>0.95652173913043481</v>
      </c>
      <c r="S25" s="1">
        <f t="shared" si="1"/>
        <v>4.3478260869565188E-2</v>
      </c>
      <c r="U25" s="2"/>
    </row>
    <row r="26" spans="1:24" ht="12.75" customHeight="1" x14ac:dyDescent="0.2">
      <c r="A26" s="22" t="s">
        <v>30</v>
      </c>
      <c r="J26" s="27">
        <v>40</v>
      </c>
      <c r="L26" s="24"/>
      <c r="M26" s="1"/>
      <c r="N26" s="1"/>
      <c r="P26" s="1">
        <f>J26/I25</f>
        <v>0.97560975609756095</v>
      </c>
      <c r="Q26" s="29">
        <v>44</v>
      </c>
      <c r="R26" s="30">
        <f t="shared" si="0"/>
        <v>1</v>
      </c>
      <c r="S26" s="1">
        <f t="shared" si="1"/>
        <v>0</v>
      </c>
      <c r="U26" s="2"/>
    </row>
    <row r="27" spans="1:24" ht="12.75" customHeight="1" x14ac:dyDescent="0.2">
      <c r="A27" s="22" t="s">
        <v>31</v>
      </c>
      <c r="K27" s="200">
        <v>40</v>
      </c>
      <c r="L27" s="28">
        <v>39</v>
      </c>
      <c r="M27" s="1"/>
      <c r="N27" s="1"/>
      <c r="P27" s="1">
        <f>K27/J26</f>
        <v>1</v>
      </c>
      <c r="Q27" s="29">
        <v>43</v>
      </c>
      <c r="R27" s="30">
        <f t="shared" si="0"/>
        <v>0.97727272727272729</v>
      </c>
      <c r="S27" s="1">
        <f t="shared" si="1"/>
        <v>2.2727272727272707E-2</v>
      </c>
      <c r="U27" s="2"/>
    </row>
    <row r="28" spans="1:24" ht="12.75" customHeight="1" x14ac:dyDescent="0.2">
      <c r="A28" s="22" t="s">
        <v>32</v>
      </c>
      <c r="K28" s="200">
        <v>3</v>
      </c>
      <c r="L28" s="28">
        <v>3</v>
      </c>
      <c r="M28" s="1"/>
      <c r="N28" s="1"/>
      <c r="P28" s="1"/>
      <c r="Q28" s="29">
        <v>5</v>
      </c>
      <c r="R28" s="30"/>
      <c r="S28" s="1"/>
      <c r="U28" s="2"/>
    </row>
    <row r="29" spans="1:24" ht="12.75" customHeight="1" x14ac:dyDescent="0.2">
      <c r="A29" s="22" t="s">
        <v>33</v>
      </c>
      <c r="K29" s="200">
        <v>2</v>
      </c>
      <c r="L29" s="28">
        <v>2</v>
      </c>
      <c r="M29" s="1"/>
      <c r="N29" s="1"/>
      <c r="P29" s="1"/>
      <c r="Q29" s="29">
        <v>2</v>
      </c>
      <c r="R29" s="30"/>
      <c r="S29" s="1"/>
      <c r="U29" s="2"/>
    </row>
    <row r="30" spans="1:24" ht="12.75" customHeight="1" x14ac:dyDescent="0.2">
      <c r="A30" s="22"/>
      <c r="L30" s="28"/>
      <c r="M30" s="1"/>
      <c r="N30" s="1"/>
      <c r="P30" s="1"/>
      <c r="Q30" s="29"/>
      <c r="R30" s="30"/>
      <c r="S30" s="1"/>
      <c r="U30" s="2"/>
    </row>
    <row r="31" spans="1:24" ht="12.75" customHeight="1" x14ac:dyDescent="0.2">
      <c r="L31" s="27">
        <f>SUM(L27:L29)</f>
        <v>44</v>
      </c>
      <c r="M31" s="1">
        <f>L27/B18</f>
        <v>0.6</v>
      </c>
      <c r="N31" s="1">
        <f>L31/B18</f>
        <v>0.67692307692307696</v>
      </c>
      <c r="O31" s="1">
        <f>N31-M31</f>
        <v>7.6923076923076983E-2</v>
      </c>
      <c r="P31" s="1"/>
      <c r="U31" s="2" t="s">
        <v>0</v>
      </c>
    </row>
    <row r="32" spans="1:24" ht="12.75" customHeight="1" x14ac:dyDescent="0.3">
      <c r="A32" s="3" t="s">
        <v>1</v>
      </c>
      <c r="M32" s="1"/>
      <c r="N32" s="1"/>
      <c r="P32" s="1"/>
      <c r="U32" s="2" t="s">
        <v>2</v>
      </c>
    </row>
    <row r="33" spans="1:23" ht="25.5" customHeight="1" x14ac:dyDescent="0.2">
      <c r="B33" s="251" t="s">
        <v>3</v>
      </c>
      <c r="C33" s="252"/>
      <c r="D33" s="252"/>
      <c r="E33" s="252"/>
      <c r="F33" s="252"/>
      <c r="G33" s="252"/>
      <c r="H33" s="252"/>
      <c r="I33" s="252"/>
      <c r="J33" s="252"/>
      <c r="K33" s="198"/>
      <c r="M33" s="7" t="s">
        <v>11</v>
      </c>
      <c r="N33" s="7" t="s">
        <v>12</v>
      </c>
      <c r="O33" s="8" t="s">
        <v>13</v>
      </c>
      <c r="P33" s="7" t="s">
        <v>14</v>
      </c>
      <c r="Q33" s="9" t="s">
        <v>15</v>
      </c>
      <c r="R33" s="9" t="s">
        <v>16</v>
      </c>
      <c r="S33" s="10" t="s">
        <v>17</v>
      </c>
      <c r="U33" s="11" t="s">
        <v>18</v>
      </c>
    </row>
    <row r="34" spans="1:23" ht="12.75" customHeight="1" x14ac:dyDescent="0.2">
      <c r="A34" s="12" t="s">
        <v>19</v>
      </c>
      <c r="B34" s="13">
        <v>1</v>
      </c>
      <c r="C34" s="13">
        <v>2</v>
      </c>
      <c r="D34" s="13">
        <v>3</v>
      </c>
      <c r="E34" s="13">
        <v>4</v>
      </c>
      <c r="F34" s="13">
        <v>5</v>
      </c>
      <c r="G34" s="13">
        <v>6</v>
      </c>
      <c r="H34" s="13">
        <v>7</v>
      </c>
      <c r="I34" s="13">
        <v>8</v>
      </c>
      <c r="J34" s="13">
        <v>9</v>
      </c>
      <c r="K34" s="199">
        <v>10</v>
      </c>
      <c r="L34" s="14" t="s">
        <v>20</v>
      </c>
      <c r="M34" s="18"/>
      <c r="N34" s="18"/>
      <c r="O34" s="19"/>
      <c r="P34" s="20"/>
      <c r="Q34" s="21"/>
      <c r="R34" s="21"/>
      <c r="S34" s="1"/>
      <c r="U34" s="11" t="s">
        <v>21</v>
      </c>
    </row>
    <row r="35" spans="1:23" ht="12.75" customHeight="1" x14ac:dyDescent="0.2">
      <c r="A35" s="22" t="s">
        <v>22</v>
      </c>
      <c r="B35" s="23">
        <v>82</v>
      </c>
      <c r="C35" s="23"/>
      <c r="D35" s="23"/>
      <c r="E35" s="23"/>
      <c r="F35" s="23"/>
      <c r="G35" s="23"/>
      <c r="H35" s="23"/>
      <c r="I35" s="23"/>
      <c r="J35" s="23"/>
      <c r="K35" s="67"/>
      <c r="L35" s="24"/>
      <c r="M35" s="18"/>
      <c r="N35" s="18"/>
      <c r="O35" s="19"/>
      <c r="P35" s="20"/>
      <c r="Q35" s="26">
        <f>B35</f>
        <v>82</v>
      </c>
      <c r="R35" s="21"/>
      <c r="S35" s="1"/>
      <c r="U35" s="11" t="s">
        <v>23</v>
      </c>
    </row>
    <row r="36" spans="1:23" ht="12.75" customHeight="1" x14ac:dyDescent="0.2">
      <c r="A36" s="22" t="s">
        <v>24</v>
      </c>
      <c r="C36" s="27">
        <v>64</v>
      </c>
      <c r="L36" s="24"/>
      <c r="M36" s="1"/>
      <c r="N36" s="1"/>
      <c r="P36" s="20">
        <f>C36/B35</f>
        <v>0.78048780487804881</v>
      </c>
      <c r="Q36" s="29">
        <v>64</v>
      </c>
      <c r="R36" s="30">
        <f t="shared" ref="R36:R44" si="2">Q36/Q35</f>
        <v>0.78048780487804881</v>
      </c>
      <c r="S36" s="1">
        <f t="shared" ref="S36:S44" si="3">100%-R36</f>
        <v>0.21951219512195119</v>
      </c>
    </row>
    <row r="37" spans="1:23" ht="12.75" customHeight="1" x14ac:dyDescent="0.2">
      <c r="A37" s="22" t="s">
        <v>25</v>
      </c>
      <c r="D37" s="27">
        <v>59</v>
      </c>
      <c r="L37" s="24"/>
      <c r="M37" s="1"/>
      <c r="N37" s="1"/>
      <c r="P37" s="20">
        <f>D37/C36</f>
        <v>0.921875</v>
      </c>
      <c r="Q37" s="29">
        <v>60</v>
      </c>
      <c r="R37" s="30">
        <f t="shared" si="2"/>
        <v>0.9375</v>
      </c>
      <c r="S37" s="1">
        <f t="shared" si="3"/>
        <v>6.25E-2</v>
      </c>
    </row>
    <row r="38" spans="1:23" ht="12.75" customHeight="1" x14ac:dyDescent="0.2">
      <c r="A38" s="22" t="s">
        <v>26</v>
      </c>
      <c r="E38" s="27">
        <v>53</v>
      </c>
      <c r="L38" s="24"/>
      <c r="M38" s="1"/>
      <c r="N38" s="1"/>
      <c r="P38" s="20">
        <f>E38/D37</f>
        <v>0.89830508474576276</v>
      </c>
      <c r="Q38" s="29">
        <v>58</v>
      </c>
      <c r="R38" s="30">
        <f t="shared" si="2"/>
        <v>0.96666666666666667</v>
      </c>
      <c r="S38" s="1">
        <f t="shared" si="3"/>
        <v>3.3333333333333326E-2</v>
      </c>
    </row>
    <row r="39" spans="1:23" ht="12.75" customHeight="1" x14ac:dyDescent="0.2">
      <c r="A39" s="22" t="s">
        <v>27</v>
      </c>
      <c r="F39" s="27">
        <v>50</v>
      </c>
      <c r="L39" s="24"/>
      <c r="M39" s="1"/>
      <c r="N39" s="1"/>
      <c r="P39" s="1">
        <f>F39/E38</f>
        <v>0.94339622641509435</v>
      </c>
      <c r="Q39" s="29">
        <v>55</v>
      </c>
      <c r="R39" s="30">
        <f t="shared" si="2"/>
        <v>0.94827586206896552</v>
      </c>
      <c r="S39" s="1">
        <f t="shared" si="3"/>
        <v>5.1724137931034475E-2</v>
      </c>
    </row>
    <row r="40" spans="1:23" ht="12.75" customHeight="1" x14ac:dyDescent="0.2">
      <c r="A40" s="22" t="s">
        <v>28</v>
      </c>
      <c r="G40" s="27">
        <v>47</v>
      </c>
      <c r="L40" s="24"/>
      <c r="M40" s="1"/>
      <c r="N40" s="1"/>
      <c r="P40" s="1">
        <f>G40/F39</f>
        <v>0.94</v>
      </c>
      <c r="Q40" s="29">
        <v>50</v>
      </c>
      <c r="R40" s="30">
        <f t="shared" si="2"/>
        <v>0.90909090909090906</v>
      </c>
      <c r="S40" s="1">
        <f t="shared" si="3"/>
        <v>9.0909090909090939E-2</v>
      </c>
    </row>
    <row r="41" spans="1:23" ht="12.75" customHeight="1" x14ac:dyDescent="0.2">
      <c r="A41" s="22" t="s">
        <v>29</v>
      </c>
      <c r="H41" s="27">
        <v>44</v>
      </c>
      <c r="L41" s="24"/>
      <c r="M41" s="1"/>
      <c r="N41" s="1"/>
      <c r="P41" s="1">
        <f>H41/G40</f>
        <v>0.93617021276595747</v>
      </c>
      <c r="Q41" s="29">
        <v>47</v>
      </c>
      <c r="R41" s="30">
        <f t="shared" si="2"/>
        <v>0.94</v>
      </c>
      <c r="S41" s="1">
        <f t="shared" si="3"/>
        <v>6.0000000000000053E-2</v>
      </c>
    </row>
    <row r="42" spans="1:23" ht="12.75" customHeight="1" x14ac:dyDescent="0.2">
      <c r="A42" s="22" t="s">
        <v>30</v>
      </c>
      <c r="I42" s="27">
        <v>44</v>
      </c>
      <c r="L42" s="24"/>
      <c r="M42" s="1"/>
      <c r="N42" s="1"/>
      <c r="P42" s="1">
        <f>I42/H41</f>
        <v>1</v>
      </c>
      <c r="Q42" s="29">
        <v>48</v>
      </c>
      <c r="R42" s="30">
        <f t="shared" si="2"/>
        <v>1.0212765957446808</v>
      </c>
      <c r="S42" s="1">
        <f t="shared" si="3"/>
        <v>-2.1276595744680771E-2</v>
      </c>
    </row>
    <row r="43" spans="1:23" ht="12.75" customHeight="1" x14ac:dyDescent="0.2">
      <c r="A43" s="22" t="s">
        <v>31</v>
      </c>
      <c r="J43" s="27">
        <v>44</v>
      </c>
      <c r="L43" s="24"/>
      <c r="M43" s="1"/>
      <c r="N43" s="1"/>
      <c r="P43" s="1">
        <f>J43/I42</f>
        <v>1</v>
      </c>
      <c r="Q43" s="29">
        <v>47</v>
      </c>
      <c r="R43" s="30">
        <f t="shared" si="2"/>
        <v>0.97916666666666663</v>
      </c>
      <c r="S43" s="1">
        <f t="shared" si="3"/>
        <v>2.083333333333337E-2</v>
      </c>
    </row>
    <row r="44" spans="1:23" ht="12.75" customHeight="1" x14ac:dyDescent="0.2">
      <c r="A44" s="22" t="s">
        <v>32</v>
      </c>
      <c r="K44" s="200">
        <v>45</v>
      </c>
      <c r="L44" s="28">
        <v>45</v>
      </c>
      <c r="M44" s="1"/>
      <c r="N44" s="1"/>
      <c r="P44" s="1">
        <f>K44/J43</f>
        <v>1.0227272727272727</v>
      </c>
      <c r="Q44" s="29">
        <v>48</v>
      </c>
      <c r="R44" s="30">
        <f t="shared" si="2"/>
        <v>1.0212765957446808</v>
      </c>
      <c r="S44" s="1">
        <f t="shared" si="3"/>
        <v>-2.1276595744680771E-2</v>
      </c>
    </row>
    <row r="45" spans="1:23" ht="12.75" customHeight="1" x14ac:dyDescent="0.2">
      <c r="A45" s="22" t="s">
        <v>33</v>
      </c>
      <c r="K45" s="200">
        <v>1</v>
      </c>
      <c r="L45" s="28">
        <v>1</v>
      </c>
      <c r="M45" s="1"/>
      <c r="N45" s="1"/>
      <c r="P45" s="1"/>
      <c r="Q45" s="29">
        <v>1</v>
      </c>
      <c r="R45" s="30"/>
      <c r="S45" s="1"/>
    </row>
    <row r="46" spans="1:23" ht="12.75" customHeight="1" x14ac:dyDescent="0.2">
      <c r="A46" s="22" t="s">
        <v>34</v>
      </c>
      <c r="K46" s="200">
        <v>1</v>
      </c>
      <c r="L46" s="28"/>
      <c r="M46" s="1"/>
      <c r="N46" s="1"/>
      <c r="P46" s="1"/>
      <c r="Q46" s="29">
        <v>2</v>
      </c>
      <c r="R46" s="30"/>
      <c r="S46" s="1"/>
    </row>
    <row r="47" spans="1:23" ht="12.75" customHeight="1" x14ac:dyDescent="0.2">
      <c r="A47" s="22" t="s">
        <v>46</v>
      </c>
      <c r="K47" s="200">
        <v>1</v>
      </c>
      <c r="L47" s="28">
        <v>1</v>
      </c>
      <c r="M47" s="1"/>
      <c r="N47" s="1"/>
      <c r="P47" s="1"/>
      <c r="Q47" s="29">
        <v>2</v>
      </c>
      <c r="R47" s="30"/>
      <c r="S47" s="1"/>
    </row>
    <row r="48" spans="1:23" ht="12.75" customHeight="1" x14ac:dyDescent="0.2">
      <c r="A48" s="22" t="s">
        <v>50</v>
      </c>
      <c r="K48" s="200">
        <v>1</v>
      </c>
      <c r="L48" s="28"/>
      <c r="M48" s="1"/>
      <c r="N48" s="1"/>
      <c r="P48" s="1"/>
      <c r="Q48" s="29">
        <v>1</v>
      </c>
      <c r="R48" s="30"/>
      <c r="S48" s="1"/>
      <c r="T48" s="27" t="s">
        <v>35</v>
      </c>
      <c r="U48" s="27">
        <v>47</v>
      </c>
      <c r="V48" s="28">
        <f>L51</f>
        <v>48</v>
      </c>
      <c r="W48" s="28" t="s">
        <v>20</v>
      </c>
    </row>
    <row r="49" spans="1:24" ht="12.75" customHeight="1" x14ac:dyDescent="0.2">
      <c r="A49" s="22" t="s">
        <v>51</v>
      </c>
      <c r="K49" s="200">
        <v>1</v>
      </c>
      <c r="L49" s="28"/>
      <c r="M49" s="1"/>
      <c r="N49" s="1"/>
      <c r="P49" s="1"/>
      <c r="Q49" s="29">
        <v>1</v>
      </c>
      <c r="R49" s="30"/>
      <c r="S49" s="1"/>
      <c r="T49" s="27" t="s">
        <v>36</v>
      </c>
      <c r="U49" s="30">
        <f>U48/B35</f>
        <v>0.57317073170731703</v>
      </c>
      <c r="V49" s="100">
        <f>U48/V48</f>
        <v>0.97916666666666663</v>
      </c>
      <c r="W49" s="28" t="s">
        <v>37</v>
      </c>
    </row>
    <row r="50" spans="1:24" ht="12.75" customHeight="1" x14ac:dyDescent="0.2">
      <c r="A50" s="22" t="s">
        <v>55</v>
      </c>
      <c r="L50" s="28">
        <v>1</v>
      </c>
      <c r="M50" s="1"/>
      <c r="N50" s="1"/>
      <c r="P50" s="1"/>
      <c r="Q50" s="29"/>
      <c r="R50" s="30"/>
      <c r="S50" s="1"/>
      <c r="T50" s="27"/>
      <c r="U50" s="30"/>
      <c r="V50" s="100"/>
      <c r="W50" s="28"/>
    </row>
    <row r="51" spans="1:24" ht="12.75" customHeight="1" x14ac:dyDescent="0.2">
      <c r="L51" s="27">
        <f>SUM(L44:L50)</f>
        <v>48</v>
      </c>
      <c r="M51" s="1">
        <f>L44/B35</f>
        <v>0.54878048780487809</v>
      </c>
      <c r="N51" s="1">
        <f>L51/B35</f>
        <v>0.58536585365853655</v>
      </c>
      <c r="O51" s="1">
        <f>N51-M51</f>
        <v>3.6585365853658458E-2</v>
      </c>
      <c r="P51" s="1"/>
    </row>
    <row r="52" spans="1:24" ht="12.75" customHeight="1" x14ac:dyDescent="0.3">
      <c r="A52" s="3" t="s">
        <v>38</v>
      </c>
      <c r="M52" s="1"/>
      <c r="N52" s="1"/>
      <c r="P52" s="1"/>
    </row>
    <row r="53" spans="1:24" ht="25.5" customHeight="1" x14ac:dyDescent="0.2">
      <c r="B53" s="251" t="s">
        <v>3</v>
      </c>
      <c r="C53" s="252"/>
      <c r="D53" s="252"/>
      <c r="E53" s="252"/>
      <c r="F53" s="252"/>
      <c r="G53" s="252"/>
      <c r="H53" s="252"/>
      <c r="I53" s="252"/>
      <c r="J53" s="252"/>
      <c r="K53" s="198"/>
      <c r="M53" s="7" t="s">
        <v>11</v>
      </c>
      <c r="N53" s="7" t="s">
        <v>12</v>
      </c>
      <c r="O53" s="8" t="s">
        <v>13</v>
      </c>
      <c r="P53" s="7" t="s">
        <v>14</v>
      </c>
      <c r="Q53" s="9" t="s">
        <v>15</v>
      </c>
      <c r="R53" s="9" t="s">
        <v>16</v>
      </c>
      <c r="S53" s="10" t="s">
        <v>17</v>
      </c>
    </row>
    <row r="54" spans="1:24" ht="12.75" customHeight="1" x14ac:dyDescent="0.2">
      <c r="A54" s="12" t="s">
        <v>19</v>
      </c>
      <c r="B54" s="13">
        <v>1</v>
      </c>
      <c r="C54" s="13">
        <v>2</v>
      </c>
      <c r="D54" s="13">
        <v>3</v>
      </c>
      <c r="E54" s="13">
        <v>4</v>
      </c>
      <c r="F54" s="13">
        <v>5</v>
      </c>
      <c r="G54" s="13">
        <v>6</v>
      </c>
      <c r="H54" s="13">
        <v>7</v>
      </c>
      <c r="I54" s="13">
        <v>8</v>
      </c>
      <c r="J54" s="13">
        <v>9</v>
      </c>
      <c r="K54" s="199">
        <v>10</v>
      </c>
      <c r="L54" s="14" t="s">
        <v>20</v>
      </c>
      <c r="M54" s="18"/>
      <c r="N54" s="18"/>
      <c r="O54" s="19"/>
      <c r="P54" s="20"/>
      <c r="Q54" s="21"/>
      <c r="R54" s="21"/>
      <c r="S54" s="1"/>
    </row>
    <row r="55" spans="1:24" ht="12.75" customHeight="1" x14ac:dyDescent="0.2">
      <c r="A55" s="22" t="s">
        <v>24</v>
      </c>
      <c r="B55" s="23">
        <v>41</v>
      </c>
      <c r="C55" s="23"/>
      <c r="D55" s="23"/>
      <c r="E55" s="23"/>
      <c r="F55" s="23"/>
      <c r="G55" s="23"/>
      <c r="H55" s="23"/>
      <c r="I55" s="23"/>
      <c r="J55" s="23"/>
      <c r="K55" s="201"/>
      <c r="L55" s="28"/>
      <c r="M55" s="18"/>
      <c r="N55" s="18"/>
      <c r="O55" s="19"/>
      <c r="P55" s="20"/>
      <c r="Q55" s="26">
        <f>B55</f>
        <v>41</v>
      </c>
      <c r="R55" s="21"/>
      <c r="S55" s="1"/>
      <c r="U55" s="31"/>
      <c r="V55" s="32" t="s">
        <v>39</v>
      </c>
      <c r="W55" s="32"/>
      <c r="X55" s="32"/>
    </row>
    <row r="56" spans="1:24" ht="12.75" customHeight="1" x14ac:dyDescent="0.2">
      <c r="A56" s="22" t="s">
        <v>25</v>
      </c>
      <c r="C56" s="27">
        <v>29</v>
      </c>
      <c r="L56" s="28"/>
      <c r="M56" s="1"/>
      <c r="N56" s="1"/>
      <c r="P56" s="20">
        <f>C56/B55</f>
        <v>0.70731707317073167</v>
      </c>
      <c r="Q56" s="29">
        <v>29</v>
      </c>
      <c r="R56" s="30">
        <f t="shared" ref="R56:R64" si="4">Q56/Q55</f>
        <v>0.70731707317073167</v>
      </c>
      <c r="S56" s="1">
        <f t="shared" ref="S56:S64" si="5">100%-R56</f>
        <v>0.29268292682926833</v>
      </c>
      <c r="V56" s="33"/>
      <c r="W56" s="33"/>
      <c r="X56" s="33"/>
    </row>
    <row r="57" spans="1:24" ht="12.75" customHeight="1" x14ac:dyDescent="0.2">
      <c r="A57" s="22" t="s">
        <v>26</v>
      </c>
      <c r="D57" s="27">
        <v>26</v>
      </c>
      <c r="L57" s="28"/>
      <c r="M57" s="1"/>
      <c r="N57" s="1"/>
      <c r="P57" s="20">
        <f>D57/C56</f>
        <v>0.89655172413793105</v>
      </c>
      <c r="Q57" s="29">
        <v>28</v>
      </c>
      <c r="R57" s="30">
        <f t="shared" si="4"/>
        <v>0.96551724137931039</v>
      </c>
      <c r="S57" s="1">
        <f t="shared" si="5"/>
        <v>3.4482758620689613E-2</v>
      </c>
      <c r="U57" s="34" t="s">
        <v>40</v>
      </c>
      <c r="V57" s="35" t="s">
        <v>41</v>
      </c>
    </row>
    <row r="58" spans="1:24" ht="12.75" customHeight="1" x14ac:dyDescent="0.2">
      <c r="A58" s="22" t="s">
        <v>27</v>
      </c>
      <c r="E58" s="27">
        <v>23</v>
      </c>
      <c r="L58" s="28"/>
      <c r="M58" s="1"/>
      <c r="N58" s="1"/>
      <c r="P58" s="1">
        <f>E58/D57</f>
        <v>0.88461538461538458</v>
      </c>
      <c r="Q58" s="29">
        <v>27</v>
      </c>
      <c r="R58" s="30">
        <f t="shared" si="4"/>
        <v>0.9642857142857143</v>
      </c>
      <c r="S58" s="1">
        <f t="shared" si="5"/>
        <v>3.5714285714285698E-2</v>
      </c>
      <c r="U58" s="34"/>
      <c r="V58" s="35"/>
    </row>
    <row r="59" spans="1:24" ht="12.75" customHeight="1" x14ac:dyDescent="0.2">
      <c r="A59" s="22" t="s">
        <v>28</v>
      </c>
      <c r="F59" s="27">
        <v>22</v>
      </c>
      <c r="L59" s="28"/>
      <c r="M59" s="1"/>
      <c r="N59" s="1"/>
      <c r="P59" s="1">
        <f>F59/E58</f>
        <v>0.95652173913043481</v>
      </c>
      <c r="Q59" s="29">
        <v>24</v>
      </c>
      <c r="R59" s="30">
        <f t="shared" si="4"/>
        <v>0.88888888888888884</v>
      </c>
      <c r="S59" s="1">
        <f t="shared" si="5"/>
        <v>0.11111111111111116</v>
      </c>
      <c r="U59" s="2" t="s">
        <v>42</v>
      </c>
      <c r="V59" s="30">
        <f>R19</f>
        <v>0.84615384615384615</v>
      </c>
    </row>
    <row r="60" spans="1:24" ht="12.75" customHeight="1" x14ac:dyDescent="0.2">
      <c r="A60" s="22" t="s">
        <v>29</v>
      </c>
      <c r="G60" s="27">
        <v>21</v>
      </c>
      <c r="L60" s="28"/>
      <c r="M60" s="1"/>
      <c r="N60" s="1"/>
      <c r="P60" s="1">
        <f>G60/F59</f>
        <v>0.95454545454545459</v>
      </c>
      <c r="Q60" s="29">
        <v>24</v>
      </c>
      <c r="R60" s="30">
        <f t="shared" si="4"/>
        <v>1</v>
      </c>
      <c r="S60" s="1">
        <f t="shared" si="5"/>
        <v>0</v>
      </c>
      <c r="U60" s="2" t="s">
        <v>43</v>
      </c>
    </row>
    <row r="61" spans="1:24" ht="12.75" customHeight="1" x14ac:dyDescent="0.2">
      <c r="A61" s="22" t="s">
        <v>30</v>
      </c>
      <c r="H61" s="27">
        <v>20</v>
      </c>
      <c r="L61" s="28"/>
      <c r="M61" s="1"/>
      <c r="N61" s="1"/>
      <c r="P61" s="1">
        <f>H61/G60</f>
        <v>0.95238095238095233</v>
      </c>
      <c r="Q61" s="29">
        <v>22</v>
      </c>
      <c r="R61" s="30">
        <f t="shared" si="4"/>
        <v>0.91666666666666663</v>
      </c>
      <c r="S61" s="1">
        <f t="shared" si="5"/>
        <v>8.333333333333337E-2</v>
      </c>
      <c r="U61" s="2"/>
    </row>
    <row r="62" spans="1:24" ht="12.75" customHeight="1" x14ac:dyDescent="0.2">
      <c r="A62" s="22" t="s">
        <v>31</v>
      </c>
      <c r="I62" s="27">
        <v>20</v>
      </c>
      <c r="L62" s="28"/>
      <c r="M62" s="1"/>
      <c r="N62" s="1"/>
      <c r="P62" s="1">
        <f>I62/H61</f>
        <v>1</v>
      </c>
      <c r="Q62" s="29">
        <v>23</v>
      </c>
      <c r="R62" s="30">
        <f t="shared" si="4"/>
        <v>1.0454545454545454</v>
      </c>
      <c r="S62" s="1">
        <f t="shared" si="5"/>
        <v>-4.5454545454545414E-2</v>
      </c>
      <c r="U62" s="2"/>
    </row>
    <row r="63" spans="1:24" ht="12.75" customHeight="1" x14ac:dyDescent="0.2">
      <c r="A63" s="22" t="s">
        <v>32</v>
      </c>
      <c r="J63" s="27">
        <v>20</v>
      </c>
      <c r="L63" s="28"/>
      <c r="M63" s="1"/>
      <c r="N63" s="1"/>
      <c r="P63" s="1">
        <f>J63/I62</f>
        <v>1</v>
      </c>
      <c r="Q63" s="29">
        <v>22</v>
      </c>
      <c r="R63" s="30">
        <f t="shared" si="4"/>
        <v>0.95652173913043481</v>
      </c>
      <c r="S63" s="1">
        <f t="shared" si="5"/>
        <v>4.3478260869565188E-2</v>
      </c>
      <c r="U63" s="2"/>
    </row>
    <row r="64" spans="1:24" ht="12.75" customHeight="1" x14ac:dyDescent="0.2">
      <c r="A64" s="22" t="s">
        <v>33</v>
      </c>
      <c r="K64" s="200">
        <v>20</v>
      </c>
      <c r="L64" s="28">
        <v>20</v>
      </c>
      <c r="M64" s="1"/>
      <c r="N64" s="1"/>
      <c r="P64" s="1">
        <f>K64/J63</f>
        <v>1</v>
      </c>
      <c r="Q64" s="29">
        <v>22</v>
      </c>
      <c r="R64" s="30">
        <f t="shared" si="4"/>
        <v>1</v>
      </c>
      <c r="S64" s="1">
        <f t="shared" si="5"/>
        <v>0</v>
      </c>
      <c r="U64" s="2"/>
    </row>
    <row r="65" spans="1:25" ht="12.75" customHeight="1" x14ac:dyDescent="0.2">
      <c r="A65" s="22" t="s">
        <v>34</v>
      </c>
      <c r="K65" s="200">
        <v>2</v>
      </c>
      <c r="L65" s="28">
        <v>2</v>
      </c>
      <c r="M65" s="1"/>
      <c r="N65" s="1"/>
      <c r="P65" s="1"/>
      <c r="Q65" s="29">
        <v>2</v>
      </c>
      <c r="R65" s="30"/>
      <c r="S65" s="1"/>
      <c r="U65" s="2"/>
    </row>
    <row r="66" spans="1:25" ht="12.75" customHeight="1" x14ac:dyDescent="0.2">
      <c r="A66" s="22" t="s">
        <v>46</v>
      </c>
      <c r="K66" s="200">
        <v>1</v>
      </c>
      <c r="L66" s="28"/>
      <c r="M66" s="1"/>
      <c r="N66" s="1"/>
      <c r="P66" s="1"/>
      <c r="Q66" s="29">
        <v>2</v>
      </c>
      <c r="R66" s="30"/>
      <c r="S66" s="1"/>
      <c r="U66" s="2"/>
    </row>
    <row r="67" spans="1:25" ht="12.75" customHeight="1" x14ac:dyDescent="0.2">
      <c r="A67" s="22" t="s">
        <v>50</v>
      </c>
      <c r="L67" s="28"/>
      <c r="M67" s="1"/>
      <c r="N67" s="1"/>
      <c r="P67" s="1"/>
      <c r="Q67" s="29"/>
      <c r="R67" s="30"/>
      <c r="S67" s="1"/>
      <c r="U67" s="2"/>
    </row>
    <row r="68" spans="1:25" ht="12.75" customHeight="1" x14ac:dyDescent="0.2">
      <c r="A68" s="22" t="s">
        <v>51</v>
      </c>
      <c r="L68" s="28"/>
      <c r="M68" s="1"/>
      <c r="N68" s="1"/>
      <c r="P68" s="1"/>
      <c r="Q68" s="29"/>
      <c r="R68" s="30"/>
      <c r="S68" s="1"/>
      <c r="U68" s="2"/>
      <c r="V68" s="27" t="s">
        <v>35</v>
      </c>
      <c r="W68" s="27">
        <v>21</v>
      </c>
      <c r="X68" s="27">
        <f>SUM(L64:L66)</f>
        <v>22</v>
      </c>
      <c r="Y68" s="27" t="s">
        <v>20</v>
      </c>
    </row>
    <row r="69" spans="1:25" ht="12.75" customHeight="1" x14ac:dyDescent="0.2">
      <c r="L69" s="27">
        <f>SUM(L64:L65)</f>
        <v>22</v>
      </c>
      <c r="M69" s="1">
        <f>L64/B55</f>
        <v>0.48780487804878048</v>
      </c>
      <c r="N69" s="1">
        <f>L69/B55</f>
        <v>0.53658536585365857</v>
      </c>
      <c r="O69" s="1">
        <f>N69-M69</f>
        <v>4.8780487804878092E-2</v>
      </c>
      <c r="P69" s="1"/>
      <c r="U69" s="2" t="s">
        <v>45</v>
      </c>
      <c r="V69" s="27" t="s">
        <v>36</v>
      </c>
      <c r="W69" s="30">
        <f>W68/B55</f>
        <v>0.51219512195121952</v>
      </c>
      <c r="X69" s="30">
        <f>W68/X68</f>
        <v>0.95454545454545459</v>
      </c>
      <c r="Y69" s="27" t="s">
        <v>37</v>
      </c>
    </row>
    <row r="70" spans="1:25" ht="12.75" customHeight="1" x14ac:dyDescent="0.3">
      <c r="A70" s="3" t="s">
        <v>44</v>
      </c>
      <c r="M70" s="1"/>
      <c r="N70" s="1"/>
      <c r="P70" s="1"/>
      <c r="U70" s="2" t="s">
        <v>0</v>
      </c>
    </row>
    <row r="71" spans="1:25" ht="25.5" customHeight="1" x14ac:dyDescent="0.2">
      <c r="B71" s="251" t="s">
        <v>3</v>
      </c>
      <c r="C71" s="252"/>
      <c r="D71" s="252"/>
      <c r="E71" s="252"/>
      <c r="F71" s="252"/>
      <c r="G71" s="252"/>
      <c r="H71" s="252"/>
      <c r="I71" s="252"/>
      <c r="J71" s="252"/>
      <c r="K71" s="198"/>
      <c r="M71" s="7" t="s">
        <v>11</v>
      </c>
      <c r="N71" s="7" t="s">
        <v>12</v>
      </c>
      <c r="O71" s="8" t="s">
        <v>13</v>
      </c>
      <c r="P71" s="7" t="s">
        <v>14</v>
      </c>
      <c r="Q71" s="9" t="s">
        <v>15</v>
      </c>
      <c r="R71" s="9" t="s">
        <v>16</v>
      </c>
      <c r="S71" s="10" t="s">
        <v>17</v>
      </c>
      <c r="U71" s="2" t="s">
        <v>2</v>
      </c>
    </row>
    <row r="72" spans="1:25" ht="12.75" customHeight="1" x14ac:dyDescent="0.2">
      <c r="A72" s="12" t="s">
        <v>19</v>
      </c>
      <c r="B72" s="13">
        <v>1</v>
      </c>
      <c r="C72" s="13">
        <v>2</v>
      </c>
      <c r="D72" s="13">
        <v>3</v>
      </c>
      <c r="E72" s="13">
        <v>4</v>
      </c>
      <c r="F72" s="13">
        <v>5</v>
      </c>
      <c r="G72" s="13">
        <v>6</v>
      </c>
      <c r="H72" s="13">
        <v>7</v>
      </c>
      <c r="I72" s="13">
        <v>8</v>
      </c>
      <c r="J72" s="13">
        <v>9</v>
      </c>
      <c r="K72" s="199">
        <v>10</v>
      </c>
      <c r="L72" s="14" t="s">
        <v>20</v>
      </c>
      <c r="M72" s="18"/>
      <c r="N72" s="18"/>
      <c r="O72" s="19"/>
      <c r="P72" s="20"/>
      <c r="Q72" s="21"/>
      <c r="R72" s="21"/>
      <c r="S72" s="1"/>
      <c r="U72" s="11" t="s">
        <v>18</v>
      </c>
    </row>
    <row r="73" spans="1:25" ht="12.75" customHeight="1" x14ac:dyDescent="0.2">
      <c r="A73" s="22" t="s">
        <v>25</v>
      </c>
      <c r="B73" s="23">
        <v>97</v>
      </c>
      <c r="C73" s="23"/>
      <c r="D73" s="23"/>
      <c r="E73" s="23"/>
      <c r="F73" s="23"/>
      <c r="G73" s="23"/>
      <c r="H73" s="23"/>
      <c r="I73" s="23"/>
      <c r="J73" s="23"/>
      <c r="K73" s="67"/>
      <c r="L73" s="28"/>
      <c r="M73" s="18"/>
      <c r="N73" s="18"/>
      <c r="O73" s="19"/>
      <c r="P73" s="20"/>
      <c r="Q73" s="26">
        <f>B73</f>
        <v>97</v>
      </c>
      <c r="R73" s="21"/>
      <c r="S73" s="1"/>
      <c r="U73" s="11" t="s">
        <v>21</v>
      </c>
    </row>
    <row r="74" spans="1:25" ht="12.75" customHeight="1" x14ac:dyDescent="0.2">
      <c r="A74" s="22" t="s">
        <v>26</v>
      </c>
      <c r="C74" s="27">
        <v>83</v>
      </c>
      <c r="L74" s="28"/>
      <c r="M74" s="1"/>
      <c r="N74" s="1"/>
      <c r="P74" s="20">
        <f>C74/B73</f>
        <v>0.85567010309278346</v>
      </c>
      <c r="Q74" s="29">
        <v>83</v>
      </c>
      <c r="R74" s="30">
        <f t="shared" ref="R74:R82" si="6">Q74/Q73</f>
        <v>0.85567010309278346</v>
      </c>
      <c r="S74" s="1">
        <f t="shared" ref="S74:S82" si="7">100%-R74</f>
        <v>0.14432989690721654</v>
      </c>
      <c r="U74" s="11" t="s">
        <v>23</v>
      </c>
    </row>
    <row r="75" spans="1:25" ht="12.75" customHeight="1" x14ac:dyDescent="0.2">
      <c r="A75" s="22" t="s">
        <v>27</v>
      </c>
      <c r="D75" s="27">
        <v>80</v>
      </c>
      <c r="L75" s="28"/>
      <c r="M75" s="1"/>
      <c r="N75" s="1"/>
      <c r="P75" s="20">
        <f>D75/C74</f>
        <v>0.96385542168674698</v>
      </c>
      <c r="Q75" s="29">
        <v>80</v>
      </c>
      <c r="R75" s="30">
        <f t="shared" si="6"/>
        <v>0.96385542168674698</v>
      </c>
      <c r="S75" s="1">
        <f t="shared" si="7"/>
        <v>3.6144578313253017E-2</v>
      </c>
    </row>
    <row r="76" spans="1:25" ht="12.75" customHeight="1" x14ac:dyDescent="0.2">
      <c r="A76" s="22" t="s">
        <v>28</v>
      </c>
      <c r="E76" s="27">
        <v>74</v>
      </c>
      <c r="L76" s="28"/>
      <c r="M76" s="1"/>
      <c r="N76" s="1"/>
      <c r="P76" s="1">
        <f>E76/D75</f>
        <v>0.92500000000000004</v>
      </c>
      <c r="Q76" s="29">
        <v>75</v>
      </c>
      <c r="R76" s="30">
        <f t="shared" si="6"/>
        <v>0.9375</v>
      </c>
      <c r="S76" s="1">
        <f t="shared" si="7"/>
        <v>6.25E-2</v>
      </c>
    </row>
    <row r="77" spans="1:25" ht="12.75" customHeight="1" x14ac:dyDescent="0.2">
      <c r="A77" s="22" t="s">
        <v>29</v>
      </c>
      <c r="F77" s="27">
        <v>67</v>
      </c>
      <c r="L77" s="28"/>
      <c r="M77" s="1"/>
      <c r="N77" s="1"/>
      <c r="P77" s="1">
        <f>F77/E76</f>
        <v>0.90540540540540537</v>
      </c>
      <c r="Q77" s="29">
        <v>72</v>
      </c>
      <c r="R77" s="30">
        <f t="shared" si="6"/>
        <v>0.96</v>
      </c>
      <c r="S77" s="1">
        <f t="shared" si="7"/>
        <v>4.0000000000000036E-2</v>
      </c>
    </row>
    <row r="78" spans="1:25" ht="12.75" customHeight="1" x14ac:dyDescent="0.2">
      <c r="A78" s="22" t="s">
        <v>30</v>
      </c>
      <c r="G78" s="27">
        <v>65</v>
      </c>
      <c r="L78" s="28"/>
      <c r="M78" s="1"/>
      <c r="N78" s="1"/>
      <c r="P78" s="1">
        <f>G78/F77</f>
        <v>0.97014925373134331</v>
      </c>
      <c r="Q78" s="29">
        <v>67</v>
      </c>
      <c r="R78" s="30">
        <f t="shared" si="6"/>
        <v>0.93055555555555558</v>
      </c>
      <c r="S78" s="1">
        <f t="shared" si="7"/>
        <v>6.944444444444442E-2</v>
      </c>
    </row>
    <row r="79" spans="1:25" ht="12.75" customHeight="1" x14ac:dyDescent="0.2">
      <c r="A79" s="22" t="s">
        <v>31</v>
      </c>
      <c r="H79" s="27">
        <v>65</v>
      </c>
      <c r="L79" s="28"/>
      <c r="M79" s="1"/>
      <c r="N79" s="1"/>
      <c r="P79" s="1">
        <f>H79/G78</f>
        <v>1</v>
      </c>
      <c r="Q79" s="29">
        <v>66</v>
      </c>
      <c r="R79" s="30">
        <f t="shared" si="6"/>
        <v>0.9850746268656716</v>
      </c>
      <c r="S79" s="1">
        <f t="shared" si="7"/>
        <v>1.4925373134328401E-2</v>
      </c>
    </row>
    <row r="80" spans="1:25" ht="12.75" customHeight="1" x14ac:dyDescent="0.2">
      <c r="A80" s="22" t="s">
        <v>32</v>
      </c>
      <c r="I80" s="27">
        <v>64</v>
      </c>
      <c r="L80" s="28"/>
      <c r="M80" s="1"/>
      <c r="N80" s="1"/>
      <c r="P80" s="1">
        <f>I80/H79</f>
        <v>0.98461538461538467</v>
      </c>
      <c r="Q80" s="29">
        <v>65</v>
      </c>
      <c r="R80" s="30">
        <f t="shared" si="6"/>
        <v>0.98484848484848486</v>
      </c>
      <c r="S80" s="1">
        <f t="shared" si="7"/>
        <v>1.5151515151515138E-2</v>
      </c>
    </row>
    <row r="81" spans="1:24" ht="12.75" customHeight="1" x14ac:dyDescent="0.2">
      <c r="A81" s="22" t="s">
        <v>33</v>
      </c>
      <c r="J81" s="27">
        <v>64</v>
      </c>
      <c r="L81" s="28"/>
      <c r="M81" s="1"/>
      <c r="N81" s="1"/>
      <c r="P81" s="1">
        <f>J81/I80</f>
        <v>1</v>
      </c>
      <c r="Q81" s="29">
        <v>66</v>
      </c>
      <c r="R81" s="30">
        <f t="shared" si="6"/>
        <v>1.0153846153846153</v>
      </c>
      <c r="S81" s="1">
        <f t="shared" si="7"/>
        <v>-1.538461538461533E-2</v>
      </c>
    </row>
    <row r="82" spans="1:24" ht="12.75" customHeight="1" x14ac:dyDescent="0.2">
      <c r="A82" s="22" t="s">
        <v>34</v>
      </c>
      <c r="K82" s="200">
        <v>63</v>
      </c>
      <c r="L82" s="28">
        <v>63</v>
      </c>
      <c r="M82" s="1"/>
      <c r="N82" s="1"/>
      <c r="P82" s="1">
        <f>K82/J81</f>
        <v>0.984375</v>
      </c>
      <c r="Q82" s="29">
        <v>64</v>
      </c>
      <c r="R82" s="30">
        <f t="shared" si="6"/>
        <v>0.96969696969696972</v>
      </c>
      <c r="S82" s="1">
        <f t="shared" si="7"/>
        <v>3.0303030303030276E-2</v>
      </c>
    </row>
    <row r="83" spans="1:24" ht="12.75" customHeight="1" x14ac:dyDescent="0.2">
      <c r="A83" s="22" t="s">
        <v>46</v>
      </c>
      <c r="K83" s="200">
        <v>1</v>
      </c>
      <c r="L83" s="28"/>
      <c r="M83" s="1"/>
      <c r="N83" s="1"/>
      <c r="P83" s="1"/>
      <c r="Q83" s="29">
        <v>64</v>
      </c>
      <c r="R83" s="30"/>
      <c r="S83" s="1"/>
    </row>
    <row r="84" spans="1:24" ht="12.75" customHeight="1" x14ac:dyDescent="0.2">
      <c r="A84" s="22" t="s">
        <v>50</v>
      </c>
      <c r="K84" s="200">
        <v>1</v>
      </c>
      <c r="L84" s="28">
        <v>1</v>
      </c>
      <c r="M84" s="1"/>
      <c r="N84" s="1"/>
      <c r="P84" s="1"/>
      <c r="Q84" s="29">
        <v>1</v>
      </c>
      <c r="R84" s="30"/>
      <c r="S84" s="1"/>
    </row>
    <row r="85" spans="1:24" ht="12.75" customHeight="1" x14ac:dyDescent="0.2">
      <c r="A85" s="22" t="s">
        <v>51</v>
      </c>
      <c r="K85" s="200">
        <v>1</v>
      </c>
      <c r="L85" s="28"/>
      <c r="M85" s="1"/>
      <c r="N85" s="1"/>
      <c r="P85" s="1"/>
      <c r="Q85" s="29">
        <v>1</v>
      </c>
      <c r="R85" s="30"/>
      <c r="S85" s="1"/>
      <c r="T85" s="27" t="s">
        <v>35</v>
      </c>
      <c r="U85" s="27">
        <v>62</v>
      </c>
      <c r="V85" s="27">
        <f>SUM(L82:L84)</f>
        <v>64</v>
      </c>
      <c r="W85" s="27" t="s">
        <v>20</v>
      </c>
    </row>
    <row r="86" spans="1:24" ht="12.75" customHeight="1" x14ac:dyDescent="0.2">
      <c r="L86" s="27">
        <f>SUM(L82:L85)</f>
        <v>64</v>
      </c>
      <c r="M86" s="1">
        <f>L82/B73</f>
        <v>0.64948453608247425</v>
      </c>
      <c r="N86" s="1">
        <f>L86/B73</f>
        <v>0.65979381443298968</v>
      </c>
      <c r="O86" s="1">
        <f>N86-M86</f>
        <v>1.0309278350515427E-2</v>
      </c>
      <c r="P86" s="1"/>
      <c r="T86" s="27" t="s">
        <v>36</v>
      </c>
      <c r="U86" s="30">
        <f>U85/B73</f>
        <v>0.63917525773195871</v>
      </c>
      <c r="V86" s="30">
        <f>U85/V85</f>
        <v>0.96875</v>
      </c>
      <c r="W86" s="27" t="s">
        <v>37</v>
      </c>
    </row>
    <row r="87" spans="1:24" ht="12.75" customHeight="1" x14ac:dyDescent="0.3">
      <c r="A87" s="3" t="s">
        <v>47</v>
      </c>
      <c r="M87" s="1"/>
      <c r="N87" s="1"/>
      <c r="P87" s="1"/>
    </row>
    <row r="88" spans="1:24" ht="25.5" customHeight="1" x14ac:dyDescent="0.2">
      <c r="B88" s="251" t="s">
        <v>3</v>
      </c>
      <c r="C88" s="252"/>
      <c r="D88" s="252"/>
      <c r="E88" s="252"/>
      <c r="F88" s="252"/>
      <c r="G88" s="252"/>
      <c r="H88" s="252"/>
      <c r="I88" s="252"/>
      <c r="J88" s="252"/>
      <c r="K88" s="198"/>
      <c r="M88" s="7" t="s">
        <v>11</v>
      </c>
      <c r="N88" s="7" t="s">
        <v>12</v>
      </c>
      <c r="O88" s="8" t="s">
        <v>13</v>
      </c>
      <c r="P88" s="7" t="s">
        <v>14</v>
      </c>
      <c r="Q88" s="9" t="s">
        <v>15</v>
      </c>
      <c r="R88" s="9" t="s">
        <v>16</v>
      </c>
      <c r="S88" s="10" t="s">
        <v>17</v>
      </c>
    </row>
    <row r="89" spans="1:24" ht="12.75" customHeight="1" x14ac:dyDescent="0.2">
      <c r="A89" s="12" t="s">
        <v>19</v>
      </c>
      <c r="B89" s="13">
        <v>1</v>
      </c>
      <c r="C89" s="13">
        <v>2</v>
      </c>
      <c r="D89" s="13">
        <v>3</v>
      </c>
      <c r="E89" s="13">
        <v>4</v>
      </c>
      <c r="F89" s="13">
        <v>5</v>
      </c>
      <c r="G89" s="13">
        <v>6</v>
      </c>
      <c r="H89" s="13">
        <v>7</v>
      </c>
      <c r="I89" s="13">
        <v>8</v>
      </c>
      <c r="J89" s="13">
        <v>9</v>
      </c>
      <c r="K89" s="199">
        <v>10</v>
      </c>
      <c r="L89" s="14" t="s">
        <v>20</v>
      </c>
      <c r="M89" s="18"/>
      <c r="N89" s="18"/>
      <c r="O89" s="19"/>
      <c r="P89" s="20"/>
      <c r="Q89" s="21"/>
      <c r="R89" s="21"/>
      <c r="S89" s="1"/>
    </row>
    <row r="90" spans="1:24" ht="12.75" customHeight="1" x14ac:dyDescent="0.2">
      <c r="A90" s="22" t="s">
        <v>26</v>
      </c>
      <c r="B90" s="23">
        <v>29</v>
      </c>
      <c r="C90" s="23"/>
      <c r="D90" s="23"/>
      <c r="E90" s="23"/>
      <c r="F90" s="23"/>
      <c r="G90" s="23"/>
      <c r="H90" s="23"/>
      <c r="I90" s="23"/>
      <c r="J90" s="23"/>
      <c r="K90" s="67"/>
      <c r="L90" s="28"/>
      <c r="M90" s="18"/>
      <c r="N90" s="18"/>
      <c r="O90" s="19"/>
      <c r="P90" s="20"/>
      <c r="Q90" s="26">
        <f>B90</f>
        <v>29</v>
      </c>
      <c r="R90" s="21"/>
      <c r="S90" s="1"/>
    </row>
    <row r="91" spans="1:24" ht="12.75" customHeight="1" x14ac:dyDescent="0.2">
      <c r="A91" s="22" t="s">
        <v>27</v>
      </c>
      <c r="C91" s="27">
        <v>20</v>
      </c>
      <c r="L91" s="28"/>
      <c r="M91" s="1"/>
      <c r="N91" s="1"/>
      <c r="P91" s="20">
        <f>C91/B90</f>
        <v>0.68965517241379315</v>
      </c>
      <c r="Q91" s="29">
        <v>20</v>
      </c>
      <c r="R91" s="30">
        <f t="shared" ref="R91:R99" si="8">Q91/Q90</f>
        <v>0.68965517241379315</v>
      </c>
      <c r="S91" s="1">
        <f t="shared" ref="S91:S99" si="9">100%-R91</f>
        <v>0.31034482758620685</v>
      </c>
      <c r="U91" s="31"/>
      <c r="V91" s="32" t="s">
        <v>48</v>
      </c>
      <c r="W91" s="32"/>
      <c r="X91" s="32"/>
    </row>
    <row r="92" spans="1:24" ht="12.75" customHeight="1" x14ac:dyDescent="0.2">
      <c r="A92" s="22" t="s">
        <v>28</v>
      </c>
      <c r="D92" s="27">
        <v>16</v>
      </c>
      <c r="L92" s="28"/>
      <c r="M92" s="1"/>
      <c r="N92" s="1"/>
      <c r="P92" s="20">
        <f>D92/C91</f>
        <v>0.8</v>
      </c>
      <c r="Q92" s="29">
        <v>17</v>
      </c>
      <c r="R92" s="30">
        <f t="shared" si="8"/>
        <v>0.85</v>
      </c>
      <c r="S92" s="1">
        <f t="shared" si="9"/>
        <v>0.15000000000000002</v>
      </c>
      <c r="V92" s="33"/>
      <c r="W92" s="33"/>
      <c r="X92" s="33"/>
    </row>
    <row r="93" spans="1:24" ht="12.75" customHeight="1" x14ac:dyDescent="0.2">
      <c r="A93" s="22" t="s">
        <v>29</v>
      </c>
      <c r="E93" s="27">
        <v>14</v>
      </c>
      <c r="L93" s="28"/>
      <c r="M93" s="1"/>
      <c r="N93" s="1"/>
      <c r="P93" s="1">
        <f>E93/D92</f>
        <v>0.875</v>
      </c>
      <c r="Q93" s="29">
        <v>16</v>
      </c>
      <c r="R93" s="30">
        <f t="shared" si="8"/>
        <v>0.94117647058823528</v>
      </c>
      <c r="S93" s="1">
        <f t="shared" si="9"/>
        <v>5.8823529411764719E-2</v>
      </c>
      <c r="U93" s="34" t="s">
        <v>40</v>
      </c>
      <c r="V93" s="35" t="s">
        <v>41</v>
      </c>
    </row>
    <row r="94" spans="1:24" ht="12.75" customHeight="1" x14ac:dyDescent="0.2">
      <c r="A94" s="22" t="s">
        <v>30</v>
      </c>
      <c r="F94" s="27">
        <v>13</v>
      </c>
      <c r="L94" s="28"/>
      <c r="M94" s="1"/>
      <c r="N94" s="1"/>
      <c r="P94" s="1">
        <f>F94/E93</f>
        <v>0.9285714285714286</v>
      </c>
      <c r="Q94" s="29">
        <v>13</v>
      </c>
      <c r="R94" s="30">
        <f t="shared" si="8"/>
        <v>0.8125</v>
      </c>
      <c r="S94" s="1">
        <f t="shared" si="9"/>
        <v>0.1875</v>
      </c>
      <c r="U94" s="34"/>
      <c r="V94" s="35"/>
    </row>
    <row r="95" spans="1:24" ht="12.75" customHeight="1" x14ac:dyDescent="0.2">
      <c r="A95" s="22" t="s">
        <v>31</v>
      </c>
      <c r="G95" s="27">
        <v>13</v>
      </c>
      <c r="L95" s="28"/>
      <c r="M95" s="1"/>
      <c r="N95" s="1"/>
      <c r="P95" s="1">
        <f>G95/F94</f>
        <v>1</v>
      </c>
      <c r="Q95" s="29">
        <v>13</v>
      </c>
      <c r="R95" s="30">
        <f t="shared" si="8"/>
        <v>1</v>
      </c>
      <c r="S95" s="1">
        <f t="shared" si="9"/>
        <v>0</v>
      </c>
      <c r="U95" s="2" t="s">
        <v>42</v>
      </c>
      <c r="V95" s="1">
        <f>S19</f>
        <v>0.15384615384615385</v>
      </c>
    </row>
    <row r="96" spans="1:24" ht="12.75" customHeight="1" x14ac:dyDescent="0.2">
      <c r="A96" s="22" t="s">
        <v>32</v>
      </c>
      <c r="H96" s="27">
        <v>13</v>
      </c>
      <c r="L96" s="28"/>
      <c r="M96" s="1"/>
      <c r="N96" s="1"/>
      <c r="P96" s="1">
        <f>H96/G95</f>
        <v>1</v>
      </c>
      <c r="Q96" s="29">
        <v>13</v>
      </c>
      <c r="R96" s="30">
        <f t="shared" si="8"/>
        <v>1</v>
      </c>
      <c r="S96" s="1">
        <f t="shared" si="9"/>
        <v>0</v>
      </c>
      <c r="U96" s="2"/>
      <c r="V96" s="1"/>
    </row>
    <row r="97" spans="1:25" ht="12.75" customHeight="1" x14ac:dyDescent="0.2">
      <c r="A97" s="22" t="s">
        <v>33</v>
      </c>
      <c r="I97" s="27">
        <v>13</v>
      </c>
      <c r="L97" s="28"/>
      <c r="M97" s="1"/>
      <c r="N97" s="1"/>
      <c r="P97" s="1">
        <f>I97/H96</f>
        <v>1</v>
      </c>
      <c r="Q97" s="29">
        <v>13</v>
      </c>
      <c r="R97" s="30">
        <f t="shared" si="8"/>
        <v>1</v>
      </c>
      <c r="S97" s="1">
        <f t="shared" si="9"/>
        <v>0</v>
      </c>
      <c r="U97" s="2"/>
      <c r="V97" s="1"/>
    </row>
    <row r="98" spans="1:25" ht="12.75" customHeight="1" x14ac:dyDescent="0.2">
      <c r="A98" s="22" t="s">
        <v>34</v>
      </c>
      <c r="J98" s="27">
        <v>13</v>
      </c>
      <c r="L98" s="28"/>
      <c r="M98" s="1"/>
      <c r="N98" s="1"/>
      <c r="P98" s="1">
        <f>J98/I97</f>
        <v>1</v>
      </c>
      <c r="Q98" s="29">
        <v>13</v>
      </c>
      <c r="R98" s="30">
        <f t="shared" si="8"/>
        <v>1</v>
      </c>
      <c r="S98" s="1">
        <f t="shared" si="9"/>
        <v>0</v>
      </c>
      <c r="U98" s="2"/>
      <c r="V98" s="1"/>
    </row>
    <row r="99" spans="1:25" ht="12.75" customHeight="1" x14ac:dyDescent="0.2">
      <c r="A99" s="22" t="s">
        <v>46</v>
      </c>
      <c r="K99" s="200">
        <v>13</v>
      </c>
      <c r="L99" s="28">
        <v>13</v>
      </c>
      <c r="M99" s="1"/>
      <c r="N99" s="1"/>
      <c r="P99" s="1">
        <f>K99/J98</f>
        <v>1</v>
      </c>
      <c r="Q99" s="29">
        <v>13</v>
      </c>
      <c r="R99" s="30">
        <f t="shared" si="8"/>
        <v>1</v>
      </c>
      <c r="S99" s="1">
        <f t="shared" si="9"/>
        <v>0</v>
      </c>
      <c r="U99" s="2"/>
      <c r="V99" s="1"/>
    </row>
    <row r="100" spans="1:25" ht="12.75" customHeight="1" x14ac:dyDescent="0.2">
      <c r="A100" s="22" t="s">
        <v>50</v>
      </c>
      <c r="K100" s="200">
        <v>1</v>
      </c>
      <c r="L100" s="28">
        <v>1</v>
      </c>
      <c r="M100" s="1"/>
      <c r="N100" s="1"/>
      <c r="P100" s="1"/>
      <c r="Q100" s="29">
        <v>1</v>
      </c>
      <c r="R100" s="30"/>
      <c r="S100" s="1"/>
      <c r="U100" s="2"/>
      <c r="V100" s="1"/>
    </row>
    <row r="101" spans="1:25" ht="12.75" customHeight="1" x14ac:dyDescent="0.2">
      <c r="A101" s="22" t="s">
        <v>51</v>
      </c>
      <c r="L101" s="28"/>
      <c r="M101" s="1"/>
      <c r="N101" s="1"/>
      <c r="P101" s="1"/>
      <c r="Q101" s="29"/>
      <c r="R101" s="30"/>
      <c r="S101" s="1"/>
      <c r="U101" s="2"/>
      <c r="V101" s="27" t="s">
        <v>35</v>
      </c>
      <c r="W101" s="27">
        <v>13</v>
      </c>
      <c r="X101" s="27">
        <f>SUM(L99:L101)</f>
        <v>14</v>
      </c>
      <c r="Y101" s="27" t="s">
        <v>20</v>
      </c>
    </row>
    <row r="102" spans="1:25" ht="12.75" customHeight="1" x14ac:dyDescent="0.2">
      <c r="L102" s="27">
        <f>SUM(L99:L100)</f>
        <v>14</v>
      </c>
      <c r="M102" s="1">
        <f>L99/B90</f>
        <v>0.44827586206896552</v>
      </c>
      <c r="N102" s="1">
        <f>L102/B90</f>
        <v>0.48275862068965519</v>
      </c>
      <c r="O102" s="1">
        <f>N102-M102</f>
        <v>3.4482758620689669E-2</v>
      </c>
      <c r="P102" s="1"/>
      <c r="U102" s="2" t="s">
        <v>43</v>
      </c>
      <c r="V102" s="27" t="s">
        <v>36</v>
      </c>
      <c r="W102" s="30">
        <f>W101/B90</f>
        <v>0.44827586206896552</v>
      </c>
      <c r="X102" s="30">
        <f>W101/X101</f>
        <v>0.9285714285714286</v>
      </c>
      <c r="Y102" s="27" t="s">
        <v>37</v>
      </c>
    </row>
    <row r="103" spans="1:25" ht="12.75" customHeight="1" x14ac:dyDescent="0.3">
      <c r="A103" s="3" t="s">
        <v>49</v>
      </c>
      <c r="M103" s="1"/>
      <c r="N103" s="1"/>
      <c r="P103" s="1"/>
      <c r="U103" s="2" t="s">
        <v>45</v>
      </c>
    </row>
    <row r="104" spans="1:25" ht="25.5" customHeight="1" x14ac:dyDescent="0.2">
      <c r="B104" s="251" t="s">
        <v>3</v>
      </c>
      <c r="C104" s="252"/>
      <c r="D104" s="252"/>
      <c r="E104" s="252"/>
      <c r="F104" s="252"/>
      <c r="G104" s="252"/>
      <c r="H104" s="252"/>
      <c r="I104" s="252"/>
      <c r="J104" s="252"/>
      <c r="K104" s="198"/>
      <c r="M104" s="7" t="s">
        <v>11</v>
      </c>
      <c r="N104" s="7" t="s">
        <v>12</v>
      </c>
      <c r="O104" s="8" t="s">
        <v>13</v>
      </c>
      <c r="P104" s="7" t="s">
        <v>14</v>
      </c>
      <c r="Q104" s="9" t="s">
        <v>15</v>
      </c>
      <c r="R104" s="9" t="s">
        <v>16</v>
      </c>
      <c r="S104" s="10" t="s">
        <v>17</v>
      </c>
      <c r="U104" s="2" t="s">
        <v>0</v>
      </c>
    </row>
    <row r="105" spans="1:25" ht="12.75" customHeight="1" x14ac:dyDescent="0.2">
      <c r="A105" s="12" t="s">
        <v>19</v>
      </c>
      <c r="B105" s="13">
        <v>1</v>
      </c>
      <c r="C105" s="13">
        <v>2</v>
      </c>
      <c r="D105" s="13">
        <v>3</v>
      </c>
      <c r="E105" s="13">
        <v>4</v>
      </c>
      <c r="F105" s="13">
        <v>5</v>
      </c>
      <c r="G105" s="13">
        <v>6</v>
      </c>
      <c r="H105" s="13">
        <v>7</v>
      </c>
      <c r="I105" s="13">
        <v>8</v>
      </c>
      <c r="J105" s="13">
        <v>9</v>
      </c>
      <c r="K105" s="199">
        <v>10</v>
      </c>
      <c r="L105" s="14" t="s">
        <v>20</v>
      </c>
      <c r="M105" s="18"/>
      <c r="N105" s="18"/>
      <c r="O105" s="19"/>
      <c r="P105" s="20"/>
      <c r="Q105" s="21"/>
      <c r="R105" s="21"/>
      <c r="S105" s="1"/>
      <c r="U105" s="2" t="s">
        <v>2</v>
      </c>
    </row>
    <row r="106" spans="1:25" ht="12.75" customHeight="1" x14ac:dyDescent="0.2">
      <c r="A106" s="22" t="s">
        <v>27</v>
      </c>
      <c r="B106" s="23">
        <v>58</v>
      </c>
      <c r="C106" s="23"/>
      <c r="D106" s="23"/>
      <c r="E106" s="23"/>
      <c r="F106" s="23"/>
      <c r="G106" s="23"/>
      <c r="H106" s="23"/>
      <c r="I106" s="23"/>
      <c r="J106" s="23"/>
      <c r="K106" s="67"/>
      <c r="L106" s="28"/>
      <c r="M106" s="18"/>
      <c r="N106" s="18"/>
      <c r="O106" s="19"/>
      <c r="P106" s="20"/>
      <c r="Q106" s="26">
        <f>B106</f>
        <v>58</v>
      </c>
      <c r="R106" s="21"/>
      <c r="S106" s="1"/>
      <c r="U106" s="11" t="s">
        <v>18</v>
      </c>
    </row>
    <row r="107" spans="1:25" ht="12.75" customHeight="1" x14ac:dyDescent="0.2">
      <c r="A107" s="22" t="s">
        <v>28</v>
      </c>
      <c r="C107" s="27">
        <v>40</v>
      </c>
      <c r="L107" s="28"/>
      <c r="M107" s="1"/>
      <c r="N107" s="1"/>
      <c r="P107" s="20">
        <f>C107/B106</f>
        <v>0.68965517241379315</v>
      </c>
      <c r="Q107" s="29">
        <v>40</v>
      </c>
      <c r="R107" s="30">
        <f t="shared" ref="R107:R115" si="10">Q107/Q106</f>
        <v>0.68965517241379315</v>
      </c>
      <c r="S107" s="1">
        <f t="shared" ref="S107:S115" si="11">100%-R107</f>
        <v>0.31034482758620685</v>
      </c>
      <c r="U107" s="11" t="s">
        <v>21</v>
      </c>
    </row>
    <row r="108" spans="1:25" ht="12.75" customHeight="1" x14ac:dyDescent="0.2">
      <c r="A108" s="22" t="s">
        <v>29</v>
      </c>
      <c r="D108" s="27">
        <v>37</v>
      </c>
      <c r="L108" s="28"/>
      <c r="M108" s="1"/>
      <c r="N108" s="1"/>
      <c r="P108" s="20">
        <f>D108/C107</f>
        <v>0.92500000000000004</v>
      </c>
      <c r="Q108" s="29">
        <v>38</v>
      </c>
      <c r="R108" s="30">
        <f t="shared" si="10"/>
        <v>0.95</v>
      </c>
      <c r="S108" s="1">
        <f t="shared" si="11"/>
        <v>5.0000000000000044E-2</v>
      </c>
      <c r="U108" s="11" t="s">
        <v>23</v>
      </c>
      <c r="V108" s="102"/>
      <c r="W108" s="102"/>
      <c r="X108" s="102"/>
    </row>
    <row r="109" spans="1:25" ht="12.75" customHeight="1" x14ac:dyDescent="0.2">
      <c r="A109" s="22" t="s">
        <v>30</v>
      </c>
      <c r="E109" s="27">
        <v>36</v>
      </c>
      <c r="L109" s="28"/>
      <c r="M109" s="1"/>
      <c r="N109" s="1"/>
      <c r="P109" s="1">
        <f>E109/D108</f>
        <v>0.97297297297297303</v>
      </c>
      <c r="Q109" s="29">
        <v>37</v>
      </c>
      <c r="R109" s="30">
        <f t="shared" si="10"/>
        <v>0.97368421052631582</v>
      </c>
      <c r="S109" s="1">
        <f t="shared" si="11"/>
        <v>2.6315789473684181E-2</v>
      </c>
      <c r="U109" s="103"/>
      <c r="V109" s="104"/>
      <c r="W109" s="104"/>
      <c r="X109" s="104"/>
    </row>
    <row r="110" spans="1:25" ht="12.75" customHeight="1" x14ac:dyDescent="0.2">
      <c r="A110" s="22" t="s">
        <v>31</v>
      </c>
      <c r="F110" s="27">
        <v>36</v>
      </c>
      <c r="L110" s="28"/>
      <c r="M110" s="1"/>
      <c r="N110" s="1"/>
      <c r="P110" s="1">
        <f>F110/E109</f>
        <v>1</v>
      </c>
      <c r="Q110" s="29">
        <v>38</v>
      </c>
      <c r="R110" s="30">
        <f t="shared" si="10"/>
        <v>1.027027027027027</v>
      </c>
      <c r="S110" s="1">
        <f t="shared" si="11"/>
        <v>-2.7027027027026973E-2</v>
      </c>
      <c r="U110" s="22"/>
      <c r="V110" s="104"/>
      <c r="W110" s="104"/>
      <c r="X110" s="104"/>
    </row>
    <row r="111" spans="1:25" ht="12.75" customHeight="1" x14ac:dyDescent="0.2">
      <c r="A111" s="22" t="s">
        <v>32</v>
      </c>
      <c r="G111" s="27">
        <v>37</v>
      </c>
      <c r="L111" s="28"/>
      <c r="M111" s="1"/>
      <c r="N111" s="1"/>
      <c r="P111" s="1">
        <f>G111/F110</f>
        <v>1.0277777777777777</v>
      </c>
      <c r="Q111" s="29">
        <v>38</v>
      </c>
      <c r="R111" s="30">
        <f t="shared" si="10"/>
        <v>1</v>
      </c>
      <c r="S111" s="1">
        <f t="shared" si="11"/>
        <v>0</v>
      </c>
      <c r="U111" s="22"/>
      <c r="V111" s="104"/>
      <c r="W111" s="104"/>
      <c r="X111" s="104"/>
    </row>
    <row r="112" spans="1:25" ht="12.75" customHeight="1" x14ac:dyDescent="0.2">
      <c r="A112" s="22" t="s">
        <v>33</v>
      </c>
      <c r="H112" s="27">
        <v>36</v>
      </c>
      <c r="L112" s="28"/>
      <c r="M112" s="1"/>
      <c r="N112" s="1"/>
      <c r="P112" s="1">
        <f>H112/G111</f>
        <v>0.97297297297297303</v>
      </c>
      <c r="Q112" s="29">
        <v>36</v>
      </c>
      <c r="R112" s="30">
        <f t="shared" si="10"/>
        <v>0.94736842105263153</v>
      </c>
      <c r="S112" s="1">
        <f t="shared" si="11"/>
        <v>5.2631578947368474E-2</v>
      </c>
      <c r="U112" s="22"/>
      <c r="V112" s="104"/>
      <c r="W112" s="104"/>
      <c r="X112" s="104"/>
    </row>
    <row r="113" spans="1:35" ht="12.75" customHeight="1" x14ac:dyDescent="0.2">
      <c r="A113" s="22" t="s">
        <v>34</v>
      </c>
      <c r="I113" s="27">
        <v>36</v>
      </c>
      <c r="L113" s="28"/>
      <c r="M113" s="1"/>
      <c r="N113" s="1"/>
      <c r="P113" s="1">
        <f>I113/H112</f>
        <v>1</v>
      </c>
      <c r="Q113" s="29">
        <v>37</v>
      </c>
      <c r="R113" s="30">
        <f t="shared" si="10"/>
        <v>1.0277777777777777</v>
      </c>
      <c r="S113" s="1">
        <f t="shared" si="11"/>
        <v>-2.7777777777777679E-2</v>
      </c>
      <c r="U113" s="22"/>
      <c r="V113" s="104"/>
      <c r="W113" s="104"/>
      <c r="X113" s="104"/>
    </row>
    <row r="114" spans="1:35" ht="12.75" customHeight="1" x14ac:dyDescent="0.2">
      <c r="A114" s="22" t="s">
        <v>46</v>
      </c>
      <c r="J114" s="27">
        <v>36</v>
      </c>
      <c r="L114" s="28"/>
      <c r="M114" s="1"/>
      <c r="N114" s="1"/>
      <c r="P114" s="1">
        <f>J114/I113</f>
        <v>1</v>
      </c>
      <c r="Q114" s="29">
        <v>37</v>
      </c>
      <c r="R114" s="30">
        <f t="shared" si="10"/>
        <v>1</v>
      </c>
      <c r="S114" s="1">
        <f t="shared" si="11"/>
        <v>0</v>
      </c>
      <c r="U114" s="22"/>
      <c r="V114" s="104"/>
      <c r="W114" s="104"/>
      <c r="X114" s="104"/>
    </row>
    <row r="115" spans="1:35" ht="12.75" customHeight="1" x14ac:dyDescent="0.2">
      <c r="A115" s="22" t="s">
        <v>50</v>
      </c>
      <c r="K115" s="200">
        <v>36</v>
      </c>
      <c r="L115" s="28">
        <v>35</v>
      </c>
      <c r="M115" s="1"/>
      <c r="N115" s="1"/>
      <c r="P115" s="1">
        <f>K115/J114</f>
        <v>1</v>
      </c>
      <c r="Q115" s="29">
        <v>37</v>
      </c>
      <c r="R115" s="30">
        <f t="shared" si="10"/>
        <v>1</v>
      </c>
      <c r="S115" s="1">
        <f t="shared" si="11"/>
        <v>0</v>
      </c>
      <c r="U115" s="22"/>
      <c r="V115" s="104"/>
      <c r="W115" s="104"/>
      <c r="X115" s="104"/>
    </row>
    <row r="116" spans="1:35" ht="12.75" customHeight="1" x14ac:dyDescent="0.2">
      <c r="A116" s="22" t="s">
        <v>51</v>
      </c>
      <c r="K116" s="200">
        <v>2</v>
      </c>
      <c r="L116" s="28">
        <v>2</v>
      </c>
      <c r="M116" s="1"/>
      <c r="N116" s="1"/>
      <c r="P116" s="1"/>
      <c r="Q116" s="29">
        <v>2</v>
      </c>
      <c r="R116" s="30"/>
      <c r="S116" s="1"/>
      <c r="U116" s="22"/>
      <c r="V116" s="104"/>
      <c r="W116" s="104"/>
      <c r="X116" s="104"/>
    </row>
    <row r="117" spans="1:35" ht="12.75" customHeight="1" x14ac:dyDescent="0.2">
      <c r="A117" s="27">
        <v>1101</v>
      </c>
      <c r="L117" s="28"/>
      <c r="M117" s="1"/>
      <c r="N117" s="1"/>
      <c r="P117" s="1"/>
      <c r="Q117" s="29"/>
      <c r="R117" s="30"/>
      <c r="S117" s="1"/>
      <c r="T117" s="27" t="s">
        <v>35</v>
      </c>
      <c r="U117" s="27">
        <v>37</v>
      </c>
      <c r="V117" s="27">
        <f>SUM(L115:L117)</f>
        <v>37</v>
      </c>
      <c r="W117" s="27" t="s">
        <v>20</v>
      </c>
    </row>
    <row r="118" spans="1:35" ht="12.75" customHeight="1" x14ac:dyDescent="0.2">
      <c r="L118" s="27">
        <f>SUM(L115:L116)</f>
        <v>37</v>
      </c>
      <c r="M118" s="1">
        <f>L115/B106</f>
        <v>0.60344827586206895</v>
      </c>
      <c r="N118" s="1">
        <f>L118/B106</f>
        <v>0.63793103448275867</v>
      </c>
      <c r="O118" s="1">
        <f>N118-M118</f>
        <v>3.4482758620689724E-2</v>
      </c>
      <c r="P118" s="1"/>
      <c r="T118" s="27" t="s">
        <v>36</v>
      </c>
      <c r="U118" s="30">
        <f>U117/B106</f>
        <v>0.63793103448275867</v>
      </c>
      <c r="V118" s="30">
        <f>U117/V117</f>
        <v>1</v>
      </c>
      <c r="W118" s="27" t="s">
        <v>37</v>
      </c>
    </row>
    <row r="119" spans="1:35" ht="12.75" customHeight="1" x14ac:dyDescent="0.3">
      <c r="A119" s="3" t="s">
        <v>52</v>
      </c>
      <c r="M119" s="1"/>
      <c r="N119" s="1"/>
      <c r="P119" s="1"/>
      <c r="U119" s="22"/>
      <c r="V119" s="104"/>
      <c r="W119" s="104"/>
      <c r="X119" s="104"/>
    </row>
    <row r="120" spans="1:35" ht="25.5" customHeight="1" x14ac:dyDescent="0.2">
      <c r="B120" s="251" t="s">
        <v>3</v>
      </c>
      <c r="C120" s="252"/>
      <c r="D120" s="252"/>
      <c r="E120" s="252"/>
      <c r="F120" s="252"/>
      <c r="G120" s="252"/>
      <c r="H120" s="252"/>
      <c r="I120" s="252"/>
      <c r="J120" s="252"/>
      <c r="K120" s="198"/>
      <c r="M120" s="7" t="s">
        <v>11</v>
      </c>
      <c r="N120" s="7" t="s">
        <v>12</v>
      </c>
      <c r="O120" s="8" t="s">
        <v>13</v>
      </c>
      <c r="P120" s="7" t="s">
        <v>14</v>
      </c>
      <c r="Q120" s="9" t="s">
        <v>15</v>
      </c>
      <c r="R120" s="9" t="s">
        <v>16</v>
      </c>
      <c r="S120" s="10" t="s">
        <v>17</v>
      </c>
      <c r="U120" s="27"/>
      <c r="V120" s="32" t="s">
        <v>115</v>
      </c>
      <c r="W120" s="106"/>
      <c r="X120" s="106"/>
    </row>
    <row r="121" spans="1:35" ht="12.75" customHeight="1" x14ac:dyDescent="0.3">
      <c r="A121" s="12" t="s">
        <v>19</v>
      </c>
      <c r="B121" s="13">
        <v>1</v>
      </c>
      <c r="C121" s="13">
        <v>2</v>
      </c>
      <c r="D121" s="13">
        <v>3</v>
      </c>
      <c r="E121" s="13">
        <v>4</v>
      </c>
      <c r="F121" s="13">
        <v>5</v>
      </c>
      <c r="G121" s="13">
        <v>6</v>
      </c>
      <c r="H121" s="13">
        <v>7</v>
      </c>
      <c r="I121" s="13">
        <v>8</v>
      </c>
      <c r="J121" s="13">
        <v>9</v>
      </c>
      <c r="K121" s="199">
        <v>10</v>
      </c>
      <c r="L121" s="14" t="s">
        <v>20</v>
      </c>
      <c r="M121" s="18"/>
      <c r="N121" s="18"/>
      <c r="O121" s="19"/>
      <c r="P121" s="20"/>
      <c r="Q121" s="21"/>
      <c r="R121" s="21"/>
      <c r="S121" s="1"/>
      <c r="U121" s="107" t="s">
        <v>40</v>
      </c>
      <c r="V121" s="107" t="s">
        <v>41</v>
      </c>
      <c r="W121" s="37" t="s">
        <v>22</v>
      </c>
      <c r="X121" s="37" t="s">
        <v>24</v>
      </c>
      <c r="Y121" s="37" t="s">
        <v>25</v>
      </c>
      <c r="Z121" s="37" t="s">
        <v>26</v>
      </c>
      <c r="AA121" s="37" t="s">
        <v>27</v>
      </c>
      <c r="AB121" s="37" t="s">
        <v>28</v>
      </c>
      <c r="AC121" s="37" t="s">
        <v>29</v>
      </c>
      <c r="AD121" s="37" t="s">
        <v>30</v>
      </c>
      <c r="AE121" s="37" t="s">
        <v>31</v>
      </c>
      <c r="AF121" s="37" t="s">
        <v>32</v>
      </c>
      <c r="AG121" s="37" t="s">
        <v>33</v>
      </c>
      <c r="AH121" s="37" t="s">
        <v>34</v>
      </c>
      <c r="AI121" s="37" t="s">
        <v>46</v>
      </c>
    </row>
    <row r="122" spans="1:35" ht="12.75" customHeight="1" x14ac:dyDescent="0.3">
      <c r="A122" s="22" t="s">
        <v>28</v>
      </c>
      <c r="B122" s="23">
        <v>16</v>
      </c>
      <c r="C122" s="23"/>
      <c r="D122" s="23"/>
      <c r="E122" s="23"/>
      <c r="F122" s="23"/>
      <c r="G122" s="23"/>
      <c r="H122" s="23"/>
      <c r="I122" s="23"/>
      <c r="J122" s="23"/>
      <c r="K122" s="67"/>
      <c r="L122" s="28"/>
      <c r="M122" s="18"/>
      <c r="N122" s="18"/>
      <c r="O122" s="19"/>
      <c r="P122" s="20"/>
      <c r="Q122" s="26">
        <f>B122</f>
        <v>16</v>
      </c>
      <c r="R122" s="21"/>
      <c r="S122" s="1"/>
      <c r="U122" s="38" t="s">
        <v>42</v>
      </c>
      <c r="V122" s="39">
        <f>Q20/Q18</f>
        <v>0.84615384615384615</v>
      </c>
      <c r="W122" s="39">
        <f>Q37/Q35</f>
        <v>0.73170731707317072</v>
      </c>
      <c r="X122" s="39">
        <f>Q57/Q55</f>
        <v>0.68292682926829273</v>
      </c>
      <c r="Y122" s="39">
        <f>Q75/Q73</f>
        <v>0.82474226804123707</v>
      </c>
      <c r="Z122" s="39">
        <f>Q92/Q90</f>
        <v>0.58620689655172409</v>
      </c>
      <c r="AA122" s="39">
        <f>Q108/Q106</f>
        <v>0.65517241379310343</v>
      </c>
      <c r="AB122" s="39">
        <f>Q124/Q122</f>
        <v>0.75</v>
      </c>
      <c r="AC122" s="39">
        <f>Q141/Q139</f>
        <v>0.86885245901639341</v>
      </c>
      <c r="AD122" s="39">
        <f>Q157/Q155</f>
        <v>0.72222222222222221</v>
      </c>
      <c r="AE122" s="39">
        <f>Q174/Q172</f>
        <v>0.95348837209302328</v>
      </c>
      <c r="AF122" s="39">
        <f>Q190/Q188</f>
        <v>0.84615384615384615</v>
      </c>
      <c r="AG122" s="39">
        <f>Q206/Q204</f>
        <v>0.91304347826086951</v>
      </c>
      <c r="AH122" s="39">
        <f>Q223/Q221</f>
        <v>0.70370370370370372</v>
      </c>
      <c r="AI122" s="39">
        <f>Q240/Q238</f>
        <v>0.84</v>
      </c>
    </row>
    <row r="123" spans="1:35" ht="12.75" customHeight="1" x14ac:dyDescent="0.2">
      <c r="A123" s="22" t="s">
        <v>29</v>
      </c>
      <c r="C123" s="27">
        <v>12</v>
      </c>
      <c r="L123" s="28"/>
      <c r="M123" s="1"/>
      <c r="N123" s="1"/>
      <c r="P123" s="20">
        <f>C123/B122</f>
        <v>0.75</v>
      </c>
      <c r="Q123" s="29">
        <v>12</v>
      </c>
      <c r="R123" s="30">
        <f t="shared" ref="R123:R131" si="12">Q123/Q122</f>
        <v>0.75</v>
      </c>
      <c r="S123" s="1">
        <f t="shared" ref="S123:S131" si="13">100%-R123</f>
        <v>0.25</v>
      </c>
    </row>
    <row r="124" spans="1:35" ht="12.75" customHeight="1" x14ac:dyDescent="0.2">
      <c r="A124" s="22" t="s">
        <v>30</v>
      </c>
      <c r="D124" s="27">
        <v>11</v>
      </c>
      <c r="L124" s="28"/>
      <c r="M124" s="1"/>
      <c r="N124" s="1"/>
      <c r="P124" s="20">
        <f>D124/C123</f>
        <v>0.91666666666666663</v>
      </c>
      <c r="Q124" s="29">
        <v>12</v>
      </c>
      <c r="R124" s="30">
        <f t="shared" si="12"/>
        <v>1</v>
      </c>
      <c r="S124" s="1">
        <f t="shared" si="13"/>
        <v>0</v>
      </c>
    </row>
    <row r="125" spans="1:35" ht="12.75" customHeight="1" x14ac:dyDescent="0.2">
      <c r="A125" s="22" t="s">
        <v>31</v>
      </c>
      <c r="E125" s="27">
        <v>9</v>
      </c>
      <c r="L125" s="28"/>
      <c r="M125" s="1"/>
      <c r="N125" s="1"/>
      <c r="P125" s="1">
        <f>E125/D124</f>
        <v>0.81818181818181823</v>
      </c>
      <c r="Q125" s="29">
        <v>11</v>
      </c>
      <c r="R125" s="30">
        <f t="shared" si="12"/>
        <v>0.91666666666666663</v>
      </c>
      <c r="S125" s="1">
        <f t="shared" si="13"/>
        <v>8.333333333333337E-2</v>
      </c>
    </row>
    <row r="126" spans="1:35" ht="12.75" customHeight="1" x14ac:dyDescent="0.2">
      <c r="A126" s="22" t="s">
        <v>32</v>
      </c>
      <c r="F126" s="27">
        <v>9</v>
      </c>
      <c r="L126" s="28"/>
      <c r="M126" s="1"/>
      <c r="N126" s="1"/>
      <c r="P126" s="1">
        <f>F126/E125</f>
        <v>1</v>
      </c>
      <c r="Q126" s="29">
        <v>11</v>
      </c>
      <c r="R126" s="30">
        <f t="shared" si="12"/>
        <v>1</v>
      </c>
      <c r="S126" s="1">
        <f t="shared" si="13"/>
        <v>0</v>
      </c>
    </row>
    <row r="127" spans="1:35" ht="12.75" customHeight="1" x14ac:dyDescent="0.2">
      <c r="A127" s="22" t="s">
        <v>33</v>
      </c>
      <c r="G127" s="27">
        <v>6</v>
      </c>
      <c r="L127" s="28"/>
      <c r="M127" s="1"/>
      <c r="N127" s="1"/>
      <c r="P127" s="1">
        <f>G127/F126</f>
        <v>0.66666666666666663</v>
      </c>
      <c r="Q127" s="29">
        <v>11</v>
      </c>
      <c r="R127" s="30">
        <f t="shared" si="12"/>
        <v>1</v>
      </c>
      <c r="S127" s="1">
        <f t="shared" si="13"/>
        <v>0</v>
      </c>
    </row>
    <row r="128" spans="1:35" ht="12.75" customHeight="1" x14ac:dyDescent="0.2">
      <c r="A128" s="22" t="s">
        <v>34</v>
      </c>
      <c r="H128" s="27">
        <v>6</v>
      </c>
      <c r="L128" s="28"/>
      <c r="M128" s="1"/>
      <c r="N128" s="1"/>
      <c r="P128" s="1">
        <f>H128/G127</f>
        <v>1</v>
      </c>
      <c r="Q128" s="29">
        <v>11</v>
      </c>
      <c r="R128" s="30">
        <f t="shared" si="12"/>
        <v>1</v>
      </c>
      <c r="S128" s="1">
        <f t="shared" si="13"/>
        <v>0</v>
      </c>
    </row>
    <row r="129" spans="1:23" ht="12.75" customHeight="1" x14ac:dyDescent="0.2">
      <c r="A129" s="22" t="s">
        <v>46</v>
      </c>
      <c r="I129" s="27">
        <v>6</v>
      </c>
      <c r="L129" s="28"/>
      <c r="M129" s="1"/>
      <c r="N129" s="1"/>
      <c r="P129" s="1">
        <f>I129/H128</f>
        <v>1</v>
      </c>
      <c r="Q129" s="29">
        <v>11</v>
      </c>
      <c r="R129" s="30">
        <f t="shared" si="12"/>
        <v>1</v>
      </c>
      <c r="S129" s="1">
        <f t="shared" si="13"/>
        <v>0</v>
      </c>
    </row>
    <row r="130" spans="1:23" ht="12.75" customHeight="1" x14ac:dyDescent="0.2">
      <c r="A130" s="22" t="s">
        <v>50</v>
      </c>
      <c r="J130" s="27">
        <v>6</v>
      </c>
      <c r="L130" s="28">
        <v>2</v>
      </c>
      <c r="M130" s="1"/>
      <c r="N130" s="1"/>
      <c r="P130" s="1">
        <f>J130/I129</f>
        <v>1</v>
      </c>
      <c r="Q130" s="29">
        <v>11</v>
      </c>
      <c r="R130" s="30">
        <f t="shared" si="12"/>
        <v>1</v>
      </c>
      <c r="S130" s="1">
        <f t="shared" si="13"/>
        <v>0</v>
      </c>
    </row>
    <row r="131" spans="1:23" ht="12.75" customHeight="1" x14ac:dyDescent="0.2">
      <c r="A131" s="22" t="s">
        <v>51</v>
      </c>
      <c r="K131" s="200">
        <v>6</v>
      </c>
      <c r="L131" s="28">
        <v>8</v>
      </c>
      <c r="M131" s="1"/>
      <c r="N131" s="1"/>
      <c r="P131" s="1">
        <f>K131/J130</f>
        <v>1</v>
      </c>
      <c r="Q131" s="29">
        <v>9</v>
      </c>
      <c r="R131" s="30">
        <f t="shared" si="12"/>
        <v>0.81818181818181823</v>
      </c>
      <c r="S131" s="1">
        <f t="shared" si="13"/>
        <v>0.18181818181818177</v>
      </c>
    </row>
    <row r="132" spans="1:23" ht="12.75" customHeight="1" x14ac:dyDescent="0.2">
      <c r="A132" s="27">
        <v>1101</v>
      </c>
      <c r="K132" s="200">
        <v>1</v>
      </c>
      <c r="L132" s="28"/>
      <c r="M132" s="1"/>
      <c r="N132" s="1"/>
      <c r="P132" s="1"/>
      <c r="Q132" s="29">
        <v>1</v>
      </c>
      <c r="R132" s="30"/>
      <c r="S132" s="1"/>
    </row>
    <row r="133" spans="1:23" ht="12.75" customHeight="1" x14ac:dyDescent="0.2">
      <c r="A133" s="27">
        <v>1102</v>
      </c>
      <c r="K133" s="200">
        <v>1</v>
      </c>
      <c r="L133" s="28"/>
      <c r="M133" s="1"/>
      <c r="N133" s="1"/>
      <c r="P133" s="1"/>
      <c r="Q133" s="29">
        <v>1</v>
      </c>
      <c r="R133" s="30"/>
      <c r="S133" s="1"/>
    </row>
    <row r="134" spans="1:23" ht="12.75" customHeight="1" x14ac:dyDescent="0.2">
      <c r="A134" s="27">
        <v>1201</v>
      </c>
      <c r="K134" s="200">
        <v>1</v>
      </c>
      <c r="L134" s="28">
        <v>1</v>
      </c>
      <c r="M134" s="1"/>
      <c r="N134" s="1"/>
      <c r="P134" s="1"/>
      <c r="Q134" s="29">
        <v>1</v>
      </c>
      <c r="R134" s="30"/>
      <c r="S134" s="1"/>
      <c r="T134" s="27" t="s">
        <v>35</v>
      </c>
      <c r="U134" s="27">
        <v>11</v>
      </c>
      <c r="V134" s="27">
        <f>L135</f>
        <v>11</v>
      </c>
      <c r="W134" s="27" t="s">
        <v>20</v>
      </c>
    </row>
    <row r="135" spans="1:23" ht="12.75" customHeight="1" x14ac:dyDescent="0.2">
      <c r="L135" s="27">
        <f>SUM(L130:L134)</f>
        <v>11</v>
      </c>
      <c r="M135" s="1">
        <f>SUM(L130:L131)/B122</f>
        <v>0.625</v>
      </c>
      <c r="N135" s="1">
        <f>L135/B122</f>
        <v>0.6875</v>
      </c>
      <c r="O135" s="1">
        <f>N135-M135</f>
        <v>6.25E-2</v>
      </c>
      <c r="P135" s="1"/>
      <c r="T135" s="27" t="s">
        <v>36</v>
      </c>
      <c r="U135" s="30">
        <f>U134/B122</f>
        <v>0.6875</v>
      </c>
      <c r="V135" s="30">
        <f>U134/V134</f>
        <v>1</v>
      </c>
      <c r="W135" s="27" t="s">
        <v>37</v>
      </c>
    </row>
    <row r="136" spans="1:23" ht="12.75" customHeight="1" x14ac:dyDescent="0.3">
      <c r="A136" s="3" t="s">
        <v>54</v>
      </c>
      <c r="M136" s="1"/>
      <c r="N136" s="1"/>
      <c r="P136" s="1"/>
    </row>
    <row r="137" spans="1:23" ht="25.5" customHeight="1" x14ac:dyDescent="0.2">
      <c r="B137" s="251" t="s">
        <v>3</v>
      </c>
      <c r="C137" s="252"/>
      <c r="D137" s="252"/>
      <c r="E137" s="252"/>
      <c r="F137" s="252"/>
      <c r="G137" s="252"/>
      <c r="H137" s="252"/>
      <c r="I137" s="252"/>
      <c r="J137" s="252"/>
      <c r="K137" s="198"/>
      <c r="M137" s="7" t="s">
        <v>11</v>
      </c>
      <c r="N137" s="7" t="s">
        <v>12</v>
      </c>
      <c r="O137" s="8" t="s">
        <v>13</v>
      </c>
      <c r="P137" s="7" t="s">
        <v>14</v>
      </c>
      <c r="Q137" s="9" t="s">
        <v>15</v>
      </c>
      <c r="R137" s="9" t="s">
        <v>16</v>
      </c>
      <c r="S137" s="10" t="s">
        <v>17</v>
      </c>
    </row>
    <row r="138" spans="1:23" ht="12.75" customHeight="1" x14ac:dyDescent="0.2">
      <c r="A138" s="12" t="s">
        <v>19</v>
      </c>
      <c r="B138" s="13">
        <v>1</v>
      </c>
      <c r="C138" s="13">
        <v>2</v>
      </c>
      <c r="D138" s="13">
        <v>3</v>
      </c>
      <c r="E138" s="13">
        <v>4</v>
      </c>
      <c r="F138" s="13">
        <v>5</v>
      </c>
      <c r="G138" s="13">
        <v>6</v>
      </c>
      <c r="H138" s="13">
        <v>7</v>
      </c>
      <c r="I138" s="13">
        <v>8</v>
      </c>
      <c r="J138" s="13">
        <v>9</v>
      </c>
      <c r="K138" s="199">
        <v>10</v>
      </c>
      <c r="L138" s="14" t="s">
        <v>20</v>
      </c>
      <c r="M138" s="18"/>
      <c r="N138" s="18"/>
      <c r="O138" s="19"/>
      <c r="P138" s="20"/>
      <c r="Q138" s="21"/>
      <c r="R138" s="21"/>
      <c r="S138" s="1"/>
    </row>
    <row r="139" spans="1:23" ht="12.75" customHeight="1" x14ac:dyDescent="0.2">
      <c r="A139" s="22" t="s">
        <v>29</v>
      </c>
      <c r="B139" s="23">
        <v>61</v>
      </c>
      <c r="C139" s="23"/>
      <c r="D139" s="23"/>
      <c r="E139" s="23"/>
      <c r="F139" s="23"/>
      <c r="G139" s="23"/>
      <c r="H139" s="23"/>
      <c r="I139" s="23"/>
      <c r="J139" s="23"/>
      <c r="K139" s="67"/>
      <c r="L139" s="28"/>
      <c r="M139" s="18"/>
      <c r="N139" s="18"/>
      <c r="O139" s="19"/>
      <c r="P139" s="20"/>
      <c r="Q139" s="26">
        <f>B139</f>
        <v>61</v>
      </c>
      <c r="R139" s="21"/>
      <c r="S139" s="1"/>
    </row>
    <row r="140" spans="1:23" ht="12.75" customHeight="1" x14ac:dyDescent="0.2">
      <c r="A140" s="22" t="s">
        <v>30</v>
      </c>
      <c r="C140" s="27">
        <v>55</v>
      </c>
      <c r="L140" s="28"/>
      <c r="M140" s="1"/>
      <c r="N140" s="1"/>
      <c r="P140" s="20">
        <f>C140/B139</f>
        <v>0.90163934426229508</v>
      </c>
      <c r="Q140" s="29">
        <v>58</v>
      </c>
      <c r="R140" s="30">
        <f t="shared" ref="R140:R148" si="14">Q140/Q139</f>
        <v>0.95081967213114749</v>
      </c>
      <c r="S140" s="1">
        <f t="shared" ref="S140:S148" si="15">100%-R140</f>
        <v>4.9180327868852514E-2</v>
      </c>
    </row>
    <row r="141" spans="1:23" ht="12.75" customHeight="1" x14ac:dyDescent="0.2">
      <c r="A141" s="22" t="s">
        <v>31</v>
      </c>
      <c r="D141" s="27">
        <v>46</v>
      </c>
      <c r="L141" s="28"/>
      <c r="M141" s="1"/>
      <c r="N141" s="1"/>
      <c r="P141" s="20">
        <f>D141/C140</f>
        <v>0.83636363636363631</v>
      </c>
      <c r="Q141" s="29">
        <v>53</v>
      </c>
      <c r="R141" s="30">
        <f t="shared" si="14"/>
        <v>0.91379310344827591</v>
      </c>
      <c r="S141" s="1">
        <f t="shared" si="15"/>
        <v>8.6206896551724088E-2</v>
      </c>
    </row>
    <row r="142" spans="1:23" ht="12.75" customHeight="1" x14ac:dyDescent="0.2">
      <c r="A142" s="22" t="s">
        <v>32</v>
      </c>
      <c r="E142" s="27">
        <v>45</v>
      </c>
      <c r="L142" s="28"/>
      <c r="M142" s="1"/>
      <c r="N142" s="1"/>
      <c r="P142" s="1">
        <f>E142/D141</f>
        <v>0.97826086956521741</v>
      </c>
      <c r="Q142" s="29">
        <v>50</v>
      </c>
      <c r="R142" s="30">
        <f t="shared" si="14"/>
        <v>0.94339622641509435</v>
      </c>
      <c r="S142" s="1">
        <f t="shared" si="15"/>
        <v>5.6603773584905648E-2</v>
      </c>
    </row>
    <row r="143" spans="1:23" ht="12.75" customHeight="1" x14ac:dyDescent="0.2">
      <c r="A143" s="22" t="s">
        <v>33</v>
      </c>
      <c r="F143" s="27">
        <v>43</v>
      </c>
      <c r="L143" s="28"/>
      <c r="M143" s="1"/>
      <c r="N143" s="1"/>
      <c r="P143" s="1">
        <f>F143/E142</f>
        <v>0.9555555555555556</v>
      </c>
      <c r="Q143" s="29">
        <v>48</v>
      </c>
      <c r="R143" s="30">
        <f t="shared" si="14"/>
        <v>0.96</v>
      </c>
      <c r="S143" s="1">
        <f t="shared" si="15"/>
        <v>4.0000000000000036E-2</v>
      </c>
    </row>
    <row r="144" spans="1:23" ht="12.75" customHeight="1" x14ac:dyDescent="0.2">
      <c r="A144" s="22" t="s">
        <v>34</v>
      </c>
      <c r="G144" s="27">
        <v>43</v>
      </c>
      <c r="L144" s="28"/>
      <c r="M144" s="1"/>
      <c r="N144" s="1"/>
      <c r="P144" s="1">
        <f>G144/F143</f>
        <v>1</v>
      </c>
      <c r="Q144" s="29">
        <v>47</v>
      </c>
      <c r="R144" s="30">
        <f t="shared" si="14"/>
        <v>0.97916666666666663</v>
      </c>
      <c r="S144" s="1">
        <f t="shared" si="15"/>
        <v>2.083333333333337E-2</v>
      </c>
    </row>
    <row r="145" spans="1:23" ht="12.75" customHeight="1" x14ac:dyDescent="0.2">
      <c r="A145" s="22" t="s">
        <v>46</v>
      </c>
      <c r="H145" s="27">
        <v>43</v>
      </c>
      <c r="L145" s="28"/>
      <c r="M145" s="1"/>
      <c r="N145" s="1"/>
      <c r="P145" s="1">
        <f>H145/G144</f>
        <v>1</v>
      </c>
      <c r="Q145" s="29">
        <v>48</v>
      </c>
      <c r="R145" s="30">
        <f t="shared" si="14"/>
        <v>1.0212765957446808</v>
      </c>
      <c r="S145" s="1">
        <f t="shared" si="15"/>
        <v>-2.1276595744680771E-2</v>
      </c>
    </row>
    <row r="146" spans="1:23" ht="12.75" customHeight="1" x14ac:dyDescent="0.2">
      <c r="A146" s="22" t="s">
        <v>50</v>
      </c>
      <c r="I146" s="27">
        <v>43</v>
      </c>
      <c r="L146" s="28"/>
      <c r="M146" s="1"/>
      <c r="N146" s="1"/>
      <c r="P146" s="1">
        <f>I146/H145</f>
        <v>1</v>
      </c>
      <c r="Q146" s="29">
        <v>47</v>
      </c>
      <c r="R146" s="30">
        <f t="shared" si="14"/>
        <v>0.97916666666666663</v>
      </c>
      <c r="S146" s="1">
        <f t="shared" si="15"/>
        <v>2.083333333333337E-2</v>
      </c>
    </row>
    <row r="147" spans="1:23" ht="12.75" customHeight="1" x14ac:dyDescent="0.2">
      <c r="A147" s="22" t="s">
        <v>51</v>
      </c>
      <c r="J147" s="27">
        <v>44</v>
      </c>
      <c r="L147" s="28"/>
      <c r="M147" s="1"/>
      <c r="N147" s="1"/>
      <c r="P147" s="1">
        <f>J147/I146</f>
        <v>1.0232558139534884</v>
      </c>
      <c r="Q147" s="29">
        <v>45</v>
      </c>
      <c r="R147" s="30">
        <f t="shared" si="14"/>
        <v>0.95744680851063835</v>
      </c>
      <c r="S147" s="1">
        <f t="shared" si="15"/>
        <v>4.2553191489361653E-2</v>
      </c>
    </row>
    <row r="148" spans="1:23" ht="12.75" customHeight="1" x14ac:dyDescent="0.2">
      <c r="A148" s="27">
        <v>1101</v>
      </c>
      <c r="K148" s="200">
        <v>42</v>
      </c>
      <c r="L148" s="28">
        <v>40</v>
      </c>
      <c r="M148" s="1"/>
      <c r="N148" s="1"/>
      <c r="P148" s="1">
        <f>K148/J147</f>
        <v>0.95454545454545459</v>
      </c>
      <c r="Q148" s="29">
        <v>45</v>
      </c>
      <c r="R148" s="30">
        <f t="shared" si="14"/>
        <v>1</v>
      </c>
      <c r="S148" s="1">
        <f t="shared" si="15"/>
        <v>0</v>
      </c>
    </row>
    <row r="149" spans="1:23" ht="12.75" customHeight="1" x14ac:dyDescent="0.2">
      <c r="A149" s="27">
        <v>1102</v>
      </c>
      <c r="K149" s="200">
        <v>3</v>
      </c>
      <c r="L149" s="28"/>
      <c r="M149" s="1"/>
      <c r="N149" s="1"/>
      <c r="P149" s="1"/>
      <c r="Q149" s="29">
        <v>3</v>
      </c>
      <c r="R149" s="30"/>
      <c r="S149" s="1"/>
    </row>
    <row r="150" spans="1:23" ht="12.75" customHeight="1" x14ac:dyDescent="0.2">
      <c r="A150" s="27">
        <v>1202</v>
      </c>
      <c r="L150" s="28"/>
      <c r="M150" s="1"/>
      <c r="N150" s="1"/>
      <c r="P150" s="1"/>
      <c r="Q150" s="29"/>
      <c r="R150" s="30"/>
      <c r="S150" s="1"/>
      <c r="T150" s="27" t="s">
        <v>35</v>
      </c>
      <c r="U150" s="27">
        <v>42</v>
      </c>
      <c r="V150" s="27">
        <f>SUM(L148:L149)</f>
        <v>40</v>
      </c>
      <c r="W150" s="27" t="s">
        <v>20</v>
      </c>
    </row>
    <row r="151" spans="1:23" ht="12.75" customHeight="1" x14ac:dyDescent="0.2">
      <c r="L151" s="27">
        <f>SUM(L148)</f>
        <v>40</v>
      </c>
      <c r="M151" s="1">
        <f>L148/B139</f>
        <v>0.65573770491803274</v>
      </c>
      <c r="N151" s="1">
        <f>L151/B139</f>
        <v>0.65573770491803274</v>
      </c>
      <c r="O151" s="1">
        <f>N151-M151</f>
        <v>0</v>
      </c>
      <c r="P151" s="1"/>
      <c r="T151" s="27" t="s">
        <v>36</v>
      </c>
      <c r="U151" s="30">
        <f>U150/B139</f>
        <v>0.68852459016393441</v>
      </c>
      <c r="V151" s="30">
        <f>U150/V150</f>
        <v>1.05</v>
      </c>
      <c r="W151" s="27" t="s">
        <v>37</v>
      </c>
    </row>
    <row r="152" spans="1:23" ht="12.75" customHeight="1" x14ac:dyDescent="0.3">
      <c r="A152" s="3" t="s">
        <v>59</v>
      </c>
      <c r="M152" s="1"/>
      <c r="N152" s="1"/>
      <c r="P152" s="1"/>
      <c r="V152" s="27"/>
      <c r="W152" s="27"/>
    </row>
    <row r="153" spans="1:23" ht="25.5" customHeight="1" x14ac:dyDescent="0.2">
      <c r="B153" s="251" t="s">
        <v>3</v>
      </c>
      <c r="C153" s="252"/>
      <c r="D153" s="252"/>
      <c r="E153" s="252"/>
      <c r="F153" s="252"/>
      <c r="G153" s="252"/>
      <c r="H153" s="252"/>
      <c r="I153" s="252"/>
      <c r="J153" s="252"/>
      <c r="K153" s="198"/>
      <c r="M153" s="7" t="s">
        <v>11</v>
      </c>
      <c r="N153" s="7" t="s">
        <v>12</v>
      </c>
      <c r="O153" s="8" t="s">
        <v>13</v>
      </c>
      <c r="P153" s="7" t="s">
        <v>14</v>
      </c>
      <c r="Q153" s="9" t="s">
        <v>15</v>
      </c>
      <c r="R153" s="9" t="s">
        <v>16</v>
      </c>
      <c r="S153" s="10" t="s">
        <v>17</v>
      </c>
      <c r="V153" s="27"/>
      <c r="W153" s="27"/>
    </row>
    <row r="154" spans="1:23" ht="12.75" customHeight="1" x14ac:dyDescent="0.2">
      <c r="A154" s="12" t="s">
        <v>19</v>
      </c>
      <c r="B154" s="13">
        <v>1</v>
      </c>
      <c r="C154" s="13">
        <v>2</v>
      </c>
      <c r="D154" s="13">
        <v>3</v>
      </c>
      <c r="E154" s="13">
        <v>4</v>
      </c>
      <c r="F154" s="13">
        <v>5</v>
      </c>
      <c r="G154" s="13">
        <v>6</v>
      </c>
      <c r="H154" s="13">
        <v>7</v>
      </c>
      <c r="I154" s="13">
        <v>8</v>
      </c>
      <c r="J154" s="13">
        <v>9</v>
      </c>
      <c r="K154" s="199">
        <v>10</v>
      </c>
      <c r="L154" s="14" t="s">
        <v>20</v>
      </c>
      <c r="M154" s="18"/>
      <c r="N154" s="18"/>
      <c r="O154" s="19"/>
      <c r="P154" s="20"/>
      <c r="Q154" s="21"/>
      <c r="R154" s="21"/>
      <c r="S154" s="1"/>
      <c r="V154" s="27"/>
      <c r="W154" s="27"/>
    </row>
    <row r="155" spans="1:23" ht="12.75" customHeight="1" x14ac:dyDescent="0.2">
      <c r="A155" s="22" t="s">
        <v>30</v>
      </c>
      <c r="B155" s="23">
        <v>18</v>
      </c>
      <c r="C155" s="23"/>
      <c r="D155" s="23"/>
      <c r="E155" s="23"/>
      <c r="F155" s="23"/>
      <c r="G155" s="23"/>
      <c r="H155" s="23"/>
      <c r="I155" s="23"/>
      <c r="J155" s="23"/>
      <c r="K155" s="67"/>
      <c r="L155" s="28"/>
      <c r="M155" s="18"/>
      <c r="N155" s="18"/>
      <c r="O155" s="19"/>
      <c r="P155" s="20"/>
      <c r="Q155" s="26">
        <f>B155</f>
        <v>18</v>
      </c>
      <c r="R155" s="21"/>
      <c r="S155" s="1"/>
      <c r="V155" s="27"/>
      <c r="W155" s="27"/>
    </row>
    <row r="156" spans="1:23" ht="12.75" customHeight="1" x14ac:dyDescent="0.2">
      <c r="A156" s="22" t="s">
        <v>31</v>
      </c>
      <c r="C156" s="27">
        <v>13</v>
      </c>
      <c r="L156" s="28"/>
      <c r="M156" s="1"/>
      <c r="N156" s="1"/>
      <c r="P156" s="20">
        <f>C156/B155</f>
        <v>0.72222222222222221</v>
      </c>
      <c r="Q156" s="29">
        <v>13</v>
      </c>
      <c r="R156" s="30">
        <f t="shared" ref="R156:R163" si="16">Q156/Q155</f>
        <v>0.72222222222222221</v>
      </c>
      <c r="S156" s="1">
        <f t="shared" ref="S156:S163" si="17">100%-R156</f>
        <v>0.27777777777777779</v>
      </c>
      <c r="V156" s="27"/>
      <c r="W156" s="27"/>
    </row>
    <row r="157" spans="1:23" ht="12.75" customHeight="1" x14ac:dyDescent="0.2">
      <c r="A157" s="22" t="s">
        <v>32</v>
      </c>
      <c r="D157" s="27">
        <v>13</v>
      </c>
      <c r="L157" s="28"/>
      <c r="M157" s="1"/>
      <c r="N157" s="1"/>
      <c r="P157" s="20">
        <f>D157/C156</f>
        <v>1</v>
      </c>
      <c r="Q157" s="29">
        <v>13</v>
      </c>
      <c r="R157" s="30">
        <f t="shared" si="16"/>
        <v>1</v>
      </c>
      <c r="S157" s="1">
        <f t="shared" si="17"/>
        <v>0</v>
      </c>
      <c r="V157" s="27"/>
      <c r="W157" s="27"/>
    </row>
    <row r="158" spans="1:23" ht="12.75" customHeight="1" x14ac:dyDescent="0.2">
      <c r="A158" s="22" t="s">
        <v>33</v>
      </c>
      <c r="E158" s="27">
        <v>12</v>
      </c>
      <c r="L158" s="28"/>
      <c r="M158" s="1"/>
      <c r="N158" s="1"/>
      <c r="P158" s="1">
        <f>E158/D157</f>
        <v>0.92307692307692313</v>
      </c>
      <c r="Q158" s="29">
        <v>12</v>
      </c>
      <c r="R158" s="30">
        <f t="shared" si="16"/>
        <v>0.92307692307692313</v>
      </c>
      <c r="S158" s="1">
        <f t="shared" si="17"/>
        <v>7.6923076923076872E-2</v>
      </c>
      <c r="V158" s="27"/>
      <c r="W158" s="27"/>
    </row>
    <row r="159" spans="1:23" ht="12.75" customHeight="1" x14ac:dyDescent="0.2">
      <c r="A159" s="22" t="s">
        <v>34</v>
      </c>
      <c r="F159" s="27">
        <v>12</v>
      </c>
      <c r="L159" s="28"/>
      <c r="M159" s="1"/>
      <c r="N159" s="1"/>
      <c r="P159" s="1">
        <f>F159/E158</f>
        <v>1</v>
      </c>
      <c r="Q159" s="29">
        <v>12</v>
      </c>
      <c r="R159" s="30">
        <f t="shared" si="16"/>
        <v>1</v>
      </c>
      <c r="S159" s="1">
        <f t="shared" si="17"/>
        <v>0</v>
      </c>
      <c r="V159" s="27"/>
      <c r="W159" s="27"/>
    </row>
    <row r="160" spans="1:23" ht="12.75" customHeight="1" x14ac:dyDescent="0.2">
      <c r="A160" s="22" t="s">
        <v>46</v>
      </c>
      <c r="G160" s="27">
        <v>12</v>
      </c>
      <c r="L160" s="28"/>
      <c r="M160" s="1"/>
      <c r="N160" s="1"/>
      <c r="P160" s="1">
        <f>G160/F159</f>
        <v>1</v>
      </c>
      <c r="Q160" s="29">
        <v>12</v>
      </c>
      <c r="R160" s="30">
        <f t="shared" si="16"/>
        <v>1</v>
      </c>
      <c r="S160" s="1">
        <f t="shared" si="17"/>
        <v>0</v>
      </c>
      <c r="V160" s="27"/>
      <c r="W160" s="27"/>
    </row>
    <row r="161" spans="1:23" ht="12.75" customHeight="1" x14ac:dyDescent="0.2">
      <c r="A161" s="22" t="s">
        <v>50</v>
      </c>
      <c r="H161" s="27">
        <v>12</v>
      </c>
      <c r="L161" s="28"/>
      <c r="M161" s="1"/>
      <c r="N161" s="1"/>
      <c r="P161" s="1">
        <f>H161/G160</f>
        <v>1</v>
      </c>
      <c r="Q161" s="29">
        <v>13</v>
      </c>
      <c r="R161" s="30">
        <f t="shared" si="16"/>
        <v>1.0833333333333333</v>
      </c>
      <c r="S161" s="1">
        <f t="shared" si="17"/>
        <v>-8.3333333333333259E-2</v>
      </c>
      <c r="V161" s="27"/>
      <c r="W161" s="27"/>
    </row>
    <row r="162" spans="1:23" ht="12.75" customHeight="1" x14ac:dyDescent="0.2">
      <c r="A162" s="22" t="s">
        <v>51</v>
      </c>
      <c r="I162" s="27">
        <v>12</v>
      </c>
      <c r="L162" s="28"/>
      <c r="M162" s="1"/>
      <c r="N162" s="1"/>
      <c r="P162" s="1">
        <f>I162/H161</f>
        <v>1</v>
      </c>
      <c r="Q162" s="29">
        <v>13</v>
      </c>
      <c r="R162" s="30">
        <f t="shared" si="16"/>
        <v>1</v>
      </c>
      <c r="S162" s="1">
        <f t="shared" si="17"/>
        <v>0</v>
      </c>
      <c r="V162" s="27"/>
      <c r="W162" s="27"/>
    </row>
    <row r="163" spans="1:23" ht="12.75" customHeight="1" x14ac:dyDescent="0.2">
      <c r="A163" s="27">
        <v>1101</v>
      </c>
      <c r="J163" s="27">
        <v>12</v>
      </c>
      <c r="L163" s="28"/>
      <c r="M163" s="1"/>
      <c r="N163" s="1"/>
      <c r="P163" s="1">
        <f>J163/I162</f>
        <v>1</v>
      </c>
      <c r="Q163" s="29">
        <v>13</v>
      </c>
      <c r="R163" s="30">
        <f t="shared" si="16"/>
        <v>1</v>
      </c>
      <c r="S163" s="1">
        <f t="shared" si="17"/>
        <v>0</v>
      </c>
      <c r="V163" s="27"/>
      <c r="W163" s="27"/>
    </row>
    <row r="164" spans="1:23" ht="12.75" customHeight="1" x14ac:dyDescent="0.2">
      <c r="A164" s="27">
        <v>1102</v>
      </c>
      <c r="K164" s="200">
        <v>12</v>
      </c>
      <c r="L164" s="28">
        <v>12</v>
      </c>
      <c r="M164" s="1"/>
      <c r="N164" s="1"/>
      <c r="P164" s="1"/>
      <c r="Q164" s="29">
        <v>13</v>
      </c>
      <c r="R164" s="30"/>
      <c r="S164" s="1"/>
      <c r="V164" s="27"/>
      <c r="W164" s="27"/>
    </row>
    <row r="165" spans="1:23" ht="12.75" customHeight="1" x14ac:dyDescent="0.2">
      <c r="A165" s="27">
        <v>1201</v>
      </c>
      <c r="K165" s="200">
        <v>1</v>
      </c>
      <c r="L165" s="28"/>
      <c r="M165" s="1"/>
      <c r="N165" s="1"/>
      <c r="P165" s="1"/>
      <c r="Q165" s="29">
        <v>1</v>
      </c>
      <c r="R165" s="30"/>
      <c r="S165" s="1"/>
      <c r="V165" s="27"/>
      <c r="W165" s="27"/>
    </row>
    <row r="166" spans="1:23" ht="12.75" customHeight="1" x14ac:dyDescent="0.2">
      <c r="A166" s="27">
        <v>1202</v>
      </c>
      <c r="K166" s="200">
        <v>1</v>
      </c>
      <c r="L166" s="28"/>
      <c r="M166" s="1"/>
      <c r="N166" s="1"/>
      <c r="P166" s="1"/>
      <c r="Q166" s="29">
        <v>1</v>
      </c>
      <c r="R166" s="30"/>
      <c r="S166" s="1"/>
      <c r="V166" s="27"/>
      <c r="W166" s="27"/>
    </row>
    <row r="167" spans="1:23" ht="12.75" customHeight="1" x14ac:dyDescent="0.2">
      <c r="A167" s="27">
        <v>1301</v>
      </c>
      <c r="K167" s="200">
        <v>1</v>
      </c>
      <c r="L167" s="28">
        <v>1</v>
      </c>
      <c r="M167" s="1"/>
      <c r="N167" s="1"/>
      <c r="P167" s="1"/>
      <c r="Q167" s="29">
        <v>1</v>
      </c>
      <c r="R167" s="30"/>
      <c r="S167" s="1"/>
      <c r="T167" s="27" t="s">
        <v>35</v>
      </c>
      <c r="U167" s="27">
        <v>13</v>
      </c>
      <c r="V167" s="27">
        <f>L168</f>
        <v>13</v>
      </c>
      <c r="W167" s="27" t="s">
        <v>20</v>
      </c>
    </row>
    <row r="168" spans="1:23" ht="12.75" customHeight="1" x14ac:dyDescent="0.2">
      <c r="L168" s="27">
        <f>SUM(L164:L167)</f>
        <v>13</v>
      </c>
      <c r="M168" s="1">
        <f>L164/B155</f>
        <v>0.66666666666666663</v>
      </c>
      <c r="N168" s="1">
        <f>L168/B155</f>
        <v>0.72222222222222221</v>
      </c>
      <c r="O168" s="1">
        <f>N168-M168</f>
        <v>5.555555555555558E-2</v>
      </c>
      <c r="P168" s="1"/>
      <c r="T168" s="27" t="s">
        <v>36</v>
      </c>
      <c r="U168" s="30">
        <f>U167/B155</f>
        <v>0.72222222222222221</v>
      </c>
      <c r="V168" s="30">
        <f>U167/V167</f>
        <v>1</v>
      </c>
      <c r="W168" s="27" t="s">
        <v>37</v>
      </c>
    </row>
    <row r="169" spans="1:23" ht="12.75" customHeight="1" x14ac:dyDescent="0.3">
      <c r="A169" s="3" t="s">
        <v>60</v>
      </c>
      <c r="M169" s="1"/>
      <c r="N169" s="1"/>
      <c r="P169" s="1"/>
      <c r="V169" s="27"/>
      <c r="W169" s="27"/>
    </row>
    <row r="170" spans="1:23" ht="25.5" customHeight="1" x14ac:dyDescent="0.2">
      <c r="B170" s="251" t="s">
        <v>3</v>
      </c>
      <c r="C170" s="252"/>
      <c r="D170" s="252"/>
      <c r="E170" s="252"/>
      <c r="F170" s="252"/>
      <c r="G170" s="252"/>
      <c r="H170" s="252"/>
      <c r="I170" s="252"/>
      <c r="J170" s="252"/>
      <c r="K170" s="198"/>
      <c r="M170" s="7" t="s">
        <v>11</v>
      </c>
      <c r="N170" s="7" t="s">
        <v>12</v>
      </c>
      <c r="O170" s="8" t="s">
        <v>13</v>
      </c>
      <c r="P170" s="7" t="s">
        <v>14</v>
      </c>
      <c r="Q170" s="9" t="s">
        <v>15</v>
      </c>
      <c r="R170" s="9" t="s">
        <v>16</v>
      </c>
      <c r="S170" s="10" t="s">
        <v>17</v>
      </c>
      <c r="V170" s="27"/>
      <c r="W170" s="27"/>
    </row>
    <row r="171" spans="1:23" ht="12.75" customHeight="1" x14ac:dyDescent="0.2">
      <c r="A171" s="12" t="s">
        <v>19</v>
      </c>
      <c r="B171" s="13">
        <v>1</v>
      </c>
      <c r="C171" s="13">
        <v>2</v>
      </c>
      <c r="D171" s="13">
        <v>3</v>
      </c>
      <c r="E171" s="13">
        <v>4</v>
      </c>
      <c r="F171" s="13">
        <v>5</v>
      </c>
      <c r="G171" s="13">
        <v>6</v>
      </c>
      <c r="H171" s="13">
        <v>7</v>
      </c>
      <c r="I171" s="13">
        <v>8</v>
      </c>
      <c r="J171" s="13">
        <v>9</v>
      </c>
      <c r="K171" s="199">
        <v>10</v>
      </c>
      <c r="L171" s="14" t="s">
        <v>20</v>
      </c>
      <c r="M171" s="18"/>
      <c r="N171" s="18"/>
      <c r="O171" s="19"/>
      <c r="P171" s="20"/>
      <c r="Q171" s="21"/>
      <c r="R171" s="21"/>
      <c r="S171" s="1"/>
      <c r="V171" s="27"/>
      <c r="W171" s="27"/>
    </row>
    <row r="172" spans="1:23" ht="12.75" customHeight="1" x14ac:dyDescent="0.2">
      <c r="A172" s="22" t="s">
        <v>31</v>
      </c>
      <c r="B172" s="23">
        <v>43</v>
      </c>
      <c r="C172" s="23"/>
      <c r="D172" s="23"/>
      <c r="E172" s="23"/>
      <c r="F172" s="23"/>
      <c r="G172" s="23"/>
      <c r="H172" s="23"/>
      <c r="I172" s="23"/>
      <c r="J172" s="23"/>
      <c r="K172" s="67"/>
      <c r="L172" s="24"/>
      <c r="M172" s="18"/>
      <c r="N172" s="18"/>
      <c r="O172" s="19"/>
      <c r="P172" s="20"/>
      <c r="Q172" s="26">
        <f>B172</f>
        <v>43</v>
      </c>
      <c r="R172" s="21"/>
      <c r="S172" s="1"/>
      <c r="V172" s="27"/>
      <c r="W172" s="27"/>
    </row>
    <row r="173" spans="1:23" ht="12.75" customHeight="1" x14ac:dyDescent="0.2">
      <c r="A173" s="22" t="s">
        <v>32</v>
      </c>
      <c r="C173" s="27">
        <v>42</v>
      </c>
      <c r="L173" s="28"/>
      <c r="M173" s="1"/>
      <c r="N173" s="1"/>
      <c r="P173" s="20">
        <f>C173/B172</f>
        <v>0.97674418604651159</v>
      </c>
      <c r="Q173" s="29">
        <v>41</v>
      </c>
      <c r="R173" s="30">
        <f t="shared" ref="R173:R181" si="18">Q173/Q172</f>
        <v>0.95348837209302328</v>
      </c>
      <c r="S173" s="1">
        <f t="shared" ref="S173:S181" si="19">100%-R173</f>
        <v>4.6511627906976716E-2</v>
      </c>
      <c r="V173" s="27"/>
      <c r="W173" s="27"/>
    </row>
    <row r="174" spans="1:23" ht="12.75" customHeight="1" x14ac:dyDescent="0.2">
      <c r="A174" s="22" t="s">
        <v>33</v>
      </c>
      <c r="D174" s="27">
        <v>41</v>
      </c>
      <c r="L174" s="28"/>
      <c r="M174" s="1"/>
      <c r="N174" s="1"/>
      <c r="P174" s="20">
        <f>D174/C173</f>
        <v>0.97619047619047616</v>
      </c>
      <c r="Q174" s="29">
        <v>41</v>
      </c>
      <c r="R174" s="30">
        <f t="shared" si="18"/>
        <v>1</v>
      </c>
      <c r="S174" s="1">
        <f t="shared" si="19"/>
        <v>0</v>
      </c>
      <c r="V174" s="27"/>
      <c r="W174" s="27"/>
    </row>
    <row r="175" spans="1:23" ht="12.75" customHeight="1" x14ac:dyDescent="0.2">
      <c r="A175" s="22" t="s">
        <v>34</v>
      </c>
      <c r="E175" s="27">
        <v>39</v>
      </c>
      <c r="L175" s="28"/>
      <c r="M175" s="1"/>
      <c r="N175" s="1"/>
      <c r="P175" s="1">
        <f>E175/D174</f>
        <v>0.95121951219512191</v>
      </c>
      <c r="Q175" s="29">
        <v>39</v>
      </c>
      <c r="R175" s="30">
        <f t="shared" si="18"/>
        <v>0.95121951219512191</v>
      </c>
      <c r="S175" s="1">
        <f t="shared" si="19"/>
        <v>4.8780487804878092E-2</v>
      </c>
      <c r="V175" s="27"/>
      <c r="W175" s="27"/>
    </row>
    <row r="176" spans="1:23" ht="12.75" customHeight="1" x14ac:dyDescent="0.2">
      <c r="A176" s="22" t="s">
        <v>46</v>
      </c>
      <c r="F176" s="27">
        <v>38</v>
      </c>
      <c r="L176" s="28"/>
      <c r="M176" s="1"/>
      <c r="N176" s="1"/>
      <c r="P176" s="1">
        <f>F176/E175</f>
        <v>0.97435897435897434</v>
      </c>
      <c r="Q176" s="29">
        <v>39</v>
      </c>
      <c r="R176" s="30">
        <f t="shared" si="18"/>
        <v>1</v>
      </c>
      <c r="S176" s="1">
        <f t="shared" si="19"/>
        <v>0</v>
      </c>
      <c r="V176" s="27"/>
      <c r="W176" s="27"/>
    </row>
    <row r="177" spans="1:23" ht="12.75" customHeight="1" x14ac:dyDescent="0.2">
      <c r="A177" s="22" t="s">
        <v>50</v>
      </c>
      <c r="G177" s="27">
        <v>37</v>
      </c>
      <c r="L177" s="28"/>
      <c r="M177" s="1"/>
      <c r="N177" s="1"/>
      <c r="P177" s="1">
        <f>G177/F176</f>
        <v>0.97368421052631582</v>
      </c>
      <c r="Q177" s="29">
        <v>37</v>
      </c>
      <c r="R177" s="30">
        <f t="shared" si="18"/>
        <v>0.94871794871794868</v>
      </c>
      <c r="S177" s="1">
        <f t="shared" si="19"/>
        <v>5.1282051282051322E-2</v>
      </c>
      <c r="V177" s="27"/>
      <c r="W177" s="27"/>
    </row>
    <row r="178" spans="1:23" ht="12.75" customHeight="1" x14ac:dyDescent="0.2">
      <c r="A178" s="22" t="s">
        <v>51</v>
      </c>
      <c r="H178" s="27">
        <v>37</v>
      </c>
      <c r="L178" s="28"/>
      <c r="M178" s="1"/>
      <c r="N178" s="1"/>
      <c r="P178" s="1">
        <f>H178/G177</f>
        <v>1</v>
      </c>
      <c r="Q178" s="29">
        <v>37</v>
      </c>
      <c r="R178" s="30">
        <f t="shared" si="18"/>
        <v>1</v>
      </c>
      <c r="S178" s="1">
        <f t="shared" si="19"/>
        <v>0</v>
      </c>
      <c r="V178" s="27"/>
      <c r="W178" s="27"/>
    </row>
    <row r="179" spans="1:23" ht="12.75" customHeight="1" x14ac:dyDescent="0.2">
      <c r="A179" s="27">
        <v>1101</v>
      </c>
      <c r="I179" s="27">
        <v>35</v>
      </c>
      <c r="L179" s="28"/>
      <c r="M179" s="1"/>
      <c r="N179" s="1"/>
      <c r="P179" s="1">
        <f>I179/H178</f>
        <v>0.94594594594594594</v>
      </c>
      <c r="Q179" s="29">
        <v>37</v>
      </c>
      <c r="R179" s="30">
        <f t="shared" si="18"/>
        <v>1</v>
      </c>
      <c r="S179" s="1">
        <f t="shared" si="19"/>
        <v>0</v>
      </c>
      <c r="V179" s="27"/>
      <c r="W179" s="27"/>
    </row>
    <row r="180" spans="1:23" ht="12.75" customHeight="1" x14ac:dyDescent="0.2">
      <c r="A180" s="27">
        <v>1102</v>
      </c>
      <c r="J180" s="27">
        <v>34</v>
      </c>
      <c r="L180" s="28">
        <v>1</v>
      </c>
      <c r="M180" s="1"/>
      <c r="N180" s="1"/>
      <c r="P180" s="1">
        <f>J180/I179</f>
        <v>0.97142857142857142</v>
      </c>
      <c r="Q180" s="29">
        <v>37</v>
      </c>
      <c r="R180" s="30">
        <f t="shared" si="18"/>
        <v>1</v>
      </c>
      <c r="S180" s="1">
        <f t="shared" si="19"/>
        <v>0</v>
      </c>
      <c r="V180" s="27"/>
      <c r="W180" s="27"/>
    </row>
    <row r="181" spans="1:23" ht="12.75" customHeight="1" x14ac:dyDescent="0.2">
      <c r="A181" s="27">
        <v>1201</v>
      </c>
      <c r="K181" s="200">
        <v>33</v>
      </c>
      <c r="L181" s="28">
        <v>32</v>
      </c>
      <c r="M181" s="1"/>
      <c r="N181" s="1"/>
      <c r="P181" s="1">
        <f>K181/J180</f>
        <v>0.97058823529411764</v>
      </c>
      <c r="Q181" s="29">
        <v>35</v>
      </c>
      <c r="R181" s="30">
        <f t="shared" si="18"/>
        <v>0.94594594594594594</v>
      </c>
      <c r="S181" s="1">
        <f t="shared" si="19"/>
        <v>5.4054054054054057E-2</v>
      </c>
      <c r="V181" s="27"/>
      <c r="W181" s="27"/>
    </row>
    <row r="182" spans="1:23" ht="12.75" customHeight="1" x14ac:dyDescent="0.2">
      <c r="A182" s="27">
        <v>1202</v>
      </c>
      <c r="K182" s="200">
        <v>3</v>
      </c>
      <c r="L182" s="28">
        <v>3</v>
      </c>
      <c r="M182" s="1"/>
      <c r="N182" s="1"/>
      <c r="P182" s="1">
        <v>0.03</v>
      </c>
      <c r="Q182" s="29"/>
      <c r="R182" s="30"/>
      <c r="S182" s="1"/>
      <c r="V182" s="27"/>
      <c r="W182" s="27"/>
    </row>
    <row r="183" spans="1:23" ht="12.75" customHeight="1" x14ac:dyDescent="0.2">
      <c r="A183" s="27">
        <v>1301</v>
      </c>
      <c r="L183" s="28"/>
      <c r="M183" s="1"/>
      <c r="N183" s="1"/>
      <c r="P183" s="1"/>
      <c r="Q183" s="29"/>
      <c r="R183" s="30"/>
      <c r="S183" s="1"/>
      <c r="T183" s="27" t="s">
        <v>35</v>
      </c>
      <c r="U183" s="27">
        <v>36</v>
      </c>
      <c r="V183" s="27">
        <f>SUM(L180:L183)</f>
        <v>36</v>
      </c>
      <c r="W183" s="27" t="s">
        <v>20</v>
      </c>
    </row>
    <row r="184" spans="1:23" ht="12.75" customHeight="1" x14ac:dyDescent="0.2">
      <c r="L184" s="27">
        <f>SUM(L180:L182)</f>
        <v>36</v>
      </c>
      <c r="M184" s="1">
        <f>SUM(L180:L181)/B172</f>
        <v>0.76744186046511631</v>
      </c>
      <c r="N184" s="1">
        <f>L184/B172</f>
        <v>0.83720930232558144</v>
      </c>
      <c r="O184" s="1">
        <f>N184-M184</f>
        <v>6.9767441860465129E-2</v>
      </c>
      <c r="P184" s="1"/>
      <c r="T184" s="27" t="s">
        <v>36</v>
      </c>
      <c r="U184" s="30">
        <f>U183/B172</f>
        <v>0.83720930232558144</v>
      </c>
      <c r="V184" s="30">
        <f>U183/V183</f>
        <v>1</v>
      </c>
      <c r="W184" s="27" t="s">
        <v>37</v>
      </c>
    </row>
    <row r="185" spans="1:23" ht="12.75" customHeight="1" x14ac:dyDescent="0.3">
      <c r="A185" s="3" t="s">
        <v>61</v>
      </c>
      <c r="M185" s="1"/>
      <c r="N185" s="1"/>
      <c r="P185" s="1"/>
      <c r="V185" s="27"/>
      <c r="W185" s="27"/>
    </row>
    <row r="186" spans="1:23" ht="25.5" customHeight="1" x14ac:dyDescent="0.2">
      <c r="B186" s="251" t="s">
        <v>3</v>
      </c>
      <c r="C186" s="252"/>
      <c r="D186" s="252"/>
      <c r="E186" s="252"/>
      <c r="F186" s="252"/>
      <c r="G186" s="252"/>
      <c r="H186" s="252"/>
      <c r="I186" s="252"/>
      <c r="J186" s="252"/>
      <c r="K186" s="198"/>
      <c r="M186" s="7" t="s">
        <v>11</v>
      </c>
      <c r="N186" s="7" t="s">
        <v>12</v>
      </c>
      <c r="O186" s="8" t="s">
        <v>13</v>
      </c>
      <c r="P186" s="7" t="s">
        <v>14</v>
      </c>
      <c r="Q186" s="9" t="s">
        <v>15</v>
      </c>
      <c r="R186" s="9" t="s">
        <v>16</v>
      </c>
      <c r="S186" s="10" t="s">
        <v>17</v>
      </c>
      <c r="V186" s="27"/>
      <c r="W186" s="27"/>
    </row>
    <row r="187" spans="1:23" ht="12.75" customHeight="1" x14ac:dyDescent="0.2">
      <c r="A187" s="12" t="s">
        <v>19</v>
      </c>
      <c r="B187" s="13">
        <v>1</v>
      </c>
      <c r="C187" s="13">
        <v>2</v>
      </c>
      <c r="D187" s="13">
        <v>3</v>
      </c>
      <c r="E187" s="13">
        <v>4</v>
      </c>
      <c r="F187" s="13">
        <v>5</v>
      </c>
      <c r="G187" s="13">
        <v>6</v>
      </c>
      <c r="H187" s="13">
        <v>7</v>
      </c>
      <c r="I187" s="13">
        <v>8</v>
      </c>
      <c r="J187" s="13">
        <v>9</v>
      </c>
      <c r="K187" s="199">
        <v>10</v>
      </c>
      <c r="L187" s="14" t="s">
        <v>20</v>
      </c>
      <c r="M187" s="18"/>
      <c r="N187" s="18"/>
      <c r="O187" s="19"/>
      <c r="P187" s="20"/>
      <c r="Q187" s="21"/>
      <c r="R187" s="21"/>
      <c r="S187" s="1"/>
      <c r="V187" s="27"/>
      <c r="W187" s="27"/>
    </row>
    <row r="188" spans="1:23" ht="12.75" customHeight="1" x14ac:dyDescent="0.2">
      <c r="A188" s="22" t="s">
        <v>32</v>
      </c>
      <c r="B188" s="23">
        <v>26</v>
      </c>
      <c r="C188" s="23"/>
      <c r="D188" s="23"/>
      <c r="E188" s="23"/>
      <c r="F188" s="23"/>
      <c r="G188" s="23"/>
      <c r="H188" s="23"/>
      <c r="I188" s="23"/>
      <c r="J188" s="23"/>
      <c r="K188" s="67"/>
      <c r="L188" s="28"/>
      <c r="M188" s="18"/>
      <c r="N188" s="18"/>
      <c r="O188" s="19"/>
      <c r="P188" s="20"/>
      <c r="Q188" s="26">
        <f>B188</f>
        <v>26</v>
      </c>
      <c r="R188" s="21"/>
      <c r="S188" s="1"/>
      <c r="V188" s="27"/>
      <c r="W188" s="27"/>
    </row>
    <row r="189" spans="1:23" ht="12.75" customHeight="1" x14ac:dyDescent="0.2">
      <c r="A189" s="22" t="s">
        <v>33</v>
      </c>
      <c r="C189" s="27">
        <v>23</v>
      </c>
      <c r="L189" s="28"/>
      <c r="M189" s="1"/>
      <c r="N189" s="1"/>
      <c r="P189" s="20">
        <f>C189/B188</f>
        <v>0.88461538461538458</v>
      </c>
      <c r="Q189" s="29">
        <v>24</v>
      </c>
      <c r="R189" s="30">
        <f t="shared" ref="R189:R197" si="20">Q189/Q188</f>
        <v>0.92307692307692313</v>
      </c>
      <c r="S189" s="1">
        <f t="shared" ref="S189:S197" si="21">100%-R189</f>
        <v>7.6923076923076872E-2</v>
      </c>
      <c r="V189" s="27"/>
      <c r="W189" s="27"/>
    </row>
    <row r="190" spans="1:23" ht="12.75" customHeight="1" x14ac:dyDescent="0.2">
      <c r="A190" s="22" t="s">
        <v>34</v>
      </c>
      <c r="D190" s="27">
        <v>21</v>
      </c>
      <c r="L190" s="28"/>
      <c r="M190" s="1"/>
      <c r="N190" s="1"/>
      <c r="P190" s="20">
        <f>D190/C189</f>
        <v>0.91304347826086951</v>
      </c>
      <c r="Q190" s="29">
        <v>22</v>
      </c>
      <c r="R190" s="30">
        <f t="shared" si="20"/>
        <v>0.91666666666666663</v>
      </c>
      <c r="S190" s="1">
        <f t="shared" si="21"/>
        <v>8.333333333333337E-2</v>
      </c>
      <c r="V190" s="27"/>
      <c r="W190" s="27"/>
    </row>
    <row r="191" spans="1:23" ht="12.75" customHeight="1" x14ac:dyDescent="0.2">
      <c r="A191" s="22" t="s">
        <v>46</v>
      </c>
      <c r="E191" s="27">
        <v>17</v>
      </c>
      <c r="L191" s="28"/>
      <c r="M191" s="1"/>
      <c r="N191" s="1"/>
      <c r="P191" s="1">
        <f>E191/D190</f>
        <v>0.80952380952380953</v>
      </c>
      <c r="Q191" s="29">
        <v>19</v>
      </c>
      <c r="R191" s="30">
        <f t="shared" si="20"/>
        <v>0.86363636363636365</v>
      </c>
      <c r="S191" s="1">
        <f t="shared" si="21"/>
        <v>0.13636363636363635</v>
      </c>
      <c r="V191" s="27"/>
      <c r="W191" s="27"/>
    </row>
    <row r="192" spans="1:23" ht="12.75" customHeight="1" x14ac:dyDescent="0.2">
      <c r="A192" s="22" t="s">
        <v>50</v>
      </c>
      <c r="F192" s="27">
        <v>15</v>
      </c>
      <c r="L192" s="28"/>
      <c r="M192" s="1"/>
      <c r="N192" s="1"/>
      <c r="P192" s="1">
        <f>F192/E191</f>
        <v>0.88235294117647056</v>
      </c>
      <c r="Q192" s="29">
        <v>18</v>
      </c>
      <c r="R192" s="30">
        <f t="shared" si="20"/>
        <v>0.94736842105263153</v>
      </c>
      <c r="S192" s="1">
        <f t="shared" si="21"/>
        <v>5.2631578947368474E-2</v>
      </c>
      <c r="V192" s="27"/>
      <c r="W192" s="27"/>
    </row>
    <row r="193" spans="1:23" ht="12.75" customHeight="1" x14ac:dyDescent="0.2">
      <c r="A193" s="22" t="s">
        <v>51</v>
      </c>
      <c r="G193" s="27">
        <v>14</v>
      </c>
      <c r="L193" s="28"/>
      <c r="M193" s="1"/>
      <c r="N193" s="1"/>
      <c r="P193" s="1">
        <f>G193/F192</f>
        <v>0.93333333333333335</v>
      </c>
      <c r="Q193" s="29">
        <v>17</v>
      </c>
      <c r="R193" s="30">
        <f t="shared" si="20"/>
        <v>0.94444444444444442</v>
      </c>
      <c r="S193" s="1">
        <f t="shared" si="21"/>
        <v>5.555555555555558E-2</v>
      </c>
      <c r="V193" s="27"/>
      <c r="W193" s="27"/>
    </row>
    <row r="194" spans="1:23" ht="12.75" customHeight="1" x14ac:dyDescent="0.2">
      <c r="A194" s="27">
        <v>1101</v>
      </c>
      <c r="H194" s="27">
        <v>14</v>
      </c>
      <c r="L194" s="28"/>
      <c r="M194" s="1"/>
      <c r="N194" s="1"/>
      <c r="P194" s="1">
        <f>H194/G193</f>
        <v>1</v>
      </c>
      <c r="Q194" s="29">
        <v>17</v>
      </c>
      <c r="R194" s="30">
        <f t="shared" si="20"/>
        <v>1</v>
      </c>
      <c r="S194" s="1">
        <f t="shared" si="21"/>
        <v>0</v>
      </c>
      <c r="V194" s="27"/>
      <c r="W194" s="27"/>
    </row>
    <row r="195" spans="1:23" ht="12.75" customHeight="1" x14ac:dyDescent="0.2">
      <c r="A195" s="27">
        <v>1102</v>
      </c>
      <c r="I195" s="27">
        <v>14</v>
      </c>
      <c r="L195" s="28"/>
      <c r="M195" s="1"/>
      <c r="N195" s="1"/>
      <c r="P195" s="1">
        <f>I195/H194</f>
        <v>1</v>
      </c>
      <c r="Q195" s="29">
        <v>17</v>
      </c>
      <c r="R195" s="30">
        <f t="shared" si="20"/>
        <v>1</v>
      </c>
      <c r="S195" s="1">
        <f t="shared" si="21"/>
        <v>0</v>
      </c>
      <c r="V195" s="27"/>
      <c r="W195" s="27"/>
    </row>
    <row r="196" spans="1:23" ht="12.75" customHeight="1" x14ac:dyDescent="0.2">
      <c r="A196" s="27">
        <v>1201</v>
      </c>
      <c r="J196" s="27">
        <v>13</v>
      </c>
      <c r="L196" s="28">
        <v>2</v>
      </c>
      <c r="M196" s="1"/>
      <c r="N196" s="1"/>
      <c r="P196" s="1">
        <f>J196/I195</f>
        <v>0.9285714285714286</v>
      </c>
      <c r="Q196" s="29">
        <v>15</v>
      </c>
      <c r="R196" s="30">
        <f t="shared" si="20"/>
        <v>0.88235294117647056</v>
      </c>
      <c r="S196" s="1">
        <f t="shared" si="21"/>
        <v>0.11764705882352944</v>
      </c>
      <c r="V196" s="27"/>
      <c r="W196" s="27"/>
    </row>
    <row r="197" spans="1:23" ht="12.75" customHeight="1" x14ac:dyDescent="0.2">
      <c r="A197" s="27">
        <v>1202</v>
      </c>
      <c r="K197" s="200">
        <v>12</v>
      </c>
      <c r="L197" s="28">
        <v>11</v>
      </c>
      <c r="M197" s="1"/>
      <c r="N197" s="1"/>
      <c r="P197" s="1">
        <f>K197/J196</f>
        <v>0.92307692307692313</v>
      </c>
      <c r="Q197" s="29">
        <v>15</v>
      </c>
      <c r="R197" s="30">
        <f t="shared" si="20"/>
        <v>1</v>
      </c>
      <c r="S197" s="1">
        <f t="shared" si="21"/>
        <v>0</v>
      </c>
      <c r="V197" s="27"/>
      <c r="W197" s="27"/>
    </row>
    <row r="198" spans="1:23" ht="12.75" customHeight="1" x14ac:dyDescent="0.2">
      <c r="A198" s="27">
        <v>1301</v>
      </c>
      <c r="K198" s="200">
        <v>1</v>
      </c>
      <c r="L198" s="28">
        <v>1</v>
      </c>
      <c r="M198" s="1"/>
      <c r="N198" s="1"/>
      <c r="P198" s="1"/>
      <c r="Q198" s="29">
        <v>4</v>
      </c>
      <c r="R198" s="30"/>
      <c r="S198" s="1"/>
      <c r="V198" s="27"/>
      <c r="W198" s="27"/>
    </row>
    <row r="199" spans="1:23" ht="12.75" customHeight="1" x14ac:dyDescent="0.2">
      <c r="A199" s="27">
        <v>1302</v>
      </c>
      <c r="K199" s="200">
        <v>3</v>
      </c>
      <c r="L199" s="28">
        <v>2</v>
      </c>
      <c r="M199" s="1"/>
      <c r="N199" s="1"/>
      <c r="P199" s="1"/>
      <c r="Q199" s="29">
        <v>3</v>
      </c>
      <c r="R199" s="30"/>
      <c r="S199" s="1"/>
      <c r="T199" s="27" t="s">
        <v>35</v>
      </c>
      <c r="U199" s="27">
        <v>16</v>
      </c>
      <c r="V199" s="27">
        <f>L200</f>
        <v>16</v>
      </c>
      <c r="W199" s="27" t="s">
        <v>20</v>
      </c>
    </row>
    <row r="200" spans="1:23" ht="12.75" customHeight="1" x14ac:dyDescent="0.2">
      <c r="L200" s="27">
        <f>SUM(L196:L199)</f>
        <v>16</v>
      </c>
      <c r="M200" s="1">
        <f>L197/B188</f>
        <v>0.42307692307692307</v>
      </c>
      <c r="N200" s="1">
        <f>L200/B188</f>
        <v>0.61538461538461542</v>
      </c>
      <c r="O200" s="1">
        <f>N200-M200</f>
        <v>0.19230769230769235</v>
      </c>
      <c r="P200" s="1"/>
      <c r="T200" s="27" t="s">
        <v>36</v>
      </c>
      <c r="U200" s="30">
        <f>U199/B188</f>
        <v>0.61538461538461542</v>
      </c>
      <c r="V200" s="30">
        <f>U199/V199</f>
        <v>1</v>
      </c>
      <c r="W200" s="27" t="s">
        <v>37</v>
      </c>
    </row>
    <row r="201" spans="1:23" ht="12.75" customHeight="1" x14ac:dyDescent="0.3">
      <c r="A201" s="3" t="s">
        <v>62</v>
      </c>
      <c r="M201" s="1"/>
      <c r="N201" s="1"/>
      <c r="P201" s="1"/>
    </row>
    <row r="202" spans="1:23" ht="25.5" customHeight="1" x14ac:dyDescent="0.2">
      <c r="B202" s="251" t="s">
        <v>3</v>
      </c>
      <c r="C202" s="252"/>
      <c r="D202" s="252"/>
      <c r="E202" s="252"/>
      <c r="F202" s="252"/>
      <c r="G202" s="252"/>
      <c r="H202" s="252"/>
      <c r="I202" s="252"/>
      <c r="J202" s="252"/>
      <c r="K202" s="198"/>
      <c r="M202" s="7" t="s">
        <v>11</v>
      </c>
      <c r="N202" s="7" t="s">
        <v>12</v>
      </c>
      <c r="O202" s="8" t="s">
        <v>13</v>
      </c>
      <c r="P202" s="7" t="s">
        <v>14</v>
      </c>
      <c r="Q202" s="9" t="s">
        <v>15</v>
      </c>
      <c r="R202" s="9" t="s">
        <v>16</v>
      </c>
      <c r="S202" s="10" t="s">
        <v>17</v>
      </c>
    </row>
    <row r="203" spans="1:23" ht="12.75" customHeight="1" x14ac:dyDescent="0.2">
      <c r="A203" s="12" t="s">
        <v>19</v>
      </c>
      <c r="B203" s="13">
        <v>1</v>
      </c>
      <c r="C203" s="13">
        <v>2</v>
      </c>
      <c r="D203" s="13">
        <v>3</v>
      </c>
      <c r="E203" s="13">
        <v>4</v>
      </c>
      <c r="F203" s="13">
        <v>5</v>
      </c>
      <c r="G203" s="13">
        <v>6</v>
      </c>
      <c r="H203" s="13">
        <v>7</v>
      </c>
      <c r="I203" s="13">
        <v>8</v>
      </c>
      <c r="J203" s="13">
        <v>9</v>
      </c>
      <c r="K203" s="199">
        <v>10</v>
      </c>
      <c r="L203" s="14" t="s">
        <v>20</v>
      </c>
      <c r="M203" s="18"/>
      <c r="N203" s="18"/>
      <c r="O203" s="19"/>
      <c r="P203" s="20"/>
      <c r="Q203" s="21"/>
      <c r="R203" s="21"/>
      <c r="S203" s="1"/>
    </row>
    <row r="204" spans="1:23" ht="12.75" customHeight="1" x14ac:dyDescent="0.2">
      <c r="A204" s="22" t="s">
        <v>33</v>
      </c>
      <c r="B204" s="23">
        <v>46</v>
      </c>
      <c r="C204" s="23"/>
      <c r="D204" s="23"/>
      <c r="E204" s="23"/>
      <c r="F204" s="23"/>
      <c r="G204" s="23"/>
      <c r="H204" s="23"/>
      <c r="I204" s="23"/>
      <c r="J204" s="23"/>
      <c r="K204" s="67"/>
      <c r="L204" s="28"/>
      <c r="M204" s="18"/>
      <c r="N204" s="18"/>
      <c r="O204" s="19"/>
      <c r="P204" s="20"/>
      <c r="Q204" s="26">
        <f>B204</f>
        <v>46</v>
      </c>
      <c r="R204" s="21"/>
      <c r="S204" s="1"/>
    </row>
    <row r="205" spans="1:23" ht="12.75" customHeight="1" x14ac:dyDescent="0.2">
      <c r="A205" s="22" t="s">
        <v>34</v>
      </c>
      <c r="C205" s="27">
        <v>42</v>
      </c>
      <c r="L205" s="28"/>
      <c r="M205" s="1"/>
      <c r="N205" s="1"/>
      <c r="P205" s="20">
        <f>C205/B204</f>
        <v>0.91304347826086951</v>
      </c>
      <c r="Q205" s="29">
        <v>42</v>
      </c>
      <c r="R205" s="30">
        <f t="shared" ref="R205:R213" si="22">Q205/Q204</f>
        <v>0.91304347826086951</v>
      </c>
      <c r="S205" s="1">
        <f t="shared" ref="S205:S213" si="23">100%-R205</f>
        <v>8.6956521739130488E-2</v>
      </c>
    </row>
    <row r="206" spans="1:23" ht="12.75" customHeight="1" x14ac:dyDescent="0.2">
      <c r="A206" s="22" t="s">
        <v>46</v>
      </c>
      <c r="D206" s="27">
        <v>42</v>
      </c>
      <c r="L206" s="28"/>
      <c r="M206" s="1"/>
      <c r="N206" s="1"/>
      <c r="P206" s="20">
        <f>D206/C205</f>
        <v>1</v>
      </c>
      <c r="Q206" s="29">
        <v>42</v>
      </c>
      <c r="R206" s="30">
        <f t="shared" si="22"/>
        <v>1</v>
      </c>
      <c r="S206" s="1">
        <f t="shared" si="23"/>
        <v>0</v>
      </c>
    </row>
    <row r="207" spans="1:23" ht="12.75" customHeight="1" x14ac:dyDescent="0.2">
      <c r="A207" s="27">
        <v>1001</v>
      </c>
      <c r="E207" s="27">
        <v>41</v>
      </c>
      <c r="L207" s="28"/>
      <c r="M207" s="1"/>
      <c r="N207" s="1"/>
      <c r="P207" s="1">
        <f>E207/D206</f>
        <v>0.97619047619047616</v>
      </c>
      <c r="Q207" s="29">
        <v>42</v>
      </c>
      <c r="R207" s="30">
        <f t="shared" si="22"/>
        <v>1</v>
      </c>
      <c r="S207" s="1">
        <f t="shared" si="23"/>
        <v>0</v>
      </c>
    </row>
    <row r="208" spans="1:23" ht="12.75" customHeight="1" x14ac:dyDescent="0.2">
      <c r="A208" s="27">
        <v>1002</v>
      </c>
      <c r="F208" s="27">
        <v>41</v>
      </c>
      <c r="L208" s="28"/>
      <c r="M208" s="1"/>
      <c r="N208" s="1"/>
      <c r="P208" s="1">
        <f>F208/E207</f>
        <v>1</v>
      </c>
      <c r="Q208" s="29">
        <v>42</v>
      </c>
      <c r="R208" s="30">
        <f t="shared" si="22"/>
        <v>1</v>
      </c>
      <c r="S208" s="1">
        <f t="shared" si="23"/>
        <v>0</v>
      </c>
    </row>
    <row r="209" spans="1:23" ht="12.75" customHeight="1" x14ac:dyDescent="0.2">
      <c r="A209" s="27">
        <v>1101</v>
      </c>
      <c r="G209" s="27">
        <v>39</v>
      </c>
      <c r="L209" s="28"/>
      <c r="M209" s="1"/>
      <c r="N209" s="1"/>
      <c r="P209" s="1">
        <f>G209/F208</f>
        <v>0.95121951219512191</v>
      </c>
      <c r="Q209" s="29">
        <v>41</v>
      </c>
      <c r="R209" s="30">
        <f t="shared" si="22"/>
        <v>0.97619047619047616</v>
      </c>
      <c r="S209" s="1">
        <f t="shared" si="23"/>
        <v>2.3809523809523836E-2</v>
      </c>
    </row>
    <row r="210" spans="1:23" ht="12.75" customHeight="1" x14ac:dyDescent="0.2">
      <c r="A210" s="27">
        <v>1102</v>
      </c>
      <c r="H210" s="27">
        <v>38</v>
      </c>
      <c r="L210" s="28"/>
      <c r="M210" s="1"/>
      <c r="N210" s="1"/>
      <c r="P210" s="1">
        <f>H210/G209</f>
        <v>0.97435897435897434</v>
      </c>
      <c r="Q210" s="29">
        <v>40</v>
      </c>
      <c r="R210" s="30">
        <f t="shared" si="22"/>
        <v>0.97560975609756095</v>
      </c>
      <c r="S210" s="1">
        <f t="shared" si="23"/>
        <v>2.4390243902439046E-2</v>
      </c>
    </row>
    <row r="211" spans="1:23" ht="12.75" customHeight="1" x14ac:dyDescent="0.2">
      <c r="A211" s="27">
        <v>1201</v>
      </c>
      <c r="I211" s="27">
        <v>37</v>
      </c>
      <c r="L211" s="28"/>
      <c r="M211" s="1"/>
      <c r="N211" s="1"/>
      <c r="P211" s="1">
        <f>I211/H210</f>
        <v>0.97368421052631582</v>
      </c>
      <c r="Q211" s="29">
        <v>38</v>
      </c>
      <c r="R211" s="30">
        <f t="shared" si="22"/>
        <v>0.95</v>
      </c>
      <c r="S211" s="1">
        <f t="shared" si="23"/>
        <v>5.0000000000000044E-2</v>
      </c>
    </row>
    <row r="212" spans="1:23" ht="12.75" customHeight="1" x14ac:dyDescent="0.2">
      <c r="A212" s="27">
        <v>1202</v>
      </c>
      <c r="J212" s="27">
        <v>35</v>
      </c>
      <c r="L212" s="28"/>
      <c r="M212" s="1"/>
      <c r="N212" s="1"/>
      <c r="P212" s="1">
        <f>J212/I211</f>
        <v>0.94594594594594594</v>
      </c>
      <c r="Q212" s="29">
        <v>38</v>
      </c>
      <c r="R212" s="30">
        <f t="shared" si="22"/>
        <v>1</v>
      </c>
      <c r="S212" s="1">
        <f t="shared" si="23"/>
        <v>0</v>
      </c>
    </row>
    <row r="213" spans="1:23" ht="12.75" customHeight="1" x14ac:dyDescent="0.2">
      <c r="A213" s="27">
        <v>1301</v>
      </c>
      <c r="K213" s="200">
        <v>35</v>
      </c>
      <c r="L213" s="28">
        <v>35</v>
      </c>
      <c r="M213" s="1"/>
      <c r="N213" s="1"/>
      <c r="P213" s="1">
        <f>K213/J212</f>
        <v>1</v>
      </c>
      <c r="Q213" s="29">
        <v>38</v>
      </c>
      <c r="R213" s="30">
        <f t="shared" si="22"/>
        <v>1</v>
      </c>
      <c r="S213" s="1">
        <f t="shared" si="23"/>
        <v>0</v>
      </c>
    </row>
    <row r="214" spans="1:23" ht="12.75" customHeight="1" x14ac:dyDescent="0.2">
      <c r="A214" s="27">
        <v>1302</v>
      </c>
      <c r="K214" s="200">
        <v>3</v>
      </c>
      <c r="L214" s="28">
        <v>3</v>
      </c>
      <c r="M214" s="1"/>
      <c r="N214" s="1"/>
      <c r="P214" s="1"/>
      <c r="Q214" s="29">
        <v>3</v>
      </c>
      <c r="R214" s="30"/>
      <c r="S214" s="1"/>
      <c r="T214" s="27" t="s">
        <v>35</v>
      </c>
      <c r="U214" s="27">
        <v>38</v>
      </c>
      <c r="V214" s="27">
        <f>SUM(L213:L215)</f>
        <v>38</v>
      </c>
      <c r="W214" s="27" t="s">
        <v>20</v>
      </c>
    </row>
    <row r="215" spans="1:23" ht="12.75" customHeight="1" x14ac:dyDescent="0.2">
      <c r="M215" s="1"/>
      <c r="N215" s="1"/>
      <c r="P215" s="1"/>
      <c r="T215" s="27" t="s">
        <v>36</v>
      </c>
      <c r="U215" s="30">
        <f>U214/B204</f>
        <v>0.82608695652173914</v>
      </c>
      <c r="V215" s="30">
        <f>U214/V214</f>
        <v>1</v>
      </c>
      <c r="W215" s="27" t="s">
        <v>37</v>
      </c>
    </row>
    <row r="216" spans="1:23" ht="12.75" customHeight="1" x14ac:dyDescent="0.2">
      <c r="L216" s="27">
        <f>SUM(L213:L214)</f>
        <v>38</v>
      </c>
      <c r="M216" s="1">
        <f>L213/B204</f>
        <v>0.76086956521739135</v>
      </c>
      <c r="N216" s="1">
        <f>L216/B204</f>
        <v>0.82608695652173914</v>
      </c>
      <c r="O216" s="1">
        <f>N216-M216</f>
        <v>6.5217391304347783E-2</v>
      </c>
      <c r="P216" s="1"/>
      <c r="T216" s="27"/>
      <c r="U216" s="30"/>
      <c r="V216" s="30"/>
      <c r="W216" s="27"/>
    </row>
    <row r="217" spans="1:23" ht="12.75" customHeight="1" x14ac:dyDescent="0.2">
      <c r="M217" s="1"/>
      <c r="N217" s="1"/>
      <c r="O217" s="1"/>
      <c r="P217" s="1"/>
      <c r="T217" s="27"/>
      <c r="U217" s="30"/>
      <c r="V217" s="30"/>
      <c r="W217" s="27"/>
    </row>
    <row r="218" spans="1:23" ht="12.75" customHeight="1" x14ac:dyDescent="0.3">
      <c r="A218" s="3" t="s">
        <v>67</v>
      </c>
      <c r="M218" s="1"/>
      <c r="N218" s="1"/>
      <c r="P218" s="1"/>
    </row>
    <row r="219" spans="1:23" ht="25.5" customHeight="1" x14ac:dyDescent="0.2">
      <c r="B219" s="251" t="s">
        <v>3</v>
      </c>
      <c r="C219" s="252"/>
      <c r="D219" s="252"/>
      <c r="E219" s="252"/>
      <c r="F219" s="252"/>
      <c r="G219" s="252"/>
      <c r="H219" s="252"/>
      <c r="I219" s="252"/>
      <c r="J219" s="252"/>
      <c r="K219" s="198"/>
      <c r="M219" s="7" t="s">
        <v>11</v>
      </c>
      <c r="N219" s="7" t="s">
        <v>12</v>
      </c>
      <c r="O219" s="8" t="s">
        <v>13</v>
      </c>
      <c r="P219" s="7" t="s">
        <v>14</v>
      </c>
      <c r="Q219" s="9" t="s">
        <v>15</v>
      </c>
      <c r="R219" s="9" t="s">
        <v>16</v>
      </c>
      <c r="S219" s="10" t="s">
        <v>17</v>
      </c>
    </row>
    <row r="220" spans="1:23" ht="12.75" customHeight="1" x14ac:dyDescent="0.2">
      <c r="A220" s="12" t="s">
        <v>19</v>
      </c>
      <c r="B220" s="13">
        <v>1</v>
      </c>
      <c r="C220" s="13">
        <v>2</v>
      </c>
      <c r="D220" s="13">
        <v>3</v>
      </c>
      <c r="E220" s="13">
        <v>4</v>
      </c>
      <c r="F220" s="13">
        <v>5</v>
      </c>
      <c r="G220" s="13">
        <v>6</v>
      </c>
      <c r="H220" s="13">
        <v>7</v>
      </c>
      <c r="I220" s="13">
        <v>8</v>
      </c>
      <c r="J220" s="13">
        <v>9</v>
      </c>
      <c r="K220" s="199">
        <v>10</v>
      </c>
      <c r="L220" s="14" t="s">
        <v>20</v>
      </c>
      <c r="M220" s="18"/>
      <c r="N220" s="18"/>
      <c r="O220" s="19"/>
      <c r="P220" s="20"/>
      <c r="Q220" s="21"/>
      <c r="R220" s="21"/>
      <c r="S220" s="1"/>
    </row>
    <row r="221" spans="1:23" ht="12.75" customHeight="1" x14ac:dyDescent="0.2">
      <c r="A221" s="22" t="s">
        <v>34</v>
      </c>
      <c r="B221" s="23">
        <v>27</v>
      </c>
      <c r="C221" s="23"/>
      <c r="D221" s="23"/>
      <c r="E221" s="23"/>
      <c r="F221" s="23"/>
      <c r="G221" s="23"/>
      <c r="H221" s="23"/>
      <c r="I221" s="23"/>
      <c r="J221" s="23"/>
      <c r="K221" s="67"/>
      <c r="L221" s="28"/>
      <c r="M221" s="18"/>
      <c r="N221" s="18"/>
      <c r="O221" s="19"/>
      <c r="P221" s="20"/>
      <c r="Q221" s="26">
        <f>B221</f>
        <v>27</v>
      </c>
      <c r="R221" s="21"/>
      <c r="S221" s="1"/>
    </row>
    <row r="222" spans="1:23" ht="12.75" customHeight="1" x14ac:dyDescent="0.2">
      <c r="A222" s="22" t="s">
        <v>46</v>
      </c>
      <c r="C222" s="27">
        <v>19</v>
      </c>
      <c r="L222" s="28"/>
      <c r="M222" s="1"/>
      <c r="N222" s="1"/>
      <c r="P222" s="20">
        <f>C222/B221</f>
        <v>0.70370370370370372</v>
      </c>
      <c r="Q222" s="29">
        <v>19</v>
      </c>
      <c r="R222" s="30">
        <f t="shared" ref="R222:R230" si="24">Q222/Q221</f>
        <v>0.70370370370370372</v>
      </c>
      <c r="S222" s="1">
        <f t="shared" ref="S222:S230" si="25">100%-R222</f>
        <v>0.29629629629629628</v>
      </c>
    </row>
    <row r="223" spans="1:23" ht="12.75" customHeight="1" x14ac:dyDescent="0.2">
      <c r="A223" s="27">
        <v>1001</v>
      </c>
      <c r="D223" s="27">
        <v>19</v>
      </c>
      <c r="L223" s="28"/>
      <c r="M223" s="1"/>
      <c r="N223" s="1"/>
      <c r="P223" s="20">
        <f>D223/C222</f>
        <v>1</v>
      </c>
      <c r="Q223" s="29">
        <v>19</v>
      </c>
      <c r="R223" s="30">
        <f t="shared" si="24"/>
        <v>1</v>
      </c>
      <c r="S223" s="1">
        <f t="shared" si="25"/>
        <v>0</v>
      </c>
    </row>
    <row r="224" spans="1:23" ht="12.75" customHeight="1" x14ac:dyDescent="0.2">
      <c r="A224" s="27">
        <v>1002</v>
      </c>
      <c r="E224" s="27">
        <v>18</v>
      </c>
      <c r="L224" s="28"/>
      <c r="M224" s="1"/>
      <c r="N224" s="1"/>
      <c r="P224" s="1">
        <f>E224/D223</f>
        <v>0.94736842105263153</v>
      </c>
      <c r="Q224" s="29">
        <v>18</v>
      </c>
      <c r="R224" s="30">
        <f t="shared" si="24"/>
        <v>0.94736842105263153</v>
      </c>
      <c r="S224" s="1">
        <f t="shared" si="25"/>
        <v>5.2631578947368474E-2</v>
      </c>
    </row>
    <row r="225" spans="1:29" ht="12.75" customHeight="1" x14ac:dyDescent="0.2">
      <c r="A225" s="27">
        <v>1101</v>
      </c>
      <c r="F225" s="27">
        <v>17</v>
      </c>
      <c r="L225" s="28"/>
      <c r="M225" s="1"/>
      <c r="N225" s="1"/>
      <c r="P225" s="1">
        <f>F225/E224</f>
        <v>0.94444444444444442</v>
      </c>
      <c r="Q225" s="29">
        <v>18</v>
      </c>
      <c r="R225" s="30">
        <f t="shared" si="24"/>
        <v>1</v>
      </c>
      <c r="S225" s="1">
        <f t="shared" si="25"/>
        <v>0</v>
      </c>
    </row>
    <row r="226" spans="1:29" ht="12.75" customHeight="1" x14ac:dyDescent="0.2">
      <c r="A226" s="27">
        <v>1102</v>
      </c>
      <c r="G226" s="27">
        <v>17</v>
      </c>
      <c r="L226" s="28"/>
      <c r="M226" s="1"/>
      <c r="N226" s="1"/>
      <c r="P226" s="1">
        <f>G226/F225</f>
        <v>1</v>
      </c>
      <c r="Q226" s="29">
        <v>17</v>
      </c>
      <c r="R226" s="30">
        <f t="shared" si="24"/>
        <v>0.94444444444444442</v>
      </c>
      <c r="S226" s="1">
        <f t="shared" si="25"/>
        <v>5.555555555555558E-2</v>
      </c>
    </row>
    <row r="227" spans="1:29" ht="12.75" customHeight="1" x14ac:dyDescent="0.2">
      <c r="A227" s="27">
        <v>1201</v>
      </c>
      <c r="H227" s="27">
        <v>17</v>
      </c>
      <c r="L227" s="28"/>
      <c r="M227" s="1"/>
      <c r="N227" s="1"/>
      <c r="P227" s="1">
        <f>H227/G226</f>
        <v>1</v>
      </c>
      <c r="Q227" s="29">
        <v>17</v>
      </c>
      <c r="R227" s="30">
        <f t="shared" si="24"/>
        <v>1</v>
      </c>
      <c r="S227" s="1">
        <f t="shared" si="25"/>
        <v>0</v>
      </c>
    </row>
    <row r="228" spans="1:29" ht="12.75" customHeight="1" x14ac:dyDescent="0.2">
      <c r="A228" s="27">
        <v>1202</v>
      </c>
      <c r="I228" s="27">
        <v>16</v>
      </c>
      <c r="L228" s="28"/>
      <c r="M228" s="1"/>
      <c r="N228" s="1"/>
      <c r="P228" s="1">
        <f>I228/H227</f>
        <v>0.94117647058823528</v>
      </c>
      <c r="Q228" s="29">
        <v>16</v>
      </c>
      <c r="R228" s="30">
        <f t="shared" si="24"/>
        <v>0.94117647058823528</v>
      </c>
      <c r="S228" s="1">
        <f t="shared" si="25"/>
        <v>5.8823529411764719E-2</v>
      </c>
    </row>
    <row r="229" spans="1:29" ht="12.75" customHeight="1" x14ac:dyDescent="0.2">
      <c r="A229" s="27">
        <v>1301</v>
      </c>
      <c r="J229" s="27">
        <v>15</v>
      </c>
      <c r="L229" s="28"/>
      <c r="M229" s="1"/>
      <c r="N229" s="1"/>
      <c r="P229" s="1">
        <f>J229/I228</f>
        <v>0.9375</v>
      </c>
      <c r="Q229" s="29">
        <v>17</v>
      </c>
      <c r="R229" s="30">
        <f t="shared" si="24"/>
        <v>1.0625</v>
      </c>
      <c r="S229" s="1">
        <f t="shared" si="25"/>
        <v>-6.25E-2</v>
      </c>
    </row>
    <row r="230" spans="1:29" ht="12.75" customHeight="1" x14ac:dyDescent="0.2">
      <c r="A230" s="27">
        <v>1302</v>
      </c>
      <c r="K230" s="200">
        <v>15</v>
      </c>
      <c r="L230" s="28">
        <v>15</v>
      </c>
      <c r="M230" s="1"/>
      <c r="N230" s="1"/>
      <c r="P230" s="1">
        <f>K230/J229</f>
        <v>1</v>
      </c>
      <c r="Q230" s="29">
        <v>16</v>
      </c>
      <c r="R230" s="30">
        <f t="shared" si="24"/>
        <v>0.94117647058823528</v>
      </c>
      <c r="S230" s="1">
        <f t="shared" si="25"/>
        <v>5.8823529411764719E-2</v>
      </c>
      <c r="T230" s="27" t="s">
        <v>35</v>
      </c>
      <c r="U230" s="27">
        <v>15</v>
      </c>
      <c r="V230" s="27">
        <f>SUM(L230:L232)</f>
        <v>15</v>
      </c>
      <c r="W230" s="27" t="s">
        <v>20</v>
      </c>
    </row>
    <row r="231" spans="1:29" ht="12.75" customHeight="1" x14ac:dyDescent="0.2">
      <c r="M231" s="1"/>
      <c r="N231" s="1"/>
      <c r="P231" s="1"/>
      <c r="T231" s="27" t="s">
        <v>36</v>
      </c>
      <c r="U231" s="30">
        <f>U230/B221</f>
        <v>0.55555555555555558</v>
      </c>
      <c r="V231" s="30">
        <f>U230/V230</f>
        <v>1</v>
      </c>
      <c r="W231" s="27" t="s">
        <v>37</v>
      </c>
    </row>
    <row r="232" spans="1:29" ht="12.75" customHeight="1" x14ac:dyDescent="0.2">
      <c r="M232" s="1"/>
      <c r="N232" s="1"/>
      <c r="P232" s="1"/>
    </row>
    <row r="233" spans="1:29" ht="12.75" customHeight="1" x14ac:dyDescent="0.2">
      <c r="L233" s="27">
        <f>SUM(L230)</f>
        <v>15</v>
      </c>
      <c r="M233" s="1">
        <f>L230/B221</f>
        <v>0.55555555555555558</v>
      </c>
      <c r="N233" s="1">
        <f>L233/B221</f>
        <v>0.55555555555555558</v>
      </c>
      <c r="O233" s="1">
        <f>N233-M233</f>
        <v>0</v>
      </c>
      <c r="P233" s="1"/>
    </row>
    <row r="234" spans="1:29" ht="12.75" customHeight="1" x14ac:dyDescent="0.2">
      <c r="M234" s="1"/>
      <c r="N234" s="1"/>
      <c r="O234" s="1"/>
      <c r="P234" s="1"/>
    </row>
    <row r="235" spans="1:29" ht="12.75" customHeight="1" x14ac:dyDescent="0.3">
      <c r="A235" s="3" t="s">
        <v>68</v>
      </c>
      <c r="M235" s="1"/>
      <c r="N235" s="1"/>
      <c r="P235" s="1"/>
    </row>
    <row r="236" spans="1:29" ht="25.5" customHeight="1" x14ac:dyDescent="0.2">
      <c r="B236" s="251" t="s">
        <v>3</v>
      </c>
      <c r="C236" s="252"/>
      <c r="D236" s="252"/>
      <c r="E236" s="252"/>
      <c r="F236" s="252"/>
      <c r="G236" s="252"/>
      <c r="H236" s="252"/>
      <c r="I236" s="252"/>
      <c r="J236" s="252"/>
      <c r="K236" s="198"/>
      <c r="M236" s="7" t="s">
        <v>11</v>
      </c>
      <c r="N236" s="7" t="s">
        <v>12</v>
      </c>
      <c r="O236" s="8" t="s">
        <v>13</v>
      </c>
      <c r="P236" s="7" t="s">
        <v>14</v>
      </c>
      <c r="Q236" s="9" t="s">
        <v>15</v>
      </c>
      <c r="R236" s="9" t="s">
        <v>16</v>
      </c>
      <c r="S236" s="10" t="s">
        <v>17</v>
      </c>
    </row>
    <row r="237" spans="1:29" ht="12.75" customHeight="1" x14ac:dyDescent="0.2">
      <c r="A237" s="12" t="s">
        <v>19</v>
      </c>
      <c r="B237" s="13">
        <v>1</v>
      </c>
      <c r="C237" s="13">
        <v>2</v>
      </c>
      <c r="D237" s="13">
        <v>3</v>
      </c>
      <c r="E237" s="13">
        <v>4</v>
      </c>
      <c r="F237" s="13">
        <v>5</v>
      </c>
      <c r="G237" s="13">
        <v>6</v>
      </c>
      <c r="H237" s="13">
        <v>7</v>
      </c>
      <c r="I237" s="13">
        <v>8</v>
      </c>
      <c r="J237" s="13">
        <v>9</v>
      </c>
      <c r="K237" s="199">
        <v>10</v>
      </c>
      <c r="L237" s="14" t="s">
        <v>20</v>
      </c>
      <c r="M237" s="18"/>
      <c r="N237" s="18"/>
      <c r="O237" s="19"/>
      <c r="P237" s="20"/>
      <c r="Q237" s="21"/>
      <c r="R237" s="21"/>
      <c r="S237" s="1"/>
    </row>
    <row r="238" spans="1:29" ht="12.75" customHeight="1" x14ac:dyDescent="0.2">
      <c r="A238" s="22" t="s">
        <v>46</v>
      </c>
      <c r="B238" s="23">
        <v>50</v>
      </c>
      <c r="C238" s="23"/>
      <c r="D238" s="23"/>
      <c r="E238" s="23"/>
      <c r="F238" s="23"/>
      <c r="G238" s="23"/>
      <c r="H238" s="23"/>
      <c r="I238" s="23"/>
      <c r="J238" s="23"/>
      <c r="K238" s="67"/>
      <c r="L238" s="28"/>
      <c r="M238" s="18"/>
      <c r="N238" s="18"/>
      <c r="O238" s="19"/>
      <c r="P238" s="20"/>
      <c r="Q238" s="26">
        <f>B238</f>
        <v>50</v>
      </c>
      <c r="R238" s="21"/>
      <c r="S238" s="1"/>
      <c r="AB238" s="40" t="s">
        <v>33</v>
      </c>
      <c r="AC238" s="27">
        <v>33</v>
      </c>
    </row>
    <row r="239" spans="1:29" ht="12.75" customHeight="1" x14ac:dyDescent="0.2">
      <c r="A239" s="27">
        <v>1001</v>
      </c>
      <c r="C239" s="27">
        <v>45</v>
      </c>
      <c r="L239" s="28"/>
      <c r="M239" s="1"/>
      <c r="N239" s="1"/>
      <c r="P239" s="20">
        <f>C239/B238</f>
        <v>0.9</v>
      </c>
      <c r="Q239" s="29">
        <v>45</v>
      </c>
      <c r="R239" s="30">
        <f t="shared" ref="R239:R247" si="26">Q239/Q238</f>
        <v>0.9</v>
      </c>
      <c r="S239" s="1">
        <f t="shared" ref="S239:S247" si="27">100%-R239</f>
        <v>9.9999999999999978E-2</v>
      </c>
      <c r="AB239" s="40" t="s">
        <v>34</v>
      </c>
      <c r="AC239" s="27">
        <v>11</v>
      </c>
    </row>
    <row r="240" spans="1:29" ht="12.75" customHeight="1" x14ac:dyDescent="0.2">
      <c r="A240" s="27">
        <v>1002</v>
      </c>
      <c r="D240" s="27">
        <v>42</v>
      </c>
      <c r="L240" s="28"/>
      <c r="M240" s="1"/>
      <c r="N240" s="1"/>
      <c r="P240" s="1">
        <f>D240/C239</f>
        <v>0.93333333333333335</v>
      </c>
      <c r="Q240" s="29">
        <v>42</v>
      </c>
      <c r="R240" s="30">
        <f t="shared" si="26"/>
        <v>0.93333333333333335</v>
      </c>
      <c r="S240" s="1">
        <f t="shared" si="27"/>
        <v>6.6666666666666652E-2</v>
      </c>
      <c r="AB240" s="40" t="s">
        <v>46</v>
      </c>
      <c r="AC240" s="27">
        <v>19</v>
      </c>
    </row>
    <row r="241" spans="1:23" ht="12.75" customHeight="1" x14ac:dyDescent="0.2">
      <c r="A241" s="27">
        <v>1101</v>
      </c>
      <c r="E241" s="27">
        <v>42</v>
      </c>
      <c r="L241" s="28"/>
      <c r="M241" s="1"/>
      <c r="N241" s="1"/>
      <c r="P241" s="1">
        <f>E241/D240</f>
        <v>1</v>
      </c>
      <c r="Q241" s="29">
        <v>42</v>
      </c>
      <c r="R241" s="30">
        <f t="shared" si="26"/>
        <v>1</v>
      </c>
      <c r="S241" s="1">
        <f t="shared" si="27"/>
        <v>0</v>
      </c>
    </row>
    <row r="242" spans="1:23" ht="12.75" customHeight="1" x14ac:dyDescent="0.2">
      <c r="A242" s="27">
        <v>1102</v>
      </c>
      <c r="F242" s="27">
        <v>42</v>
      </c>
      <c r="L242" s="28"/>
      <c r="M242" s="1"/>
      <c r="N242" s="1"/>
      <c r="P242" s="1">
        <f>F242/E241</f>
        <v>1</v>
      </c>
      <c r="Q242" s="29">
        <v>42</v>
      </c>
      <c r="R242" s="30">
        <f t="shared" si="26"/>
        <v>1</v>
      </c>
      <c r="S242" s="1">
        <f t="shared" si="27"/>
        <v>0</v>
      </c>
    </row>
    <row r="243" spans="1:23" ht="12.75" customHeight="1" x14ac:dyDescent="0.2">
      <c r="A243" s="27">
        <v>1201</v>
      </c>
      <c r="G243" s="27">
        <v>42</v>
      </c>
      <c r="L243" s="28"/>
      <c r="M243" s="1"/>
      <c r="N243" s="1"/>
      <c r="P243" s="1">
        <f>G243/F242</f>
        <v>1</v>
      </c>
      <c r="Q243" s="29">
        <v>42</v>
      </c>
      <c r="R243" s="30">
        <f t="shared" si="26"/>
        <v>1</v>
      </c>
      <c r="S243" s="1">
        <f t="shared" si="27"/>
        <v>0</v>
      </c>
    </row>
    <row r="244" spans="1:23" ht="12.75" customHeight="1" x14ac:dyDescent="0.2">
      <c r="A244" s="27">
        <v>1202</v>
      </c>
      <c r="H244" s="27">
        <v>41</v>
      </c>
      <c r="L244" s="28"/>
      <c r="M244" s="1"/>
      <c r="N244" s="1"/>
      <c r="P244" s="1">
        <f>H244/G243</f>
        <v>0.97619047619047616</v>
      </c>
      <c r="Q244" s="29">
        <v>41</v>
      </c>
      <c r="R244" s="30">
        <f t="shared" si="26"/>
        <v>0.97619047619047616</v>
      </c>
      <c r="S244" s="1">
        <f t="shared" si="27"/>
        <v>2.3809523809523836E-2</v>
      </c>
    </row>
    <row r="245" spans="1:23" ht="12.75" customHeight="1" x14ac:dyDescent="0.2">
      <c r="A245" s="27">
        <v>1301</v>
      </c>
      <c r="I245" s="27">
        <v>40</v>
      </c>
      <c r="L245" s="28"/>
      <c r="M245" s="1"/>
      <c r="N245" s="1"/>
      <c r="P245" s="1">
        <f>I245/H244</f>
        <v>0.97560975609756095</v>
      </c>
      <c r="Q245" s="29">
        <v>41</v>
      </c>
      <c r="R245" s="30">
        <f t="shared" si="26"/>
        <v>1</v>
      </c>
      <c r="S245" s="1">
        <f t="shared" si="27"/>
        <v>0</v>
      </c>
    </row>
    <row r="246" spans="1:23" ht="12.75" customHeight="1" x14ac:dyDescent="0.2">
      <c r="A246" s="27">
        <v>1302</v>
      </c>
      <c r="J246" s="27">
        <v>40</v>
      </c>
      <c r="L246" s="28"/>
      <c r="M246" s="1"/>
      <c r="N246" s="1"/>
      <c r="P246" s="1">
        <f>J246/I245</f>
        <v>1</v>
      </c>
      <c r="Q246" s="29">
        <v>41</v>
      </c>
      <c r="R246" s="30">
        <f t="shared" si="26"/>
        <v>1</v>
      </c>
      <c r="S246" s="1">
        <f t="shared" si="27"/>
        <v>0</v>
      </c>
    </row>
    <row r="247" spans="1:23" ht="12.75" customHeight="1" x14ac:dyDescent="0.2">
      <c r="A247" s="27">
        <v>1401</v>
      </c>
      <c r="K247" s="200">
        <v>40</v>
      </c>
      <c r="L247" s="28">
        <v>37</v>
      </c>
      <c r="M247" s="1"/>
      <c r="N247" s="1"/>
      <c r="P247" s="1">
        <f>K247/J246</f>
        <v>1</v>
      </c>
      <c r="Q247" s="29">
        <v>41</v>
      </c>
      <c r="R247" s="30">
        <f t="shared" si="26"/>
        <v>1</v>
      </c>
      <c r="S247" s="1">
        <f t="shared" si="27"/>
        <v>0</v>
      </c>
    </row>
    <row r="248" spans="1:23" ht="12.75" customHeight="1" x14ac:dyDescent="0.2">
      <c r="A248" s="27">
        <v>1402</v>
      </c>
      <c r="K248" s="200">
        <v>3</v>
      </c>
      <c r="L248" s="28">
        <v>2</v>
      </c>
      <c r="M248" s="1"/>
      <c r="N248" s="1"/>
      <c r="P248" s="1"/>
      <c r="Q248" s="29">
        <v>3</v>
      </c>
      <c r="R248" s="30"/>
      <c r="S248" s="1"/>
      <c r="T248" s="27" t="s">
        <v>35</v>
      </c>
      <c r="U248" s="27">
        <v>37</v>
      </c>
      <c r="V248" s="27">
        <f>L251</f>
        <v>41</v>
      </c>
      <c r="W248" s="27" t="s">
        <v>20</v>
      </c>
    </row>
    <row r="249" spans="1:23" ht="12.75" customHeight="1" x14ac:dyDescent="0.2">
      <c r="A249" s="27">
        <v>1501</v>
      </c>
      <c r="K249" s="200">
        <v>1</v>
      </c>
      <c r="L249" s="28">
        <v>1</v>
      </c>
      <c r="M249" s="1"/>
      <c r="N249" s="1"/>
      <c r="P249" s="1"/>
      <c r="Q249" s="29">
        <v>1</v>
      </c>
      <c r="R249" s="30"/>
      <c r="S249" s="1"/>
      <c r="T249" s="27" t="s">
        <v>36</v>
      </c>
      <c r="U249" s="30">
        <f>U248/B238</f>
        <v>0.74</v>
      </c>
      <c r="V249" s="30">
        <f>U248/V248</f>
        <v>0.90243902439024393</v>
      </c>
      <c r="W249" s="27" t="s">
        <v>37</v>
      </c>
    </row>
    <row r="250" spans="1:23" ht="12.75" customHeight="1" x14ac:dyDescent="0.2">
      <c r="A250" s="27">
        <v>1502</v>
      </c>
      <c r="K250" s="200">
        <v>1</v>
      </c>
      <c r="L250" s="28">
        <v>1</v>
      </c>
      <c r="M250" s="1"/>
      <c r="N250" s="1"/>
      <c r="P250" s="1"/>
      <c r="Q250" s="29">
        <v>1</v>
      </c>
      <c r="R250" s="30"/>
      <c r="S250" s="1"/>
      <c r="T250" s="27"/>
      <c r="U250" s="30"/>
      <c r="V250" s="30"/>
      <c r="W250" s="27"/>
    </row>
    <row r="251" spans="1:23" ht="12.75" customHeight="1" x14ac:dyDescent="0.2">
      <c r="L251" s="27">
        <f>SUM(L247:L250)</f>
        <v>41</v>
      </c>
      <c r="M251" s="1">
        <f>L247/B238</f>
        <v>0.74</v>
      </c>
      <c r="N251" s="1">
        <f>L251/B238</f>
        <v>0.82</v>
      </c>
      <c r="O251" s="1">
        <f>N251-M251</f>
        <v>7.999999999999996E-2</v>
      </c>
      <c r="P251" s="1"/>
    </row>
    <row r="252" spans="1:23" ht="12.75" customHeight="1" x14ac:dyDescent="0.2">
      <c r="M252" s="1"/>
      <c r="N252" s="1"/>
      <c r="P252" s="1"/>
    </row>
    <row r="253" spans="1:23" ht="12.75" customHeight="1" x14ac:dyDescent="0.2">
      <c r="M253" s="1"/>
      <c r="N253" s="1"/>
      <c r="P253" s="1"/>
      <c r="U253" s="106"/>
    </row>
    <row r="254" spans="1:23" ht="26.25" customHeight="1" x14ac:dyDescent="0.4">
      <c r="A254" s="196"/>
      <c r="B254" s="235" t="s">
        <v>69</v>
      </c>
      <c r="C254" s="235"/>
      <c r="D254" s="235"/>
      <c r="E254" s="235"/>
      <c r="F254" s="235"/>
      <c r="G254" s="235"/>
      <c r="H254" s="235"/>
      <c r="I254" s="235"/>
      <c r="J254" s="235"/>
      <c r="K254" s="235"/>
      <c r="L254" s="66" t="s">
        <v>50</v>
      </c>
      <c r="M254" s="1"/>
      <c r="N254" s="1"/>
      <c r="O254" s="27"/>
      <c r="P254" s="1"/>
      <c r="Q254" s="27"/>
      <c r="R254" s="27"/>
      <c r="S254" s="27"/>
      <c r="U254" s="106"/>
    </row>
    <row r="255" spans="1:23" ht="20.25" x14ac:dyDescent="0.2">
      <c r="A255" s="245" t="s">
        <v>19</v>
      </c>
      <c r="B255" s="246" t="s">
        <v>70</v>
      </c>
      <c r="C255" s="247"/>
      <c r="D255" s="247"/>
      <c r="E255" s="247"/>
      <c r="F255" s="247"/>
      <c r="G255" s="247"/>
      <c r="H255" s="247"/>
      <c r="I255" s="247"/>
      <c r="J255" s="247"/>
      <c r="K255" s="248"/>
      <c r="L255" s="249" t="s">
        <v>20</v>
      </c>
      <c r="M255" s="243" t="s">
        <v>11</v>
      </c>
      <c r="N255" s="243" t="s">
        <v>12</v>
      </c>
      <c r="O255" s="242" t="s">
        <v>13</v>
      </c>
      <c r="P255" s="243" t="s">
        <v>14</v>
      </c>
      <c r="Q255" s="244" t="s">
        <v>15</v>
      </c>
      <c r="R255" s="244" t="s">
        <v>16</v>
      </c>
      <c r="S255" s="243" t="s">
        <v>17</v>
      </c>
      <c r="U255" s="106"/>
    </row>
    <row r="256" spans="1:23" ht="15.75" x14ac:dyDescent="0.25">
      <c r="A256" s="238"/>
      <c r="B256" s="41" t="s">
        <v>71</v>
      </c>
      <c r="C256" s="41" t="s">
        <v>72</v>
      </c>
      <c r="D256" s="41" t="s">
        <v>73</v>
      </c>
      <c r="E256" s="41" t="s">
        <v>74</v>
      </c>
      <c r="F256" s="41" t="s">
        <v>75</v>
      </c>
      <c r="G256" s="41" t="s">
        <v>76</v>
      </c>
      <c r="H256" s="41" t="s">
        <v>77</v>
      </c>
      <c r="I256" s="41" t="s">
        <v>78</v>
      </c>
      <c r="J256" s="41" t="s">
        <v>79</v>
      </c>
      <c r="K256" s="202" t="s">
        <v>126</v>
      </c>
      <c r="L256" s="271"/>
      <c r="M256" s="238"/>
      <c r="N256" s="238"/>
      <c r="O256" s="238"/>
      <c r="P256" s="238"/>
      <c r="Q256" s="238"/>
      <c r="R256" s="238"/>
      <c r="S256" s="238"/>
      <c r="U256" s="106"/>
    </row>
    <row r="257" spans="1:21" ht="15.75" customHeight="1" x14ac:dyDescent="0.25">
      <c r="A257" s="41">
        <v>1001</v>
      </c>
      <c r="B257" s="42">
        <v>18</v>
      </c>
      <c r="C257" s="42"/>
      <c r="D257" s="42"/>
      <c r="E257" s="42"/>
      <c r="F257" s="42"/>
      <c r="G257" s="42"/>
      <c r="H257" s="42"/>
      <c r="I257" s="42"/>
      <c r="J257" s="42"/>
      <c r="K257" s="42"/>
      <c r="L257" s="131"/>
      <c r="M257" s="114"/>
      <c r="N257" s="115"/>
      <c r="O257" s="116"/>
      <c r="P257" s="117"/>
      <c r="Q257" s="44">
        <f>B257</f>
        <v>18</v>
      </c>
      <c r="R257" s="118"/>
      <c r="S257" s="117"/>
      <c r="U257" s="106"/>
    </row>
    <row r="258" spans="1:21" ht="15.75" customHeight="1" x14ac:dyDescent="0.25">
      <c r="A258" s="41">
        <v>1002</v>
      </c>
      <c r="B258" s="42"/>
      <c r="C258" s="42">
        <v>17</v>
      </c>
      <c r="D258" s="42"/>
      <c r="E258" s="42"/>
      <c r="F258" s="42"/>
      <c r="G258" s="42"/>
      <c r="H258" s="42"/>
      <c r="I258" s="42"/>
      <c r="J258" s="42"/>
      <c r="K258" s="42"/>
      <c r="L258" s="131"/>
      <c r="M258" s="119"/>
      <c r="N258" s="120"/>
      <c r="O258" s="121"/>
      <c r="P258" s="47">
        <f>IF(C258=0,"",C258/B257)</f>
        <v>0.94444444444444442</v>
      </c>
      <c r="Q258" s="48">
        <v>17</v>
      </c>
      <c r="R258" s="49">
        <f t="shared" ref="R258:R266" si="28">IF(Q258=0,"",Q258/Q257)</f>
        <v>0.94444444444444442</v>
      </c>
      <c r="S258" s="49">
        <f t="shared" ref="S258:S266" si="29">IF(Q258=0,"",100%-R258)</f>
        <v>5.555555555555558E-2</v>
      </c>
      <c r="U258" s="106"/>
    </row>
    <row r="259" spans="1:21" ht="15.75" customHeight="1" x14ac:dyDescent="0.25">
      <c r="A259" s="41">
        <v>1101</v>
      </c>
      <c r="B259" s="42"/>
      <c r="C259" s="42"/>
      <c r="D259" s="42">
        <v>16</v>
      </c>
      <c r="E259" s="42"/>
      <c r="F259" s="42"/>
      <c r="G259" s="42"/>
      <c r="H259" s="42"/>
      <c r="I259" s="42"/>
      <c r="J259" s="42"/>
      <c r="K259" s="42"/>
      <c r="L259" s="131"/>
      <c r="M259" s="119"/>
      <c r="N259" s="120"/>
      <c r="O259" s="121"/>
      <c r="P259" s="47">
        <f>IF(D259=0,"",D259/C258)</f>
        <v>0.94117647058823528</v>
      </c>
      <c r="Q259" s="48">
        <v>16</v>
      </c>
      <c r="R259" s="49">
        <f t="shared" si="28"/>
        <v>0.94117647058823528</v>
      </c>
      <c r="S259" s="49">
        <f t="shared" si="29"/>
        <v>5.8823529411764719E-2</v>
      </c>
      <c r="T259" s="74">
        <f>Q259/Q257</f>
        <v>0.88888888888888884</v>
      </c>
      <c r="U259" s="106"/>
    </row>
    <row r="260" spans="1:21" ht="15.75" customHeight="1" x14ac:dyDescent="0.25">
      <c r="A260" s="41">
        <v>1102</v>
      </c>
      <c r="B260" s="42"/>
      <c r="C260" s="42"/>
      <c r="D260" s="42"/>
      <c r="E260" s="42">
        <v>15</v>
      </c>
      <c r="F260" s="42"/>
      <c r="G260" s="42"/>
      <c r="H260" s="42"/>
      <c r="I260" s="42"/>
      <c r="J260" s="42"/>
      <c r="K260" s="42"/>
      <c r="L260" s="131"/>
      <c r="M260" s="119"/>
      <c r="N260" s="120"/>
      <c r="O260" s="121"/>
      <c r="P260" s="47">
        <f>IF(E260=0,"",E260/D259)</f>
        <v>0.9375</v>
      </c>
      <c r="Q260" s="48">
        <v>15</v>
      </c>
      <c r="R260" s="49">
        <f t="shared" si="28"/>
        <v>0.9375</v>
      </c>
      <c r="S260" s="49">
        <f t="shared" si="29"/>
        <v>6.25E-2</v>
      </c>
      <c r="U260" s="106"/>
    </row>
    <row r="261" spans="1:21" ht="15.75" customHeight="1" x14ac:dyDescent="0.25">
      <c r="A261" s="41">
        <v>1201</v>
      </c>
      <c r="B261" s="42"/>
      <c r="C261" s="42"/>
      <c r="D261" s="42"/>
      <c r="E261" s="42"/>
      <c r="F261" s="42">
        <v>12</v>
      </c>
      <c r="G261" s="42"/>
      <c r="H261" s="42"/>
      <c r="I261" s="42"/>
      <c r="J261" s="42"/>
      <c r="K261" s="42"/>
      <c r="L261" s="131"/>
      <c r="M261" s="119"/>
      <c r="N261" s="120"/>
      <c r="O261" s="121"/>
      <c r="P261" s="47">
        <f>IF(F261=0,"",F261/E260)</f>
        <v>0.8</v>
      </c>
      <c r="Q261" s="48">
        <v>14</v>
      </c>
      <c r="R261" s="49">
        <f t="shared" si="28"/>
        <v>0.93333333333333335</v>
      </c>
      <c r="S261" s="49">
        <f t="shared" si="29"/>
        <v>6.6666666666666652E-2</v>
      </c>
      <c r="U261" s="106"/>
    </row>
    <row r="262" spans="1:21" ht="15.75" customHeight="1" x14ac:dyDescent="0.25">
      <c r="A262" s="41">
        <v>1202</v>
      </c>
      <c r="B262" s="42"/>
      <c r="C262" s="42"/>
      <c r="D262" s="42"/>
      <c r="E262" s="42"/>
      <c r="F262" s="42"/>
      <c r="G262" s="42">
        <v>12</v>
      </c>
      <c r="H262" s="42"/>
      <c r="I262" s="42"/>
      <c r="J262" s="42"/>
      <c r="K262" s="42"/>
      <c r="L262" s="131"/>
      <c r="M262" s="119"/>
      <c r="N262" s="120"/>
      <c r="O262" s="121"/>
      <c r="P262" s="47">
        <f>IF(G262=0,"",G262/F261)</f>
        <v>1</v>
      </c>
      <c r="Q262" s="48">
        <v>13</v>
      </c>
      <c r="R262" s="49">
        <f t="shared" si="28"/>
        <v>0.9285714285714286</v>
      </c>
      <c r="S262" s="49">
        <f t="shared" si="29"/>
        <v>7.1428571428571397E-2</v>
      </c>
      <c r="U262" s="106"/>
    </row>
    <row r="263" spans="1:21" ht="15.75" customHeight="1" x14ac:dyDescent="0.25">
      <c r="A263" s="41">
        <v>1301</v>
      </c>
      <c r="B263" s="42"/>
      <c r="C263" s="42"/>
      <c r="D263" s="42"/>
      <c r="E263" s="42"/>
      <c r="F263" s="42"/>
      <c r="G263" s="42"/>
      <c r="H263" s="42">
        <v>12</v>
      </c>
      <c r="I263" s="42"/>
      <c r="J263" s="42"/>
      <c r="K263" s="42"/>
      <c r="L263" s="131"/>
      <c r="M263" s="119"/>
      <c r="N263" s="120"/>
      <c r="O263" s="121"/>
      <c r="P263" s="47">
        <f>IF(H263=0,"",H263/G262)</f>
        <v>1</v>
      </c>
      <c r="Q263" s="48">
        <v>13</v>
      </c>
      <c r="R263" s="49">
        <f t="shared" si="28"/>
        <v>1</v>
      </c>
      <c r="S263" s="49">
        <f t="shared" si="29"/>
        <v>0</v>
      </c>
      <c r="U263" s="106"/>
    </row>
    <row r="264" spans="1:21" ht="15.75" customHeight="1" x14ac:dyDescent="0.25">
      <c r="A264" s="41">
        <v>1302</v>
      </c>
      <c r="B264" s="42"/>
      <c r="C264" s="42"/>
      <c r="D264" s="42"/>
      <c r="E264" s="42"/>
      <c r="F264" s="42"/>
      <c r="G264" s="42"/>
      <c r="H264" s="42"/>
      <c r="I264" s="42">
        <v>11</v>
      </c>
      <c r="J264" s="42"/>
      <c r="K264" s="42"/>
      <c r="L264" s="131"/>
      <c r="M264" s="119"/>
      <c r="N264" s="120"/>
      <c r="O264" s="121"/>
      <c r="P264" s="47">
        <f>IF(I264=0,"",I264/H263)</f>
        <v>0.91666666666666663</v>
      </c>
      <c r="Q264" s="48">
        <v>13</v>
      </c>
      <c r="R264" s="49">
        <f t="shared" si="28"/>
        <v>1</v>
      </c>
      <c r="S264" s="49">
        <f t="shared" si="29"/>
        <v>0</v>
      </c>
      <c r="U264" s="106"/>
    </row>
    <row r="265" spans="1:21" ht="15.75" customHeight="1" x14ac:dyDescent="0.25">
      <c r="A265" s="41">
        <v>1401</v>
      </c>
      <c r="B265" s="42"/>
      <c r="C265" s="42"/>
      <c r="D265" s="42"/>
      <c r="E265" s="42"/>
      <c r="F265" s="42"/>
      <c r="G265" s="42"/>
      <c r="H265" s="42"/>
      <c r="I265" s="42"/>
      <c r="J265" s="42">
        <v>11</v>
      </c>
      <c r="K265" s="42"/>
      <c r="L265" s="131">
        <v>2</v>
      </c>
      <c r="M265" s="119"/>
      <c r="N265" s="120"/>
      <c r="O265" s="121"/>
      <c r="P265" s="47">
        <f>IF(J265=0,"",J265/I264)</f>
        <v>1</v>
      </c>
      <c r="Q265" s="48">
        <v>13</v>
      </c>
      <c r="R265" s="49">
        <f t="shared" si="28"/>
        <v>1</v>
      </c>
      <c r="S265" s="49">
        <f t="shared" si="29"/>
        <v>0</v>
      </c>
      <c r="U265" s="106"/>
    </row>
    <row r="266" spans="1:21" ht="15.75" customHeight="1" x14ac:dyDescent="0.25">
      <c r="A266" s="41">
        <v>1402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>
        <v>11</v>
      </c>
      <c r="L266" s="131">
        <v>10</v>
      </c>
      <c r="M266" s="119"/>
      <c r="N266" s="120"/>
      <c r="O266" s="121"/>
      <c r="P266" s="47">
        <f>IF(K266=0,"",K266/J265)</f>
        <v>1</v>
      </c>
      <c r="Q266" s="48">
        <v>12</v>
      </c>
      <c r="R266" s="49">
        <f t="shared" si="28"/>
        <v>0.92307692307692313</v>
      </c>
      <c r="S266" s="49">
        <f t="shared" si="29"/>
        <v>7.6923076923076872E-2</v>
      </c>
      <c r="U266" s="106"/>
    </row>
    <row r="267" spans="1:21" ht="15.75" customHeight="1" x14ac:dyDescent="0.25">
      <c r="A267" s="41">
        <v>1501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>
        <v>1</v>
      </c>
      <c r="L267" s="131"/>
      <c r="M267" s="119"/>
      <c r="N267" s="120"/>
      <c r="O267" s="122"/>
      <c r="P267" s="123"/>
      <c r="Q267" s="124">
        <v>1</v>
      </c>
      <c r="R267" s="125"/>
      <c r="S267" s="123"/>
      <c r="U267" s="106"/>
    </row>
    <row r="268" spans="1:21" ht="15.75" customHeight="1" x14ac:dyDescent="0.25">
      <c r="A268" s="41">
        <v>1502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>
        <v>1</v>
      </c>
      <c r="L268" s="131">
        <v>1</v>
      </c>
      <c r="M268" s="119"/>
      <c r="N268" s="120"/>
      <c r="O268" s="122"/>
      <c r="P268" s="126"/>
      <c r="Q268" s="124">
        <v>1</v>
      </c>
      <c r="R268" s="127"/>
      <c r="S268" s="126"/>
      <c r="U268" s="106"/>
    </row>
    <row r="269" spans="1:21" ht="15.75" customHeight="1" x14ac:dyDescent="0.25">
      <c r="A269" s="41">
        <v>1601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131"/>
      <c r="M269" s="119"/>
      <c r="N269" s="120"/>
      <c r="O269" s="122"/>
      <c r="P269" s="126"/>
      <c r="Q269" s="124"/>
      <c r="R269" s="127"/>
      <c r="S269" s="126"/>
      <c r="U269" s="106"/>
    </row>
    <row r="270" spans="1:21" ht="15.75" customHeight="1" x14ac:dyDescent="0.25">
      <c r="A270" s="41">
        <v>1602</v>
      </c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131"/>
      <c r="M270" s="119"/>
      <c r="N270" s="120"/>
      <c r="O270" s="122"/>
      <c r="P270" s="120"/>
      <c r="Q270" s="122"/>
      <c r="R270" s="158"/>
      <c r="S270" s="126"/>
      <c r="U270" s="106"/>
    </row>
    <row r="271" spans="1:21" ht="15.75" customHeight="1" x14ac:dyDescent="0.25">
      <c r="A271" s="41">
        <v>1702</v>
      </c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131"/>
      <c r="M271" s="119"/>
      <c r="N271" s="120"/>
      <c r="O271" s="122"/>
      <c r="P271" s="52" t="s">
        <v>35</v>
      </c>
      <c r="Q271" s="94">
        <v>13</v>
      </c>
      <c r="R271" s="54">
        <f>IF(SUM(L261:L271)=0,"",SUM(L261:L271))</f>
        <v>13</v>
      </c>
      <c r="S271" s="55" t="s">
        <v>20</v>
      </c>
      <c r="U271" s="106"/>
    </row>
    <row r="272" spans="1:21" ht="15.75" customHeight="1" x14ac:dyDescent="0.25">
      <c r="A272" s="41">
        <v>1801</v>
      </c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131"/>
      <c r="M272" s="119"/>
      <c r="N272" s="120"/>
      <c r="O272" s="122"/>
      <c r="P272" s="56" t="s">
        <v>36</v>
      </c>
      <c r="Q272" s="96">
        <f>IF(Q271/B257=0,"",Q271/B257)</f>
        <v>0.72222222222222221</v>
      </c>
      <c r="R272" s="58">
        <f>IF(Q271/R271=0,"",Q271/R271)</f>
        <v>1</v>
      </c>
      <c r="S272" s="59" t="s">
        <v>37</v>
      </c>
      <c r="U272" s="106"/>
    </row>
    <row r="273" spans="1:21" ht="15.75" customHeight="1" x14ac:dyDescent="0.25">
      <c r="A273" s="41">
        <v>1802</v>
      </c>
      <c r="B273" s="186"/>
      <c r="C273" s="186"/>
      <c r="D273" s="186"/>
      <c r="E273" s="186"/>
      <c r="F273" s="186"/>
      <c r="G273" s="186"/>
      <c r="H273" s="186"/>
      <c r="I273" s="186"/>
      <c r="J273" s="186"/>
      <c r="K273" s="186"/>
      <c r="L273" s="131"/>
      <c r="M273" s="128"/>
      <c r="N273" s="129"/>
      <c r="O273" s="130"/>
      <c r="P273" s="61"/>
      <c r="Q273" s="62"/>
      <c r="R273" s="62"/>
      <c r="S273" s="63"/>
      <c r="U273" s="106"/>
    </row>
    <row r="274" spans="1:21" ht="18" customHeight="1" x14ac:dyDescent="0.25">
      <c r="A274" s="22"/>
      <c r="B274" s="253" t="s">
        <v>80</v>
      </c>
      <c r="C274" s="253"/>
      <c r="D274" s="253"/>
      <c r="E274" s="253"/>
      <c r="F274" s="253"/>
      <c r="G274" s="253"/>
      <c r="H274" s="253"/>
      <c r="I274" s="253"/>
      <c r="J274" s="253"/>
      <c r="K274" s="253"/>
      <c r="L274" s="185">
        <f>SUM(L264:L268)</f>
        <v>13</v>
      </c>
      <c r="M274" s="65">
        <f>IF(SUM(L265:L266)=0,"",SUM(L265:L266)/B257)</f>
        <v>0.66666666666666663</v>
      </c>
      <c r="N274" s="65">
        <f>IF(L274=0,"",L274/B257)</f>
        <v>0.72222222222222221</v>
      </c>
      <c r="O274" s="65">
        <f>IF(L266=0,"",N274-M274)</f>
        <v>5.555555555555558E-2</v>
      </c>
      <c r="P274" s="1"/>
      <c r="Q274" s="27"/>
      <c r="R274" s="30"/>
      <c r="S274" s="1"/>
      <c r="U274" s="106"/>
    </row>
    <row r="275" spans="1:21" ht="12.75" customHeight="1" x14ac:dyDescent="0.2">
      <c r="M275" s="1"/>
      <c r="N275" s="1"/>
      <c r="P275" s="1"/>
      <c r="U275" s="106"/>
    </row>
    <row r="276" spans="1:21" ht="12.75" customHeight="1" x14ac:dyDescent="0.2">
      <c r="M276" s="1"/>
      <c r="N276" s="1"/>
      <c r="P276" s="1"/>
      <c r="U276" s="106"/>
    </row>
    <row r="277" spans="1:21" ht="26.25" customHeight="1" x14ac:dyDescent="0.4">
      <c r="A277" s="196"/>
      <c r="B277" s="235" t="s">
        <v>69</v>
      </c>
      <c r="C277" s="235"/>
      <c r="D277" s="235"/>
      <c r="E277" s="235"/>
      <c r="F277" s="235"/>
      <c r="G277" s="235"/>
      <c r="H277" s="235"/>
      <c r="I277" s="235"/>
      <c r="J277" s="235"/>
      <c r="K277" s="235"/>
      <c r="L277" s="66" t="s">
        <v>51</v>
      </c>
      <c r="M277" s="1"/>
      <c r="N277" s="1"/>
      <c r="O277" s="27"/>
      <c r="P277" s="1"/>
      <c r="Q277" s="27"/>
      <c r="R277" s="27"/>
      <c r="S277" s="27"/>
      <c r="U277" s="106"/>
    </row>
    <row r="278" spans="1:21" ht="20.25" customHeight="1" x14ac:dyDescent="0.2">
      <c r="A278" s="245" t="s">
        <v>19</v>
      </c>
      <c r="B278" s="246" t="s">
        <v>70</v>
      </c>
      <c r="C278" s="247"/>
      <c r="D278" s="247"/>
      <c r="E278" s="247"/>
      <c r="F278" s="247"/>
      <c r="G278" s="247"/>
      <c r="H278" s="247"/>
      <c r="I278" s="247"/>
      <c r="J278" s="247"/>
      <c r="K278" s="248"/>
      <c r="L278" s="249" t="s">
        <v>20</v>
      </c>
      <c r="M278" s="243" t="s">
        <v>11</v>
      </c>
      <c r="N278" s="243" t="s">
        <v>12</v>
      </c>
      <c r="O278" s="242" t="s">
        <v>13</v>
      </c>
      <c r="P278" s="243" t="s">
        <v>14</v>
      </c>
      <c r="Q278" s="244" t="s">
        <v>15</v>
      </c>
      <c r="R278" s="244" t="s">
        <v>16</v>
      </c>
      <c r="S278" s="243" t="s">
        <v>17</v>
      </c>
      <c r="U278" s="106"/>
    </row>
    <row r="279" spans="1:21" ht="15.75" customHeight="1" x14ac:dyDescent="0.25">
      <c r="A279" s="238"/>
      <c r="B279" s="41" t="s">
        <v>71</v>
      </c>
      <c r="C279" s="41" t="s">
        <v>72</v>
      </c>
      <c r="D279" s="41" t="s">
        <v>73</v>
      </c>
      <c r="E279" s="41" t="s">
        <v>74</v>
      </c>
      <c r="F279" s="41" t="s">
        <v>75</v>
      </c>
      <c r="G279" s="41" t="s">
        <v>76</v>
      </c>
      <c r="H279" s="41" t="s">
        <v>77</v>
      </c>
      <c r="I279" s="41" t="s">
        <v>78</v>
      </c>
      <c r="J279" s="41" t="s">
        <v>79</v>
      </c>
      <c r="K279" s="202" t="s">
        <v>126</v>
      </c>
      <c r="L279" s="271"/>
      <c r="M279" s="238"/>
      <c r="N279" s="238"/>
      <c r="O279" s="238"/>
      <c r="P279" s="238"/>
      <c r="Q279" s="238"/>
      <c r="R279" s="238"/>
      <c r="S279" s="238"/>
      <c r="U279" s="106"/>
    </row>
    <row r="280" spans="1:21" ht="15.75" customHeight="1" x14ac:dyDescent="0.25">
      <c r="A280" s="41">
        <v>1002</v>
      </c>
      <c r="B280" s="42">
        <v>52</v>
      </c>
      <c r="C280" s="42"/>
      <c r="D280" s="42"/>
      <c r="E280" s="42"/>
      <c r="F280" s="42"/>
      <c r="G280" s="42"/>
      <c r="H280" s="42"/>
      <c r="I280" s="42"/>
      <c r="J280" s="42"/>
      <c r="K280" s="42"/>
      <c r="L280" s="131"/>
      <c r="M280" s="114"/>
      <c r="N280" s="115"/>
      <c r="O280" s="116"/>
      <c r="P280" s="117"/>
      <c r="Q280" s="44">
        <f>B280</f>
        <v>52</v>
      </c>
      <c r="R280" s="118"/>
      <c r="S280" s="117"/>
      <c r="U280" s="106"/>
    </row>
    <row r="281" spans="1:21" ht="15.75" customHeight="1" x14ac:dyDescent="0.25">
      <c r="A281" s="41">
        <v>1101</v>
      </c>
      <c r="B281" s="42"/>
      <c r="C281" s="42">
        <v>50</v>
      </c>
      <c r="D281" s="42"/>
      <c r="E281" s="42"/>
      <c r="F281" s="42"/>
      <c r="G281" s="42"/>
      <c r="H281" s="42"/>
      <c r="I281" s="42"/>
      <c r="J281" s="42"/>
      <c r="K281" s="42"/>
      <c r="L281" s="131"/>
      <c r="M281" s="119"/>
      <c r="N281" s="120"/>
      <c r="O281" s="121"/>
      <c r="P281" s="47">
        <f>IF(C281=0,"",C281/B280)</f>
        <v>0.96153846153846156</v>
      </c>
      <c r="Q281" s="48">
        <v>50</v>
      </c>
      <c r="R281" s="49">
        <f t="shared" ref="R281:R289" si="30">IF(Q281=0,"",Q281/Q280)</f>
        <v>0.96153846153846156</v>
      </c>
      <c r="S281" s="49">
        <f t="shared" ref="S281:S289" si="31">IF(Q281=0,"",100%-R281)</f>
        <v>3.8461538461538436E-2</v>
      </c>
      <c r="U281" s="106"/>
    </row>
    <row r="282" spans="1:21" ht="15.75" customHeight="1" x14ac:dyDescent="0.25">
      <c r="A282" s="41">
        <v>1102</v>
      </c>
      <c r="B282" s="42"/>
      <c r="C282" s="42"/>
      <c r="D282" s="42">
        <v>46</v>
      </c>
      <c r="E282" s="42"/>
      <c r="F282" s="42"/>
      <c r="G282" s="42"/>
      <c r="H282" s="42"/>
      <c r="I282" s="42"/>
      <c r="J282" s="42"/>
      <c r="K282" s="42"/>
      <c r="L282" s="131"/>
      <c r="M282" s="119"/>
      <c r="N282" s="120"/>
      <c r="O282" s="121"/>
      <c r="P282" s="47">
        <f>IF(D282=0,"",D282/C281)</f>
        <v>0.92</v>
      </c>
      <c r="Q282" s="48">
        <v>46</v>
      </c>
      <c r="R282" s="49">
        <f t="shared" si="30"/>
        <v>0.92</v>
      </c>
      <c r="S282" s="49">
        <f t="shared" si="31"/>
        <v>7.999999999999996E-2</v>
      </c>
      <c r="T282" s="74">
        <f>Q282/Q280</f>
        <v>0.88461538461538458</v>
      </c>
      <c r="U282" s="106"/>
    </row>
    <row r="283" spans="1:21" ht="15.75" customHeight="1" x14ac:dyDescent="0.25">
      <c r="A283" s="41">
        <v>1201</v>
      </c>
      <c r="B283" s="42"/>
      <c r="C283" s="42"/>
      <c r="D283" s="42"/>
      <c r="E283" s="42">
        <v>41</v>
      </c>
      <c r="F283" s="42"/>
      <c r="G283" s="42"/>
      <c r="H283" s="42"/>
      <c r="I283" s="42"/>
      <c r="J283" s="42"/>
      <c r="K283" s="42"/>
      <c r="L283" s="131"/>
      <c r="M283" s="119"/>
      <c r="N283" s="120"/>
      <c r="O283" s="121"/>
      <c r="P283" s="47">
        <f>IF(E283=0,"",E283/D282)</f>
        <v>0.89130434782608692</v>
      </c>
      <c r="Q283" s="48">
        <v>42</v>
      </c>
      <c r="R283" s="49">
        <f t="shared" si="30"/>
        <v>0.91304347826086951</v>
      </c>
      <c r="S283" s="49">
        <f t="shared" si="31"/>
        <v>8.6956521739130488E-2</v>
      </c>
      <c r="U283" s="106"/>
    </row>
    <row r="284" spans="1:21" ht="15.75" customHeight="1" x14ac:dyDescent="0.25">
      <c r="A284" s="41">
        <v>1202</v>
      </c>
      <c r="B284" s="42"/>
      <c r="C284" s="42"/>
      <c r="D284" s="42"/>
      <c r="E284" s="42"/>
      <c r="F284" s="42">
        <v>41</v>
      </c>
      <c r="G284" s="42"/>
      <c r="H284" s="42"/>
      <c r="I284" s="42"/>
      <c r="J284" s="42"/>
      <c r="K284" s="42"/>
      <c r="L284" s="131"/>
      <c r="M284" s="119"/>
      <c r="N284" s="120"/>
      <c r="O284" s="121"/>
      <c r="P284" s="47">
        <f>IF(F284=0,"",F284/E283)</f>
        <v>1</v>
      </c>
      <c r="Q284" s="48">
        <v>42</v>
      </c>
      <c r="R284" s="49">
        <f t="shared" si="30"/>
        <v>1</v>
      </c>
      <c r="S284" s="49">
        <f t="shared" si="31"/>
        <v>0</v>
      </c>
      <c r="U284" s="106"/>
    </row>
    <row r="285" spans="1:21" ht="15.75" customHeight="1" x14ac:dyDescent="0.25">
      <c r="A285" s="41">
        <v>1301</v>
      </c>
      <c r="B285" s="42"/>
      <c r="C285" s="42"/>
      <c r="D285" s="42"/>
      <c r="E285" s="42"/>
      <c r="F285" s="42"/>
      <c r="G285" s="42">
        <v>40</v>
      </c>
      <c r="H285" s="42"/>
      <c r="I285" s="42"/>
      <c r="J285" s="42"/>
      <c r="K285" s="42"/>
      <c r="L285" s="131"/>
      <c r="M285" s="119"/>
      <c r="N285" s="120"/>
      <c r="O285" s="121"/>
      <c r="P285" s="47">
        <f>IF(G285=0,"",G285/F284)</f>
        <v>0.97560975609756095</v>
      </c>
      <c r="Q285" s="48">
        <v>41</v>
      </c>
      <c r="R285" s="49">
        <f t="shared" si="30"/>
        <v>0.97619047619047616</v>
      </c>
      <c r="S285" s="49">
        <f t="shared" si="31"/>
        <v>2.3809523809523836E-2</v>
      </c>
      <c r="U285" s="106"/>
    </row>
    <row r="286" spans="1:21" ht="15.75" customHeight="1" x14ac:dyDescent="0.25">
      <c r="A286" s="41">
        <v>1302</v>
      </c>
      <c r="B286" s="42"/>
      <c r="C286" s="42"/>
      <c r="D286" s="42"/>
      <c r="E286" s="42"/>
      <c r="F286" s="42"/>
      <c r="G286" s="42"/>
      <c r="H286" s="42">
        <v>40</v>
      </c>
      <c r="I286" s="42"/>
      <c r="J286" s="42"/>
      <c r="K286" s="42"/>
      <c r="L286" s="131"/>
      <c r="M286" s="119"/>
      <c r="N286" s="120"/>
      <c r="O286" s="121"/>
      <c r="P286" s="47">
        <f>IF(H286=0,"",H286/G285)</f>
        <v>1</v>
      </c>
      <c r="Q286" s="48">
        <v>40</v>
      </c>
      <c r="R286" s="49">
        <f t="shared" si="30"/>
        <v>0.97560975609756095</v>
      </c>
      <c r="S286" s="49">
        <f t="shared" si="31"/>
        <v>2.4390243902439046E-2</v>
      </c>
      <c r="U286" s="106"/>
    </row>
    <row r="287" spans="1:21" ht="15.75" customHeight="1" x14ac:dyDescent="0.25">
      <c r="A287" s="41">
        <v>1401</v>
      </c>
      <c r="B287" s="42"/>
      <c r="C287" s="42"/>
      <c r="D287" s="42"/>
      <c r="E287" s="42"/>
      <c r="F287" s="42"/>
      <c r="G287" s="42"/>
      <c r="H287" s="42"/>
      <c r="I287" s="42">
        <v>39</v>
      </c>
      <c r="J287" s="42"/>
      <c r="K287" s="42"/>
      <c r="L287" s="131"/>
      <c r="M287" s="119"/>
      <c r="N287" s="120"/>
      <c r="O287" s="121"/>
      <c r="P287" s="47">
        <f>IF(I287=0,"",I287/H286)</f>
        <v>0.97499999999999998</v>
      </c>
      <c r="Q287" s="48">
        <v>39</v>
      </c>
      <c r="R287" s="49">
        <f t="shared" si="30"/>
        <v>0.97499999999999998</v>
      </c>
      <c r="S287" s="49">
        <f t="shared" si="31"/>
        <v>2.5000000000000022E-2</v>
      </c>
      <c r="U287" s="106"/>
    </row>
    <row r="288" spans="1:21" ht="15.75" customHeight="1" x14ac:dyDescent="0.25">
      <c r="A288" s="41">
        <v>1402</v>
      </c>
      <c r="B288" s="42"/>
      <c r="C288" s="42"/>
      <c r="D288" s="42"/>
      <c r="E288" s="42"/>
      <c r="F288" s="42"/>
      <c r="G288" s="42"/>
      <c r="H288" s="42"/>
      <c r="I288" s="42"/>
      <c r="J288" s="42">
        <v>36</v>
      </c>
      <c r="K288" s="42"/>
      <c r="L288" s="131"/>
      <c r="M288" s="119"/>
      <c r="N288" s="120"/>
      <c r="O288" s="121"/>
      <c r="P288" s="47">
        <f>IF(J288=0,"",J288/I287)</f>
        <v>0.92307692307692313</v>
      </c>
      <c r="Q288" s="48">
        <v>38</v>
      </c>
      <c r="R288" s="49">
        <f t="shared" si="30"/>
        <v>0.97435897435897434</v>
      </c>
      <c r="S288" s="49">
        <f t="shared" si="31"/>
        <v>2.5641025641025661E-2</v>
      </c>
      <c r="U288" s="106"/>
    </row>
    <row r="289" spans="1:21" ht="15.75" customHeight="1" x14ac:dyDescent="0.25">
      <c r="A289" s="41">
        <v>1501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>
        <v>35</v>
      </c>
      <c r="L289" s="131">
        <v>33</v>
      </c>
      <c r="M289" s="119"/>
      <c r="N289" s="120"/>
      <c r="O289" s="121"/>
      <c r="P289" s="47">
        <f>IF(K289=0,"",K289/J288)</f>
        <v>0.97222222222222221</v>
      </c>
      <c r="Q289" s="48">
        <v>38</v>
      </c>
      <c r="R289" s="49">
        <f t="shared" si="30"/>
        <v>1</v>
      </c>
      <c r="S289" s="49">
        <f t="shared" si="31"/>
        <v>0</v>
      </c>
      <c r="U289" s="106"/>
    </row>
    <row r="290" spans="1:21" ht="15.75" customHeight="1" x14ac:dyDescent="0.25">
      <c r="A290" s="41">
        <v>1502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>
        <v>4</v>
      </c>
      <c r="L290" s="131">
        <v>2</v>
      </c>
      <c r="M290" s="119"/>
      <c r="N290" s="120"/>
      <c r="O290" s="122"/>
      <c r="P290" s="123"/>
      <c r="Q290" s="124">
        <v>6</v>
      </c>
      <c r="R290" s="125"/>
      <c r="S290" s="123"/>
      <c r="U290" s="106"/>
    </row>
    <row r="291" spans="1:21" ht="15.75" customHeight="1" x14ac:dyDescent="0.25">
      <c r="A291" s="41">
        <v>1601</v>
      </c>
      <c r="B291" s="42"/>
      <c r="C291" s="42"/>
      <c r="D291" s="42"/>
      <c r="E291" s="42"/>
      <c r="F291" s="42"/>
      <c r="G291" s="42"/>
      <c r="H291" s="42"/>
      <c r="I291" s="42"/>
      <c r="J291" s="42"/>
      <c r="K291" s="42">
        <v>2</v>
      </c>
      <c r="L291" s="131">
        <v>2</v>
      </c>
      <c r="M291" s="119"/>
      <c r="N291" s="120"/>
      <c r="O291" s="122"/>
      <c r="P291" s="126"/>
      <c r="Q291" s="124">
        <v>2</v>
      </c>
      <c r="R291" s="127"/>
      <c r="S291" s="126"/>
      <c r="U291" s="106"/>
    </row>
    <row r="292" spans="1:21" ht="15.75" customHeight="1" x14ac:dyDescent="0.25">
      <c r="A292" s="41">
        <v>1602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131"/>
      <c r="M292" s="119"/>
      <c r="N292" s="120"/>
      <c r="O292" s="122"/>
      <c r="P292" s="126"/>
      <c r="Q292" s="124"/>
      <c r="R292" s="127"/>
      <c r="S292" s="126"/>
      <c r="U292" s="106"/>
    </row>
    <row r="293" spans="1:21" ht="15.75" customHeight="1" x14ac:dyDescent="0.25">
      <c r="A293" s="41">
        <v>1702</v>
      </c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131"/>
      <c r="M293" s="119"/>
      <c r="N293" s="120"/>
      <c r="O293" s="122"/>
      <c r="P293" s="120"/>
      <c r="Q293" s="122"/>
      <c r="R293" s="158"/>
      <c r="S293" s="126"/>
      <c r="U293" s="106"/>
    </row>
    <row r="294" spans="1:21" ht="15.75" customHeight="1" x14ac:dyDescent="0.25">
      <c r="A294" s="41">
        <v>1801</v>
      </c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131"/>
      <c r="M294" s="119"/>
      <c r="N294" s="120"/>
      <c r="O294" s="122"/>
      <c r="P294" s="52" t="s">
        <v>35</v>
      </c>
      <c r="Q294" s="94">
        <v>36</v>
      </c>
      <c r="R294" s="54">
        <f>IF(SUM(L284:L294)=0,"",SUM(L284:L294))</f>
        <v>37</v>
      </c>
      <c r="S294" s="55" t="s">
        <v>20</v>
      </c>
      <c r="U294" s="106"/>
    </row>
    <row r="295" spans="1:21" ht="15.75" customHeight="1" x14ac:dyDescent="0.25">
      <c r="A295" s="41">
        <v>1802</v>
      </c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131"/>
      <c r="M295" s="119"/>
      <c r="N295" s="120"/>
      <c r="O295" s="122"/>
      <c r="P295" s="56" t="s">
        <v>36</v>
      </c>
      <c r="Q295" s="96">
        <f>IF(Q294/B280=0,"",Q294/B280)</f>
        <v>0.69230769230769229</v>
      </c>
      <c r="R295" s="58">
        <f>IF(Q294/R294=0,"",Q294/R294)</f>
        <v>0.97297297297297303</v>
      </c>
      <c r="S295" s="59" t="s">
        <v>37</v>
      </c>
      <c r="U295" s="106"/>
    </row>
    <row r="296" spans="1:21" ht="15.75" customHeight="1" x14ac:dyDescent="0.25">
      <c r="A296" s="41">
        <v>1901</v>
      </c>
      <c r="B296" s="186"/>
      <c r="C296" s="186"/>
      <c r="D296" s="186"/>
      <c r="E296" s="186"/>
      <c r="F296" s="186"/>
      <c r="G296" s="186"/>
      <c r="H296" s="186"/>
      <c r="I296" s="186"/>
      <c r="J296" s="186"/>
      <c r="K296" s="186"/>
      <c r="L296" s="131"/>
      <c r="M296" s="128"/>
      <c r="N296" s="129"/>
      <c r="O296" s="130"/>
      <c r="P296" s="61"/>
      <c r="Q296" s="62"/>
      <c r="R296" s="62"/>
      <c r="S296" s="63"/>
      <c r="U296" s="106"/>
    </row>
    <row r="297" spans="1:21" ht="18" customHeight="1" x14ac:dyDescent="0.25">
      <c r="A297" s="22"/>
      <c r="B297" s="253" t="s">
        <v>80</v>
      </c>
      <c r="C297" s="253"/>
      <c r="D297" s="253"/>
      <c r="E297" s="253"/>
      <c r="F297" s="253"/>
      <c r="G297" s="253"/>
      <c r="H297" s="253"/>
      <c r="I297" s="253"/>
      <c r="J297" s="253"/>
      <c r="K297" s="253"/>
      <c r="L297" s="185">
        <f>SUM(L289:L293)</f>
        <v>37</v>
      </c>
      <c r="M297" s="65">
        <f>IF(L289=0,"",L289/B280)</f>
        <v>0.63461538461538458</v>
      </c>
      <c r="N297" s="65">
        <f>IF(L297=0,"",L297/B280)</f>
        <v>0.71153846153846156</v>
      </c>
      <c r="O297" s="65">
        <f>IF(L289=0,"",N297-M297)</f>
        <v>7.6923076923076983E-2</v>
      </c>
      <c r="P297" s="1"/>
      <c r="Q297" s="27"/>
      <c r="R297" s="30"/>
      <c r="S297" s="1"/>
      <c r="U297" s="106"/>
    </row>
    <row r="298" spans="1:21" ht="12.75" customHeight="1" x14ac:dyDescent="0.2">
      <c r="M298" s="1"/>
      <c r="N298" s="1"/>
      <c r="P298" s="1"/>
      <c r="U298" s="106"/>
    </row>
    <row r="299" spans="1:21" ht="12.75" customHeight="1" x14ac:dyDescent="0.2">
      <c r="M299" s="1"/>
      <c r="N299" s="1"/>
      <c r="P299" s="1"/>
    </row>
    <row r="300" spans="1:21" ht="26.25" customHeight="1" x14ac:dyDescent="0.4">
      <c r="A300" s="196"/>
      <c r="B300" s="235" t="s">
        <v>69</v>
      </c>
      <c r="C300" s="235"/>
      <c r="D300" s="235"/>
      <c r="E300" s="235"/>
      <c r="F300" s="235"/>
      <c r="G300" s="235"/>
      <c r="H300" s="235"/>
      <c r="I300" s="235"/>
      <c r="J300" s="235"/>
      <c r="K300" s="235"/>
      <c r="L300" s="66" t="s">
        <v>55</v>
      </c>
      <c r="M300" s="1"/>
      <c r="N300" s="1"/>
      <c r="O300" s="27"/>
      <c r="P300" s="1"/>
      <c r="Q300" s="27"/>
      <c r="R300" s="27"/>
      <c r="S300" s="27"/>
    </row>
    <row r="301" spans="1:21" ht="20.25" customHeight="1" x14ac:dyDescent="0.2">
      <c r="A301" s="245" t="s">
        <v>19</v>
      </c>
      <c r="B301" s="246" t="s">
        <v>70</v>
      </c>
      <c r="C301" s="247"/>
      <c r="D301" s="247"/>
      <c r="E301" s="247"/>
      <c r="F301" s="247"/>
      <c r="G301" s="247"/>
      <c r="H301" s="247"/>
      <c r="I301" s="247"/>
      <c r="J301" s="247"/>
      <c r="K301" s="248"/>
      <c r="L301" s="249" t="s">
        <v>20</v>
      </c>
      <c r="M301" s="243" t="s">
        <v>11</v>
      </c>
      <c r="N301" s="243" t="s">
        <v>12</v>
      </c>
      <c r="O301" s="242" t="s">
        <v>13</v>
      </c>
      <c r="P301" s="243" t="s">
        <v>14</v>
      </c>
      <c r="Q301" s="244" t="s">
        <v>15</v>
      </c>
      <c r="R301" s="244" t="s">
        <v>16</v>
      </c>
      <c r="S301" s="243" t="s">
        <v>17</v>
      </c>
    </row>
    <row r="302" spans="1:21" ht="15.75" customHeight="1" x14ac:dyDescent="0.25">
      <c r="A302" s="238"/>
      <c r="B302" s="41" t="s">
        <v>71</v>
      </c>
      <c r="C302" s="41" t="s">
        <v>72</v>
      </c>
      <c r="D302" s="41" t="s">
        <v>73</v>
      </c>
      <c r="E302" s="41" t="s">
        <v>74</v>
      </c>
      <c r="F302" s="41" t="s">
        <v>75</v>
      </c>
      <c r="G302" s="41" t="s">
        <v>76</v>
      </c>
      <c r="H302" s="41" t="s">
        <v>77</v>
      </c>
      <c r="I302" s="41" t="s">
        <v>78</v>
      </c>
      <c r="J302" s="41" t="s">
        <v>79</v>
      </c>
      <c r="K302" s="202" t="s">
        <v>126</v>
      </c>
      <c r="L302" s="271"/>
      <c r="M302" s="238"/>
      <c r="N302" s="238"/>
      <c r="O302" s="238"/>
      <c r="P302" s="238"/>
      <c r="Q302" s="238"/>
      <c r="R302" s="238"/>
      <c r="S302" s="238"/>
    </row>
    <row r="303" spans="1:21" ht="15.75" customHeight="1" x14ac:dyDescent="0.25">
      <c r="A303" s="41">
        <v>1101</v>
      </c>
      <c r="B303" s="42">
        <v>40</v>
      </c>
      <c r="C303" s="42"/>
      <c r="D303" s="42"/>
      <c r="E303" s="42"/>
      <c r="F303" s="42"/>
      <c r="G303" s="42"/>
      <c r="H303" s="42"/>
      <c r="I303" s="42"/>
      <c r="J303" s="42"/>
      <c r="K303" s="42"/>
      <c r="L303" s="131"/>
      <c r="M303" s="114"/>
      <c r="N303" s="115"/>
      <c r="O303" s="116"/>
      <c r="P303" s="117"/>
      <c r="Q303" s="44">
        <f>B303</f>
        <v>40</v>
      </c>
      <c r="R303" s="118"/>
      <c r="S303" s="117"/>
    </row>
    <row r="304" spans="1:21" ht="15.75" customHeight="1" x14ac:dyDescent="0.25">
      <c r="A304" s="41">
        <v>1102</v>
      </c>
      <c r="B304" s="42"/>
      <c r="C304" s="42">
        <v>35</v>
      </c>
      <c r="D304" s="42"/>
      <c r="E304" s="42"/>
      <c r="F304" s="42"/>
      <c r="G304" s="42"/>
      <c r="H304" s="42"/>
      <c r="I304" s="42"/>
      <c r="J304" s="42"/>
      <c r="K304" s="42"/>
      <c r="L304" s="131"/>
      <c r="M304" s="119"/>
      <c r="N304" s="120"/>
      <c r="O304" s="121"/>
      <c r="P304" s="47">
        <f>IF(C304=0,"",C304/B303)</f>
        <v>0.875</v>
      </c>
      <c r="Q304" s="48">
        <v>35</v>
      </c>
      <c r="R304" s="49">
        <f t="shared" ref="R304:R312" si="32">IF(Q304=0,"",Q304/Q303)</f>
        <v>0.875</v>
      </c>
      <c r="S304" s="49">
        <f t="shared" ref="S304:S312" si="33">IF(Q304=0,"",100%-R304)</f>
        <v>0.125</v>
      </c>
    </row>
    <row r="305" spans="1:20" ht="15.75" customHeight="1" x14ac:dyDescent="0.25">
      <c r="A305" s="41">
        <v>1201</v>
      </c>
      <c r="B305" s="42"/>
      <c r="C305" s="42"/>
      <c r="D305" s="42">
        <v>34</v>
      </c>
      <c r="E305" s="42"/>
      <c r="F305" s="42"/>
      <c r="G305" s="42"/>
      <c r="H305" s="42"/>
      <c r="I305" s="42"/>
      <c r="J305" s="42"/>
      <c r="K305" s="42"/>
      <c r="L305" s="131"/>
      <c r="M305" s="119"/>
      <c r="N305" s="120"/>
      <c r="O305" s="121"/>
      <c r="P305" s="47">
        <f>IF(D305=0,"",D305/C304)</f>
        <v>0.97142857142857142</v>
      </c>
      <c r="Q305" s="48">
        <v>35</v>
      </c>
      <c r="R305" s="49">
        <f t="shared" si="32"/>
        <v>1</v>
      </c>
      <c r="S305" s="49">
        <f t="shared" si="33"/>
        <v>0</v>
      </c>
      <c r="T305" s="74">
        <f>Q305/Q303</f>
        <v>0.875</v>
      </c>
    </row>
    <row r="306" spans="1:20" ht="15.75" customHeight="1" x14ac:dyDescent="0.25">
      <c r="A306" s="41">
        <v>1202</v>
      </c>
      <c r="B306" s="42"/>
      <c r="C306" s="42"/>
      <c r="D306" s="42"/>
      <c r="E306" s="42">
        <v>26</v>
      </c>
      <c r="F306" s="42"/>
      <c r="G306" s="42"/>
      <c r="H306" s="42"/>
      <c r="I306" s="42"/>
      <c r="J306" s="42"/>
      <c r="K306" s="42"/>
      <c r="L306" s="131"/>
      <c r="M306" s="119"/>
      <c r="N306" s="120"/>
      <c r="O306" s="121"/>
      <c r="P306" s="47">
        <f>IF(E306=0,"",E306/D305)</f>
        <v>0.76470588235294112</v>
      </c>
      <c r="Q306" s="48">
        <v>35</v>
      </c>
      <c r="R306" s="49">
        <f t="shared" si="32"/>
        <v>1</v>
      </c>
      <c r="S306" s="49">
        <f t="shared" si="33"/>
        <v>0</v>
      </c>
    </row>
    <row r="307" spans="1:20" ht="15.75" customHeight="1" x14ac:dyDescent="0.25">
      <c r="A307" s="41">
        <v>1301</v>
      </c>
      <c r="B307" s="42"/>
      <c r="C307" s="42"/>
      <c r="D307" s="42"/>
      <c r="E307" s="42"/>
      <c r="F307" s="42">
        <v>25</v>
      </c>
      <c r="G307" s="42"/>
      <c r="H307" s="42"/>
      <c r="I307" s="42"/>
      <c r="J307" s="42"/>
      <c r="K307" s="42"/>
      <c r="L307" s="131"/>
      <c r="M307" s="119"/>
      <c r="N307" s="120"/>
      <c r="O307" s="121"/>
      <c r="P307" s="47">
        <f>IF(F307=0,"",F307/E306)</f>
        <v>0.96153846153846156</v>
      </c>
      <c r="Q307" s="48">
        <v>35</v>
      </c>
      <c r="R307" s="49">
        <f t="shared" si="32"/>
        <v>1</v>
      </c>
      <c r="S307" s="49">
        <f t="shared" si="33"/>
        <v>0</v>
      </c>
    </row>
    <row r="308" spans="1:20" ht="15.75" customHeight="1" x14ac:dyDescent="0.25">
      <c r="A308" s="41">
        <v>1302</v>
      </c>
      <c r="B308" s="42"/>
      <c r="C308" s="42"/>
      <c r="D308" s="42"/>
      <c r="E308" s="42"/>
      <c r="F308" s="42"/>
      <c r="G308" s="42">
        <v>24</v>
      </c>
      <c r="H308" s="42"/>
      <c r="I308" s="42"/>
      <c r="J308" s="42"/>
      <c r="K308" s="42"/>
      <c r="L308" s="131"/>
      <c r="M308" s="119"/>
      <c r="N308" s="120"/>
      <c r="O308" s="121"/>
      <c r="P308" s="47">
        <f>IF(G308=0,"",G308/F307)</f>
        <v>0.96</v>
      </c>
      <c r="Q308" s="48">
        <v>34</v>
      </c>
      <c r="R308" s="49">
        <f t="shared" si="32"/>
        <v>0.97142857142857142</v>
      </c>
      <c r="S308" s="49">
        <f t="shared" si="33"/>
        <v>2.8571428571428581E-2</v>
      </c>
    </row>
    <row r="309" spans="1:20" ht="15.75" customHeight="1" x14ac:dyDescent="0.25">
      <c r="A309" s="41">
        <v>1401</v>
      </c>
      <c r="B309" s="42"/>
      <c r="C309" s="42"/>
      <c r="D309" s="42"/>
      <c r="E309" s="42"/>
      <c r="F309" s="42"/>
      <c r="G309" s="42"/>
      <c r="H309" s="42">
        <v>24</v>
      </c>
      <c r="I309" s="42"/>
      <c r="J309" s="42"/>
      <c r="K309" s="42"/>
      <c r="L309" s="131"/>
      <c r="M309" s="119"/>
      <c r="N309" s="120"/>
      <c r="O309" s="121"/>
      <c r="P309" s="47">
        <f>IF(H309=0,"",H309/G308)</f>
        <v>1</v>
      </c>
      <c r="Q309" s="48">
        <v>33</v>
      </c>
      <c r="R309" s="49">
        <f t="shared" si="32"/>
        <v>0.97058823529411764</v>
      </c>
      <c r="S309" s="49">
        <f t="shared" si="33"/>
        <v>2.9411764705882359E-2</v>
      </c>
    </row>
    <row r="310" spans="1:20" ht="15.75" customHeight="1" x14ac:dyDescent="0.25">
      <c r="A310" s="41">
        <v>1402</v>
      </c>
      <c r="B310" s="42"/>
      <c r="C310" s="42"/>
      <c r="D310" s="42"/>
      <c r="E310" s="42"/>
      <c r="F310" s="42"/>
      <c r="G310" s="42"/>
      <c r="H310" s="42"/>
      <c r="I310" s="42">
        <v>24</v>
      </c>
      <c r="J310" s="42"/>
      <c r="K310" s="42"/>
      <c r="L310" s="131"/>
      <c r="M310" s="119"/>
      <c r="N310" s="120"/>
      <c r="O310" s="121"/>
      <c r="P310" s="47">
        <f>IF(I310=0,"",I310/H309)</f>
        <v>1</v>
      </c>
      <c r="Q310" s="48">
        <v>32</v>
      </c>
      <c r="R310" s="49">
        <f t="shared" si="32"/>
        <v>0.96969696969696972</v>
      </c>
      <c r="S310" s="49">
        <f t="shared" si="33"/>
        <v>3.0303030303030276E-2</v>
      </c>
    </row>
    <row r="311" spans="1:20" ht="15.75" customHeight="1" x14ac:dyDescent="0.25">
      <c r="A311" s="41">
        <v>1501</v>
      </c>
      <c r="B311" s="42"/>
      <c r="C311" s="42"/>
      <c r="D311" s="42"/>
      <c r="E311" s="42"/>
      <c r="F311" s="42"/>
      <c r="G311" s="42"/>
      <c r="H311" s="42"/>
      <c r="I311" s="42"/>
      <c r="J311" s="42">
        <v>24</v>
      </c>
      <c r="K311" s="42"/>
      <c r="L311" s="131">
        <v>7</v>
      </c>
      <c r="M311" s="119"/>
      <c r="N311" s="120"/>
      <c r="O311" s="121"/>
      <c r="P311" s="47">
        <f>IF(J311=0,"",J311/I310)</f>
        <v>1</v>
      </c>
      <c r="Q311" s="48">
        <v>32</v>
      </c>
      <c r="R311" s="49">
        <f t="shared" si="32"/>
        <v>1</v>
      </c>
      <c r="S311" s="49">
        <f t="shared" si="33"/>
        <v>0</v>
      </c>
    </row>
    <row r="312" spans="1:20" ht="15.75" customHeight="1" x14ac:dyDescent="0.25">
      <c r="A312" s="41">
        <v>1502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>
        <v>24</v>
      </c>
      <c r="L312" s="131">
        <v>21</v>
      </c>
      <c r="M312" s="119"/>
      <c r="N312" s="120"/>
      <c r="O312" s="121"/>
      <c r="P312" s="47">
        <f>IF(K312=0,"",K312/J311)</f>
        <v>1</v>
      </c>
      <c r="Q312" s="48">
        <v>25</v>
      </c>
      <c r="R312" s="49">
        <f t="shared" si="32"/>
        <v>0.78125</v>
      </c>
      <c r="S312" s="49">
        <f t="shared" si="33"/>
        <v>0.21875</v>
      </c>
    </row>
    <row r="313" spans="1:20" ht="15.75" customHeight="1" x14ac:dyDescent="0.25">
      <c r="A313" s="41">
        <v>1601</v>
      </c>
      <c r="B313" s="42"/>
      <c r="C313" s="42"/>
      <c r="D313" s="42"/>
      <c r="E313" s="42"/>
      <c r="F313" s="42"/>
      <c r="G313" s="42"/>
      <c r="H313" s="42"/>
      <c r="I313" s="42"/>
      <c r="J313" s="42"/>
      <c r="K313" s="42">
        <v>1</v>
      </c>
      <c r="L313" s="131">
        <v>2</v>
      </c>
      <c r="M313" s="119"/>
      <c r="N313" s="120"/>
      <c r="O313" s="122"/>
      <c r="P313" s="123"/>
      <c r="Q313" s="124">
        <v>2</v>
      </c>
      <c r="R313" s="125"/>
      <c r="S313" s="123"/>
    </row>
    <row r="314" spans="1:20" ht="15.75" customHeight="1" x14ac:dyDescent="0.25">
      <c r="A314" s="41">
        <v>1602</v>
      </c>
      <c r="B314" s="42"/>
      <c r="C314" s="42"/>
      <c r="D314" s="42"/>
      <c r="E314" s="42"/>
      <c r="F314" s="42"/>
      <c r="G314" s="42"/>
      <c r="H314" s="42"/>
      <c r="I314" s="42"/>
      <c r="J314" s="42"/>
      <c r="K314" s="42">
        <v>1</v>
      </c>
      <c r="L314" s="131">
        <v>1</v>
      </c>
      <c r="M314" s="119"/>
      <c r="N314" s="120"/>
      <c r="O314" s="122"/>
      <c r="P314" s="126"/>
      <c r="Q314" s="124">
        <v>1</v>
      </c>
      <c r="R314" s="127"/>
      <c r="S314" s="126"/>
    </row>
    <row r="315" spans="1:20" ht="15.75" customHeight="1" x14ac:dyDescent="0.25">
      <c r="A315" s="41">
        <v>1702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131"/>
      <c r="M315" s="119"/>
      <c r="N315" s="120"/>
      <c r="O315" s="122"/>
      <c r="P315" s="126"/>
      <c r="Q315" s="124"/>
      <c r="R315" s="127"/>
      <c r="S315" s="126"/>
    </row>
    <row r="316" spans="1:20" ht="15.75" customHeight="1" x14ac:dyDescent="0.25">
      <c r="A316" s="41">
        <v>1801</v>
      </c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131"/>
      <c r="M316" s="119"/>
      <c r="N316" s="120"/>
      <c r="O316" s="122"/>
      <c r="P316" s="120"/>
      <c r="Q316" s="122"/>
      <c r="R316" s="158"/>
      <c r="S316" s="126"/>
    </row>
    <row r="317" spans="1:20" ht="15.75" customHeight="1" x14ac:dyDescent="0.25">
      <c r="A317" s="41">
        <v>1802</v>
      </c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131"/>
      <c r="M317" s="119"/>
      <c r="N317" s="120"/>
      <c r="O317" s="122"/>
      <c r="P317" s="52" t="s">
        <v>35</v>
      </c>
      <c r="Q317" s="94">
        <v>31</v>
      </c>
      <c r="R317" s="54">
        <f>IF(SUM(L307:L317)=0,"",SUM(L307:L317))</f>
        <v>31</v>
      </c>
      <c r="S317" s="55" t="s">
        <v>20</v>
      </c>
    </row>
    <row r="318" spans="1:20" ht="15.75" customHeight="1" x14ac:dyDescent="0.25">
      <c r="A318" s="41">
        <v>1901</v>
      </c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131"/>
      <c r="M318" s="119"/>
      <c r="N318" s="120"/>
      <c r="O318" s="122"/>
      <c r="P318" s="56" t="s">
        <v>36</v>
      </c>
      <c r="Q318" s="96">
        <f>IF(Q317/B303=0,"",Q317/B303)</f>
        <v>0.77500000000000002</v>
      </c>
      <c r="R318" s="58">
        <f>IF(Q317/R317=0,"",Q317/R317)</f>
        <v>1</v>
      </c>
      <c r="S318" s="59" t="s">
        <v>37</v>
      </c>
    </row>
    <row r="319" spans="1:20" ht="15.75" customHeight="1" x14ac:dyDescent="0.25">
      <c r="A319" s="41">
        <v>1902</v>
      </c>
      <c r="B319" s="186"/>
      <c r="C319" s="186"/>
      <c r="D319" s="186"/>
      <c r="E319" s="186"/>
      <c r="F319" s="186"/>
      <c r="G319" s="186"/>
      <c r="H319" s="186"/>
      <c r="I319" s="186"/>
      <c r="J319" s="186"/>
      <c r="K319" s="186"/>
      <c r="L319" s="131"/>
      <c r="M319" s="128"/>
      <c r="N319" s="129"/>
      <c r="O319" s="130"/>
      <c r="P319" s="61"/>
      <c r="Q319" s="62"/>
      <c r="R319" s="62"/>
      <c r="S319" s="63"/>
    </row>
    <row r="320" spans="1:20" ht="18" customHeight="1" x14ac:dyDescent="0.25">
      <c r="A320" s="22"/>
      <c r="B320" s="253" t="s">
        <v>80</v>
      </c>
      <c r="C320" s="253"/>
      <c r="D320" s="253"/>
      <c r="E320" s="253"/>
      <c r="F320" s="253"/>
      <c r="G320" s="253"/>
      <c r="H320" s="253"/>
      <c r="I320" s="253"/>
      <c r="J320" s="253"/>
      <c r="K320" s="253"/>
      <c r="L320" s="185">
        <f>SUM(L308:L316)</f>
        <v>31</v>
      </c>
      <c r="M320" s="65">
        <f>IF(SUM(L311:L312)=0,"",SUM(L311:L312)/B303)</f>
        <v>0.7</v>
      </c>
      <c r="N320" s="65">
        <f>IF(L320=0,"",L320/B303)</f>
        <v>0.77500000000000002</v>
      </c>
      <c r="O320" s="65">
        <f>IF(L312=0,"",N320-M320)</f>
        <v>7.5000000000000067E-2</v>
      </c>
      <c r="P320" s="1"/>
      <c r="Q320" s="27"/>
      <c r="R320" s="30"/>
      <c r="S320" s="1"/>
    </row>
    <row r="321" spans="1:20" ht="12.75" customHeight="1" x14ac:dyDescent="0.2">
      <c r="M321" s="1"/>
      <c r="N321" s="1"/>
      <c r="P321" s="1"/>
    </row>
    <row r="322" spans="1:20" ht="12.75" customHeight="1" x14ac:dyDescent="0.2">
      <c r="M322" s="1"/>
      <c r="N322" s="1"/>
      <c r="P322" s="1"/>
    </row>
    <row r="323" spans="1:20" ht="26.25" customHeight="1" x14ac:dyDescent="0.4">
      <c r="A323" s="196"/>
      <c r="B323" s="235" t="s">
        <v>69</v>
      </c>
      <c r="C323" s="235"/>
      <c r="D323" s="235"/>
      <c r="E323" s="235"/>
      <c r="F323" s="235"/>
      <c r="G323" s="235"/>
      <c r="H323" s="235"/>
      <c r="I323" s="235"/>
      <c r="J323" s="235"/>
      <c r="K323" s="235"/>
      <c r="L323" s="66" t="s">
        <v>56</v>
      </c>
      <c r="M323" s="1"/>
      <c r="N323" s="1"/>
      <c r="O323" s="27"/>
      <c r="P323" s="1"/>
      <c r="Q323" s="27"/>
      <c r="R323" s="27"/>
      <c r="S323" s="27"/>
    </row>
    <row r="324" spans="1:20" ht="20.25" customHeight="1" x14ac:dyDescent="0.2">
      <c r="A324" s="245" t="s">
        <v>19</v>
      </c>
      <c r="B324" s="246" t="s">
        <v>70</v>
      </c>
      <c r="C324" s="247"/>
      <c r="D324" s="247"/>
      <c r="E324" s="247"/>
      <c r="F324" s="247"/>
      <c r="G324" s="247"/>
      <c r="H324" s="247"/>
      <c r="I324" s="247"/>
      <c r="J324" s="247"/>
      <c r="K324" s="248"/>
      <c r="L324" s="249" t="s">
        <v>20</v>
      </c>
      <c r="M324" s="243" t="s">
        <v>11</v>
      </c>
      <c r="N324" s="243" t="s">
        <v>12</v>
      </c>
      <c r="O324" s="242" t="s">
        <v>13</v>
      </c>
      <c r="P324" s="243" t="s">
        <v>14</v>
      </c>
      <c r="Q324" s="244" t="s">
        <v>15</v>
      </c>
      <c r="R324" s="244" t="s">
        <v>16</v>
      </c>
      <c r="S324" s="243" t="s">
        <v>17</v>
      </c>
    </row>
    <row r="325" spans="1:20" ht="15.75" customHeight="1" x14ac:dyDescent="0.25">
      <c r="A325" s="238"/>
      <c r="B325" s="41" t="s">
        <v>71</v>
      </c>
      <c r="C325" s="41" t="s">
        <v>72</v>
      </c>
      <c r="D325" s="41" t="s">
        <v>73</v>
      </c>
      <c r="E325" s="41" t="s">
        <v>74</v>
      </c>
      <c r="F325" s="41" t="s">
        <v>75</v>
      </c>
      <c r="G325" s="41" t="s">
        <v>76</v>
      </c>
      <c r="H325" s="41" t="s">
        <v>77</v>
      </c>
      <c r="I325" s="41" t="s">
        <v>78</v>
      </c>
      <c r="J325" s="41" t="s">
        <v>79</v>
      </c>
      <c r="K325" s="202" t="s">
        <v>126</v>
      </c>
      <c r="L325" s="271"/>
      <c r="M325" s="238"/>
      <c r="N325" s="238"/>
      <c r="O325" s="238"/>
      <c r="P325" s="238"/>
      <c r="Q325" s="238"/>
      <c r="R325" s="238"/>
      <c r="S325" s="238"/>
    </row>
    <row r="326" spans="1:20" ht="15.75" customHeight="1" x14ac:dyDescent="0.25">
      <c r="A326" s="41">
        <v>1102</v>
      </c>
      <c r="B326" s="42">
        <v>73</v>
      </c>
      <c r="C326" s="42"/>
      <c r="D326" s="42"/>
      <c r="E326" s="42"/>
      <c r="F326" s="42"/>
      <c r="G326" s="42"/>
      <c r="H326" s="42"/>
      <c r="I326" s="42"/>
      <c r="J326" s="42"/>
      <c r="K326" s="42"/>
      <c r="L326" s="131"/>
      <c r="M326" s="114"/>
      <c r="N326" s="115"/>
      <c r="O326" s="116"/>
      <c r="P326" s="117"/>
      <c r="Q326" s="44">
        <f>B326</f>
        <v>73</v>
      </c>
      <c r="R326" s="118"/>
      <c r="S326" s="117"/>
    </row>
    <row r="327" spans="1:20" ht="15.75" customHeight="1" x14ac:dyDescent="0.25">
      <c r="A327" s="41">
        <v>1201</v>
      </c>
      <c r="B327" s="42"/>
      <c r="C327" s="42">
        <v>68</v>
      </c>
      <c r="D327" s="42"/>
      <c r="E327" s="42"/>
      <c r="F327" s="42"/>
      <c r="G327" s="42"/>
      <c r="H327" s="42"/>
      <c r="I327" s="42"/>
      <c r="J327" s="42"/>
      <c r="K327" s="42"/>
      <c r="L327" s="131"/>
      <c r="M327" s="119"/>
      <c r="N327" s="120"/>
      <c r="O327" s="121"/>
      <c r="P327" s="47">
        <f>IF(C327=0,"",C327/B326)</f>
        <v>0.93150684931506844</v>
      </c>
      <c r="Q327" s="48">
        <v>69</v>
      </c>
      <c r="R327" s="49">
        <f t="shared" ref="R327:R335" si="34">IF(Q327=0,"",Q327/Q326)</f>
        <v>0.9452054794520548</v>
      </c>
      <c r="S327" s="49">
        <f t="shared" ref="S327:S335" si="35">IF(Q327=0,"",100%-R327)</f>
        <v>5.4794520547945202E-2</v>
      </c>
    </row>
    <row r="328" spans="1:20" ht="15.75" customHeight="1" x14ac:dyDescent="0.25">
      <c r="A328" s="41">
        <v>1202</v>
      </c>
      <c r="B328" s="42"/>
      <c r="C328" s="42"/>
      <c r="D328" s="42">
        <v>64</v>
      </c>
      <c r="E328" s="42"/>
      <c r="F328" s="42"/>
      <c r="G328" s="42"/>
      <c r="H328" s="42"/>
      <c r="I328" s="42"/>
      <c r="J328" s="42"/>
      <c r="K328" s="42"/>
      <c r="L328" s="131"/>
      <c r="M328" s="119"/>
      <c r="N328" s="120"/>
      <c r="O328" s="121"/>
      <c r="P328" s="47">
        <f>IF(D328=0,"",D328/C327)</f>
        <v>0.94117647058823528</v>
      </c>
      <c r="Q328" s="48">
        <v>64</v>
      </c>
      <c r="R328" s="49">
        <f t="shared" si="34"/>
        <v>0.92753623188405798</v>
      </c>
      <c r="S328" s="49">
        <f t="shared" si="35"/>
        <v>7.2463768115942018E-2</v>
      </c>
      <c r="T328" s="74">
        <f>Q328/Q326</f>
        <v>0.87671232876712324</v>
      </c>
    </row>
    <row r="329" spans="1:20" ht="15.75" customHeight="1" x14ac:dyDescent="0.25">
      <c r="A329" s="41">
        <v>1301</v>
      </c>
      <c r="B329" s="42"/>
      <c r="C329" s="42"/>
      <c r="D329" s="42"/>
      <c r="E329" s="42">
        <v>60</v>
      </c>
      <c r="F329" s="42"/>
      <c r="G329" s="42"/>
      <c r="H329" s="42"/>
      <c r="I329" s="42"/>
      <c r="J329" s="42"/>
      <c r="K329" s="42"/>
      <c r="L329" s="131"/>
      <c r="M329" s="119"/>
      <c r="N329" s="120"/>
      <c r="O329" s="121"/>
      <c r="P329" s="47">
        <f>IF(E329=0,"",E329/D328)</f>
        <v>0.9375</v>
      </c>
      <c r="Q329" s="48">
        <v>60</v>
      </c>
      <c r="R329" s="49">
        <f t="shared" si="34"/>
        <v>0.9375</v>
      </c>
      <c r="S329" s="49">
        <f t="shared" si="35"/>
        <v>6.25E-2</v>
      </c>
    </row>
    <row r="330" spans="1:20" ht="15.75" customHeight="1" x14ac:dyDescent="0.25">
      <c r="A330" s="41">
        <v>1302</v>
      </c>
      <c r="B330" s="42"/>
      <c r="C330" s="42"/>
      <c r="D330" s="42"/>
      <c r="E330" s="42"/>
      <c r="F330" s="42">
        <v>57</v>
      </c>
      <c r="G330" s="42"/>
      <c r="H330" s="42"/>
      <c r="I330" s="42"/>
      <c r="J330" s="42"/>
      <c r="K330" s="42"/>
      <c r="L330" s="131"/>
      <c r="M330" s="119"/>
      <c r="N330" s="120"/>
      <c r="O330" s="121"/>
      <c r="P330" s="47">
        <f>IF(F330=0,"",F330/E329)</f>
        <v>0.95</v>
      </c>
      <c r="Q330" s="48">
        <v>58</v>
      </c>
      <c r="R330" s="49">
        <f t="shared" si="34"/>
        <v>0.96666666666666667</v>
      </c>
      <c r="S330" s="49">
        <f t="shared" si="35"/>
        <v>3.3333333333333326E-2</v>
      </c>
    </row>
    <row r="331" spans="1:20" ht="15.75" customHeight="1" x14ac:dyDescent="0.25">
      <c r="A331" s="41">
        <v>1401</v>
      </c>
      <c r="B331" s="42"/>
      <c r="C331" s="42"/>
      <c r="D331" s="42"/>
      <c r="E331" s="42"/>
      <c r="F331" s="42"/>
      <c r="G331" s="42">
        <v>53</v>
      </c>
      <c r="H331" s="42"/>
      <c r="I331" s="42"/>
      <c r="J331" s="42"/>
      <c r="K331" s="42"/>
      <c r="L331" s="131"/>
      <c r="M331" s="119"/>
      <c r="N331" s="120"/>
      <c r="O331" s="121"/>
      <c r="P331" s="47">
        <f>IF(G331=0,"",G331/F330)</f>
        <v>0.92982456140350878</v>
      </c>
      <c r="Q331" s="48">
        <v>57</v>
      </c>
      <c r="R331" s="49">
        <f t="shared" si="34"/>
        <v>0.98275862068965514</v>
      </c>
      <c r="S331" s="49">
        <f t="shared" si="35"/>
        <v>1.7241379310344862E-2</v>
      </c>
    </row>
    <row r="332" spans="1:20" ht="15.75" customHeight="1" x14ac:dyDescent="0.25">
      <c r="A332" s="41">
        <v>1402</v>
      </c>
      <c r="B332" s="42"/>
      <c r="C332" s="42"/>
      <c r="D332" s="42"/>
      <c r="E332" s="42"/>
      <c r="F332" s="42"/>
      <c r="G332" s="42"/>
      <c r="H332" s="42">
        <v>52</v>
      </c>
      <c r="I332" s="42"/>
      <c r="J332" s="42"/>
      <c r="K332" s="42"/>
      <c r="L332" s="131"/>
      <c r="M332" s="119"/>
      <c r="N332" s="120"/>
      <c r="O332" s="121"/>
      <c r="P332" s="47">
        <f>IF(H332=0,"",H332/G331)</f>
        <v>0.98113207547169812</v>
      </c>
      <c r="Q332" s="48">
        <v>56</v>
      </c>
      <c r="R332" s="49">
        <f t="shared" si="34"/>
        <v>0.98245614035087714</v>
      </c>
      <c r="S332" s="49">
        <f t="shared" si="35"/>
        <v>1.7543859649122862E-2</v>
      </c>
    </row>
    <row r="333" spans="1:20" ht="15.75" customHeight="1" x14ac:dyDescent="0.25">
      <c r="A333" s="41">
        <v>1501</v>
      </c>
      <c r="B333" s="42"/>
      <c r="C333" s="42"/>
      <c r="D333" s="42"/>
      <c r="E333" s="42"/>
      <c r="F333" s="42"/>
      <c r="G333" s="42"/>
      <c r="H333" s="42"/>
      <c r="I333" s="42">
        <v>52</v>
      </c>
      <c r="J333" s="42"/>
      <c r="K333" s="42"/>
      <c r="L333" s="131"/>
      <c r="M333" s="119"/>
      <c r="N333" s="120"/>
      <c r="O333" s="121"/>
      <c r="P333" s="47">
        <f>IF(I333=0,"",I333/H332)</f>
        <v>1</v>
      </c>
      <c r="Q333" s="48">
        <v>54</v>
      </c>
      <c r="R333" s="49">
        <f t="shared" si="34"/>
        <v>0.9642857142857143</v>
      </c>
      <c r="S333" s="49">
        <f t="shared" si="35"/>
        <v>3.5714285714285698E-2</v>
      </c>
    </row>
    <row r="334" spans="1:20" ht="15.75" customHeight="1" x14ac:dyDescent="0.25">
      <c r="A334" s="41">
        <v>1502</v>
      </c>
      <c r="B334" s="42"/>
      <c r="C334" s="42"/>
      <c r="D334" s="42"/>
      <c r="E334" s="42"/>
      <c r="F334" s="42"/>
      <c r="G334" s="42"/>
      <c r="H334" s="42"/>
      <c r="I334" s="42"/>
      <c r="J334" s="42">
        <v>51</v>
      </c>
      <c r="K334" s="42"/>
      <c r="L334" s="131"/>
      <c r="M334" s="119"/>
      <c r="N334" s="120"/>
      <c r="O334" s="121"/>
      <c r="P334" s="47">
        <f>IF(J334=0,"",J334/I333)</f>
        <v>0.98076923076923073</v>
      </c>
      <c r="Q334" s="48">
        <v>54</v>
      </c>
      <c r="R334" s="49">
        <f t="shared" si="34"/>
        <v>1</v>
      </c>
      <c r="S334" s="49">
        <f t="shared" si="35"/>
        <v>0</v>
      </c>
    </row>
    <row r="335" spans="1:20" ht="15.75" customHeight="1" x14ac:dyDescent="0.25">
      <c r="A335" s="41">
        <v>1601</v>
      </c>
      <c r="B335" s="42"/>
      <c r="C335" s="42"/>
      <c r="D335" s="42"/>
      <c r="E335" s="42"/>
      <c r="F335" s="42"/>
      <c r="G335" s="42"/>
      <c r="H335" s="42"/>
      <c r="I335" s="42"/>
      <c r="J335" s="42"/>
      <c r="K335" s="42">
        <v>50</v>
      </c>
      <c r="L335" s="131">
        <v>50</v>
      </c>
      <c r="M335" s="119"/>
      <c r="N335" s="120"/>
      <c r="O335" s="121"/>
      <c r="P335" s="47">
        <f>IF(K335=0,"",K335/J334)</f>
        <v>0.98039215686274506</v>
      </c>
      <c r="Q335" s="48">
        <v>53</v>
      </c>
      <c r="R335" s="49">
        <f t="shared" si="34"/>
        <v>0.98148148148148151</v>
      </c>
      <c r="S335" s="49">
        <f t="shared" si="35"/>
        <v>1.851851851851849E-2</v>
      </c>
    </row>
    <row r="336" spans="1:20" ht="15.75" customHeight="1" x14ac:dyDescent="0.25">
      <c r="A336" s="41">
        <v>1602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>
        <v>2</v>
      </c>
      <c r="L336" s="131">
        <v>1</v>
      </c>
      <c r="M336" s="119"/>
      <c r="N336" s="120"/>
      <c r="O336" s="122"/>
      <c r="P336" s="123"/>
      <c r="Q336" s="124">
        <v>2</v>
      </c>
      <c r="R336" s="125"/>
      <c r="S336" s="123"/>
    </row>
    <row r="337" spans="1:20" ht="15.75" customHeight="1" x14ac:dyDescent="0.25">
      <c r="A337" s="41">
        <v>1702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>
        <v>0</v>
      </c>
      <c r="L337" s="131"/>
      <c r="M337" s="119"/>
      <c r="N337" s="120"/>
      <c r="O337" s="122"/>
      <c r="P337" s="126"/>
      <c r="Q337" s="124">
        <v>1</v>
      </c>
      <c r="R337" s="127"/>
      <c r="S337" s="126"/>
    </row>
    <row r="338" spans="1:20" ht="15.75" customHeight="1" x14ac:dyDescent="0.25">
      <c r="A338" s="41">
        <v>1801</v>
      </c>
      <c r="B338" s="42"/>
      <c r="C338" s="42"/>
      <c r="D338" s="42"/>
      <c r="E338" s="42"/>
      <c r="F338" s="42"/>
      <c r="G338" s="42"/>
      <c r="H338" s="42"/>
      <c r="I338" s="42"/>
      <c r="J338" s="42"/>
      <c r="K338" s="42">
        <v>1</v>
      </c>
      <c r="L338" s="131">
        <v>1</v>
      </c>
      <c r="M338" s="119"/>
      <c r="N338" s="120"/>
      <c r="O338" s="122"/>
      <c r="P338" s="126"/>
      <c r="Q338" s="124">
        <v>1</v>
      </c>
      <c r="R338" s="127"/>
      <c r="S338" s="126"/>
    </row>
    <row r="339" spans="1:20" ht="15.75" customHeight="1" x14ac:dyDescent="0.25">
      <c r="A339" s="41">
        <v>1802</v>
      </c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131"/>
      <c r="M339" s="119"/>
      <c r="N339" s="120"/>
      <c r="O339" s="122"/>
      <c r="P339" s="120"/>
      <c r="Q339" s="122"/>
      <c r="R339" s="158"/>
      <c r="S339" s="126"/>
    </row>
    <row r="340" spans="1:20" ht="15.75" customHeight="1" x14ac:dyDescent="0.25">
      <c r="A340" s="41">
        <v>1901</v>
      </c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131"/>
      <c r="M340" s="119"/>
      <c r="N340" s="120"/>
      <c r="O340" s="122"/>
      <c r="P340" s="52" t="s">
        <v>35</v>
      </c>
      <c r="Q340" s="94">
        <v>52</v>
      </c>
      <c r="R340" s="54">
        <f>IF(SUM(L330:L340)=0,"",SUM(L330:L340))</f>
        <v>52</v>
      </c>
      <c r="S340" s="55" t="s">
        <v>20</v>
      </c>
    </row>
    <row r="341" spans="1:20" ht="15.75" customHeight="1" x14ac:dyDescent="0.25">
      <c r="A341" s="41">
        <v>1902</v>
      </c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131"/>
      <c r="M341" s="119"/>
      <c r="N341" s="120"/>
      <c r="O341" s="122"/>
      <c r="P341" s="56" t="s">
        <v>36</v>
      </c>
      <c r="Q341" s="96">
        <f>IF(Q340/B326=0,"",Q340/B326)</f>
        <v>0.71232876712328763</v>
      </c>
      <c r="R341" s="58">
        <f>IF(Q340/R340=0,"",Q340/R340)</f>
        <v>1</v>
      </c>
      <c r="S341" s="59" t="s">
        <v>37</v>
      </c>
    </row>
    <row r="342" spans="1:20" ht="15.75" customHeight="1" x14ac:dyDescent="0.25">
      <c r="A342" s="41">
        <v>2001</v>
      </c>
      <c r="B342" s="186"/>
      <c r="C342" s="186"/>
      <c r="D342" s="186"/>
      <c r="E342" s="186"/>
      <c r="F342" s="186"/>
      <c r="G342" s="186"/>
      <c r="H342" s="186"/>
      <c r="I342" s="186"/>
      <c r="J342" s="186"/>
      <c r="K342" s="186"/>
      <c r="L342" s="131"/>
      <c r="M342" s="128"/>
      <c r="N342" s="129"/>
      <c r="O342" s="130"/>
      <c r="P342" s="61"/>
      <c r="Q342" s="62"/>
      <c r="R342" s="62"/>
      <c r="S342" s="63"/>
    </row>
    <row r="343" spans="1:20" ht="18" customHeight="1" x14ac:dyDescent="0.25">
      <c r="A343" s="22"/>
      <c r="B343" s="253" t="s">
        <v>80</v>
      </c>
      <c r="C343" s="253"/>
      <c r="D343" s="253"/>
      <c r="E343" s="253"/>
      <c r="F343" s="253"/>
      <c r="G343" s="253"/>
      <c r="H343" s="253"/>
      <c r="I343" s="253"/>
      <c r="J343" s="253"/>
      <c r="K343" s="253"/>
      <c r="L343" s="185">
        <f>SUM(L335:L339)</f>
        <v>52</v>
      </c>
      <c r="M343" s="65">
        <f>IF(L335=0,"",L335/B326)</f>
        <v>0.68493150684931503</v>
      </c>
      <c r="N343" s="65">
        <f>IF(L343=0,"",L343/B326)</f>
        <v>0.71232876712328763</v>
      </c>
      <c r="O343" s="65">
        <f>IF(L335=0,"",N343-M343)</f>
        <v>2.7397260273972601E-2</v>
      </c>
      <c r="P343" s="1"/>
      <c r="Q343" s="27"/>
      <c r="R343" s="30"/>
      <c r="S343" s="1"/>
    </row>
    <row r="344" spans="1:20" ht="12.75" customHeight="1" x14ac:dyDescent="0.2">
      <c r="M344" s="1"/>
      <c r="N344" s="1"/>
      <c r="P344" s="1"/>
    </row>
    <row r="345" spans="1:20" ht="12.75" customHeight="1" x14ac:dyDescent="0.2">
      <c r="M345" s="1"/>
      <c r="N345" s="1"/>
      <c r="P345" s="1"/>
      <c r="Q345" s="1"/>
      <c r="R345" s="30"/>
      <c r="S345" s="1"/>
    </row>
    <row r="346" spans="1:20" ht="26.25" customHeight="1" x14ac:dyDescent="0.4">
      <c r="A346" s="196"/>
      <c r="B346" s="235" t="s">
        <v>69</v>
      </c>
      <c r="C346" s="235"/>
      <c r="D346" s="235"/>
      <c r="E346" s="235"/>
      <c r="F346" s="235"/>
      <c r="G346" s="235"/>
      <c r="H346" s="235"/>
      <c r="I346" s="235"/>
      <c r="J346" s="235"/>
      <c r="K346" s="235"/>
      <c r="L346" s="66" t="s">
        <v>57</v>
      </c>
      <c r="M346" s="1"/>
      <c r="N346" s="1"/>
      <c r="O346" s="27"/>
      <c r="P346" s="1"/>
      <c r="Q346" s="27"/>
      <c r="R346" s="27"/>
      <c r="S346" s="27"/>
    </row>
    <row r="347" spans="1:20" ht="20.25" customHeight="1" x14ac:dyDescent="0.2">
      <c r="A347" s="245" t="s">
        <v>19</v>
      </c>
      <c r="B347" s="246" t="s">
        <v>70</v>
      </c>
      <c r="C347" s="247"/>
      <c r="D347" s="247"/>
      <c r="E347" s="247"/>
      <c r="F347" s="247"/>
      <c r="G347" s="247"/>
      <c r="H347" s="247"/>
      <c r="I347" s="247"/>
      <c r="J347" s="247"/>
      <c r="K347" s="248"/>
      <c r="L347" s="249" t="s">
        <v>20</v>
      </c>
      <c r="M347" s="243" t="s">
        <v>11</v>
      </c>
      <c r="N347" s="243" t="s">
        <v>12</v>
      </c>
      <c r="O347" s="242" t="s">
        <v>13</v>
      </c>
      <c r="P347" s="243" t="s">
        <v>14</v>
      </c>
      <c r="Q347" s="244" t="s">
        <v>15</v>
      </c>
      <c r="R347" s="244" t="s">
        <v>16</v>
      </c>
      <c r="S347" s="243" t="s">
        <v>17</v>
      </c>
    </row>
    <row r="348" spans="1:20" ht="15.75" customHeight="1" x14ac:dyDescent="0.25">
      <c r="A348" s="238"/>
      <c r="B348" s="41" t="s">
        <v>71</v>
      </c>
      <c r="C348" s="41" t="s">
        <v>72</v>
      </c>
      <c r="D348" s="41" t="s">
        <v>73</v>
      </c>
      <c r="E348" s="41" t="s">
        <v>74</v>
      </c>
      <c r="F348" s="41" t="s">
        <v>75</v>
      </c>
      <c r="G348" s="41" t="s">
        <v>76</v>
      </c>
      <c r="H348" s="41" t="s">
        <v>77</v>
      </c>
      <c r="I348" s="41" t="s">
        <v>78</v>
      </c>
      <c r="J348" s="41" t="s">
        <v>79</v>
      </c>
      <c r="K348" s="202" t="s">
        <v>126</v>
      </c>
      <c r="L348" s="271"/>
      <c r="M348" s="238"/>
      <c r="N348" s="238"/>
      <c r="O348" s="238"/>
      <c r="P348" s="238"/>
      <c r="Q348" s="238"/>
      <c r="R348" s="238"/>
      <c r="S348" s="238"/>
    </row>
    <row r="349" spans="1:20" ht="15.75" customHeight="1" x14ac:dyDescent="0.25">
      <c r="A349" s="41">
        <v>1201</v>
      </c>
      <c r="B349" s="42">
        <v>35</v>
      </c>
      <c r="C349" s="42"/>
      <c r="D349" s="42"/>
      <c r="E349" s="42"/>
      <c r="F349" s="42"/>
      <c r="G349" s="42"/>
      <c r="H349" s="42"/>
      <c r="I349" s="42"/>
      <c r="J349" s="42"/>
      <c r="K349" s="42"/>
      <c r="L349" s="131"/>
      <c r="M349" s="114"/>
      <c r="N349" s="115"/>
      <c r="O349" s="116"/>
      <c r="P349" s="117"/>
      <c r="Q349" s="44">
        <f>B349</f>
        <v>35</v>
      </c>
      <c r="R349" s="118"/>
      <c r="S349" s="117"/>
    </row>
    <row r="350" spans="1:20" ht="15.75" customHeight="1" x14ac:dyDescent="0.25">
      <c r="A350" s="41">
        <v>1202</v>
      </c>
      <c r="B350" s="42"/>
      <c r="C350" s="42">
        <v>31</v>
      </c>
      <c r="D350" s="42"/>
      <c r="E350" s="42"/>
      <c r="F350" s="42"/>
      <c r="G350" s="42"/>
      <c r="H350" s="42"/>
      <c r="I350" s="42"/>
      <c r="J350" s="42"/>
      <c r="K350" s="42"/>
      <c r="L350" s="131"/>
      <c r="M350" s="119"/>
      <c r="N350" s="120"/>
      <c r="O350" s="121"/>
      <c r="P350" s="47">
        <f>IF(C350=0,"",C350/B349)</f>
        <v>0.88571428571428568</v>
      </c>
      <c r="Q350" s="48">
        <v>31</v>
      </c>
      <c r="R350" s="49">
        <f t="shared" ref="R350:R358" si="36">IF(Q350=0,"",Q350/Q349)</f>
        <v>0.88571428571428568</v>
      </c>
      <c r="S350" s="49">
        <f t="shared" ref="S350:S358" si="37">IF(Q350=0,"",100%-R350)</f>
        <v>0.11428571428571432</v>
      </c>
    </row>
    <row r="351" spans="1:20" ht="15.75" customHeight="1" x14ac:dyDescent="0.25">
      <c r="A351" s="41">
        <v>1301</v>
      </c>
      <c r="B351" s="42"/>
      <c r="C351" s="42"/>
      <c r="D351" s="42">
        <v>31</v>
      </c>
      <c r="E351" s="42"/>
      <c r="F351" s="42"/>
      <c r="G351" s="42"/>
      <c r="H351" s="42"/>
      <c r="I351" s="42"/>
      <c r="J351" s="42"/>
      <c r="K351" s="42"/>
      <c r="L351" s="131"/>
      <c r="M351" s="119"/>
      <c r="N351" s="120"/>
      <c r="O351" s="121"/>
      <c r="P351" s="47">
        <f>IF(D351=0,"",D351/C350)</f>
        <v>1</v>
      </c>
      <c r="Q351" s="48">
        <v>30</v>
      </c>
      <c r="R351" s="49">
        <f t="shared" si="36"/>
        <v>0.967741935483871</v>
      </c>
      <c r="S351" s="49">
        <f t="shared" si="37"/>
        <v>3.2258064516129004E-2</v>
      </c>
      <c r="T351" s="74">
        <f>Q351/Q349</f>
        <v>0.8571428571428571</v>
      </c>
    </row>
    <row r="352" spans="1:20" ht="15.75" customHeight="1" x14ac:dyDescent="0.25">
      <c r="A352" s="41">
        <v>1302</v>
      </c>
      <c r="B352" s="42"/>
      <c r="C352" s="42"/>
      <c r="D352" s="42"/>
      <c r="E352" s="42">
        <v>27</v>
      </c>
      <c r="F352" s="42"/>
      <c r="G352" s="42"/>
      <c r="H352" s="42"/>
      <c r="I352" s="42"/>
      <c r="J352" s="42"/>
      <c r="K352" s="42"/>
      <c r="L352" s="131"/>
      <c r="M352" s="119"/>
      <c r="N352" s="120"/>
      <c r="O352" s="121"/>
      <c r="P352" s="47">
        <f>IF(E352=0,"",E352/D351)</f>
        <v>0.87096774193548387</v>
      </c>
      <c r="Q352" s="48">
        <v>29</v>
      </c>
      <c r="R352" s="49">
        <f t="shared" si="36"/>
        <v>0.96666666666666667</v>
      </c>
      <c r="S352" s="49">
        <f t="shared" si="37"/>
        <v>3.3333333333333326E-2</v>
      </c>
    </row>
    <row r="353" spans="1:19" ht="15.75" customHeight="1" x14ac:dyDescent="0.25">
      <c r="A353" s="41">
        <v>1401</v>
      </c>
      <c r="B353" s="42"/>
      <c r="C353" s="42"/>
      <c r="D353" s="42"/>
      <c r="E353" s="42"/>
      <c r="F353" s="42">
        <v>25</v>
      </c>
      <c r="G353" s="42"/>
      <c r="H353" s="42"/>
      <c r="I353" s="42"/>
      <c r="J353" s="42"/>
      <c r="K353" s="42"/>
      <c r="L353" s="131"/>
      <c r="M353" s="119"/>
      <c r="N353" s="120"/>
      <c r="O353" s="121"/>
      <c r="P353" s="47">
        <f>IF(F353=0,"",F353/E352)</f>
        <v>0.92592592592592593</v>
      </c>
      <c r="Q353" s="48">
        <v>26</v>
      </c>
      <c r="R353" s="49">
        <f t="shared" si="36"/>
        <v>0.89655172413793105</v>
      </c>
      <c r="S353" s="49">
        <f t="shared" si="37"/>
        <v>0.10344827586206895</v>
      </c>
    </row>
    <row r="354" spans="1:19" ht="15.75" customHeight="1" x14ac:dyDescent="0.25">
      <c r="A354" s="41">
        <v>1402</v>
      </c>
      <c r="B354" s="42"/>
      <c r="C354" s="42"/>
      <c r="D354" s="42"/>
      <c r="E354" s="42"/>
      <c r="F354" s="42"/>
      <c r="G354" s="42">
        <v>24</v>
      </c>
      <c r="H354" s="42"/>
      <c r="I354" s="42"/>
      <c r="J354" s="42"/>
      <c r="K354" s="42"/>
      <c r="L354" s="131"/>
      <c r="M354" s="119"/>
      <c r="N354" s="120"/>
      <c r="O354" s="121"/>
      <c r="P354" s="47">
        <f>IF(G354=0,"",G354/F353)</f>
        <v>0.96</v>
      </c>
      <c r="Q354" s="48">
        <v>24</v>
      </c>
      <c r="R354" s="49">
        <f t="shared" si="36"/>
        <v>0.92307692307692313</v>
      </c>
      <c r="S354" s="49">
        <f t="shared" si="37"/>
        <v>7.6923076923076872E-2</v>
      </c>
    </row>
    <row r="355" spans="1:19" ht="15.75" customHeight="1" x14ac:dyDescent="0.25">
      <c r="A355" s="41">
        <v>1501</v>
      </c>
      <c r="B355" s="42"/>
      <c r="C355" s="42"/>
      <c r="D355" s="42"/>
      <c r="E355" s="42"/>
      <c r="F355" s="42"/>
      <c r="G355" s="42"/>
      <c r="H355" s="42">
        <v>21</v>
      </c>
      <c r="I355" s="42"/>
      <c r="J355" s="42"/>
      <c r="K355" s="42"/>
      <c r="L355" s="131"/>
      <c r="M355" s="119"/>
      <c r="N355" s="120"/>
      <c r="O355" s="121"/>
      <c r="P355" s="47">
        <f>IF(H355=0,"",H355/G354)</f>
        <v>0.875</v>
      </c>
      <c r="Q355" s="48">
        <v>24</v>
      </c>
      <c r="R355" s="49">
        <f t="shared" si="36"/>
        <v>1</v>
      </c>
      <c r="S355" s="49">
        <f t="shared" si="37"/>
        <v>0</v>
      </c>
    </row>
    <row r="356" spans="1:19" ht="15.75" customHeight="1" x14ac:dyDescent="0.25">
      <c r="A356" s="41">
        <v>1502</v>
      </c>
      <c r="B356" s="42"/>
      <c r="C356" s="42"/>
      <c r="D356" s="42"/>
      <c r="E356" s="42"/>
      <c r="F356" s="42"/>
      <c r="G356" s="42"/>
      <c r="H356" s="42"/>
      <c r="I356" s="42">
        <v>21</v>
      </c>
      <c r="J356" s="42"/>
      <c r="K356" s="42"/>
      <c r="L356" s="131"/>
      <c r="M356" s="119"/>
      <c r="N356" s="120"/>
      <c r="O356" s="121"/>
      <c r="P356" s="47">
        <f>IF(I356=0,"",I356/H355)</f>
        <v>1</v>
      </c>
      <c r="Q356" s="48">
        <v>24</v>
      </c>
      <c r="R356" s="49">
        <f t="shared" si="36"/>
        <v>1</v>
      </c>
      <c r="S356" s="49">
        <f t="shared" si="37"/>
        <v>0</v>
      </c>
    </row>
    <row r="357" spans="1:19" ht="15.75" customHeight="1" x14ac:dyDescent="0.25">
      <c r="A357" s="41">
        <v>1601</v>
      </c>
      <c r="B357" s="42"/>
      <c r="C357" s="42"/>
      <c r="D357" s="42"/>
      <c r="E357" s="42"/>
      <c r="F357" s="42"/>
      <c r="G357" s="42"/>
      <c r="H357" s="42"/>
      <c r="I357" s="42"/>
      <c r="J357" s="42">
        <v>21</v>
      </c>
      <c r="K357" s="42"/>
      <c r="L357" s="131"/>
      <c r="M357" s="119"/>
      <c r="N357" s="120"/>
      <c r="O357" s="121"/>
      <c r="P357" s="47">
        <f>IF(J357=0,"",J357/I356)</f>
        <v>1</v>
      </c>
      <c r="Q357" s="48">
        <v>24</v>
      </c>
      <c r="R357" s="49">
        <f t="shared" si="36"/>
        <v>1</v>
      </c>
      <c r="S357" s="49">
        <f t="shared" si="37"/>
        <v>0</v>
      </c>
    </row>
    <row r="358" spans="1:19" ht="15.75" customHeight="1" x14ac:dyDescent="0.25">
      <c r="A358" s="41">
        <v>1602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>
        <v>21</v>
      </c>
      <c r="L358" s="131">
        <v>19</v>
      </c>
      <c r="M358" s="119"/>
      <c r="N358" s="120"/>
      <c r="O358" s="121"/>
      <c r="P358" s="47">
        <f>IF(K358=0,"",K358/J357)</f>
        <v>1</v>
      </c>
      <c r="Q358" s="48">
        <v>24</v>
      </c>
      <c r="R358" s="49">
        <f t="shared" si="36"/>
        <v>1</v>
      </c>
      <c r="S358" s="49">
        <f t="shared" si="37"/>
        <v>0</v>
      </c>
    </row>
    <row r="359" spans="1:19" ht="15.75" customHeight="1" x14ac:dyDescent="0.25">
      <c r="A359" s="41">
        <v>1701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>
        <v>2</v>
      </c>
      <c r="L359" s="131">
        <v>2</v>
      </c>
      <c r="M359" s="119"/>
      <c r="N359" s="120"/>
      <c r="O359" s="122"/>
      <c r="P359" s="123"/>
      <c r="Q359" s="124">
        <v>2</v>
      </c>
      <c r="R359" s="125"/>
      <c r="S359" s="123"/>
    </row>
    <row r="360" spans="1:19" ht="15.75" customHeight="1" x14ac:dyDescent="0.25">
      <c r="A360" s="41">
        <v>1702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131"/>
      <c r="M360" s="119"/>
      <c r="N360" s="120"/>
      <c r="O360" s="122"/>
      <c r="P360" s="126"/>
      <c r="Q360" s="124"/>
      <c r="R360" s="127"/>
      <c r="S360" s="126"/>
    </row>
    <row r="361" spans="1:19" ht="15.75" customHeight="1" x14ac:dyDescent="0.25">
      <c r="A361" s="41">
        <v>1801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131"/>
      <c r="M361" s="119"/>
      <c r="N361" s="120"/>
      <c r="O361" s="122"/>
      <c r="P361" s="126"/>
      <c r="Q361" s="124"/>
      <c r="R361" s="127"/>
      <c r="S361" s="126"/>
    </row>
    <row r="362" spans="1:19" ht="15.75" customHeight="1" x14ac:dyDescent="0.25">
      <c r="A362" s="41">
        <v>1802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131"/>
      <c r="M362" s="119"/>
      <c r="N362" s="120"/>
      <c r="O362" s="122"/>
      <c r="P362" s="120"/>
      <c r="Q362" s="122"/>
      <c r="R362" s="158"/>
      <c r="S362" s="126"/>
    </row>
    <row r="363" spans="1:19" ht="15.75" customHeight="1" x14ac:dyDescent="0.25">
      <c r="A363" s="41">
        <v>1901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131"/>
      <c r="M363" s="119"/>
      <c r="N363" s="120"/>
      <c r="O363" s="122"/>
      <c r="P363" s="52" t="s">
        <v>35</v>
      </c>
      <c r="Q363" s="94">
        <v>21</v>
      </c>
      <c r="R363" s="54">
        <f>IF(SUM(L353:L363)=0,"",SUM(L353:L363))</f>
        <v>21</v>
      </c>
      <c r="S363" s="55" t="s">
        <v>20</v>
      </c>
    </row>
    <row r="364" spans="1:19" ht="15.75" customHeight="1" x14ac:dyDescent="0.25">
      <c r="A364" s="41">
        <v>1902</v>
      </c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131"/>
      <c r="M364" s="119"/>
      <c r="N364" s="120"/>
      <c r="O364" s="122"/>
      <c r="P364" s="56" t="s">
        <v>36</v>
      </c>
      <c r="Q364" s="96">
        <f>IF(Q363/B349=0,"",Q363/B349)</f>
        <v>0.6</v>
      </c>
      <c r="R364" s="58">
        <f>IF(Q363/R363=0,"",Q363/R363)</f>
        <v>1</v>
      </c>
      <c r="S364" s="59" t="s">
        <v>37</v>
      </c>
    </row>
    <row r="365" spans="1:19" ht="15.75" customHeight="1" x14ac:dyDescent="0.25">
      <c r="A365" s="41">
        <v>2001</v>
      </c>
      <c r="B365" s="186"/>
      <c r="C365" s="186"/>
      <c r="D365" s="186"/>
      <c r="E365" s="186"/>
      <c r="F365" s="186"/>
      <c r="G365" s="186"/>
      <c r="H365" s="186"/>
      <c r="I365" s="186"/>
      <c r="J365" s="186"/>
      <c r="K365" s="186"/>
      <c r="L365" s="131"/>
      <c r="M365" s="128"/>
      <c r="N365" s="129"/>
      <c r="O365" s="130"/>
      <c r="P365" s="61"/>
      <c r="Q365" s="62"/>
      <c r="R365" s="62"/>
      <c r="S365" s="63"/>
    </row>
    <row r="366" spans="1:19" ht="18" customHeight="1" x14ac:dyDescent="0.25">
      <c r="A366" s="22"/>
      <c r="B366" s="253" t="s">
        <v>80</v>
      </c>
      <c r="C366" s="253"/>
      <c r="D366" s="253"/>
      <c r="E366" s="253"/>
      <c r="F366" s="253"/>
      <c r="G366" s="253"/>
      <c r="H366" s="253"/>
      <c r="I366" s="253"/>
      <c r="J366" s="253"/>
      <c r="K366" s="253"/>
      <c r="L366" s="185">
        <f>SUM(L358:L362)</f>
        <v>21</v>
      </c>
      <c r="M366" s="65">
        <f>IF(L358=0,"",L358/B349)</f>
        <v>0.54285714285714282</v>
      </c>
      <c r="N366" s="65">
        <f>IF(L366=0,"",L366/B349)</f>
        <v>0.6</v>
      </c>
      <c r="O366" s="65">
        <f>IF(L358=0,"",N366-M366)</f>
        <v>5.7142857142857162E-2</v>
      </c>
      <c r="P366" s="1"/>
      <c r="Q366" s="27"/>
      <c r="R366" s="30"/>
      <c r="S366" s="1"/>
    </row>
    <row r="367" spans="1:19" ht="12.75" customHeight="1" x14ac:dyDescent="0.2">
      <c r="M367" s="1"/>
      <c r="N367" s="1"/>
      <c r="P367" s="1"/>
      <c r="Q367" s="1"/>
      <c r="R367" s="30"/>
      <c r="S367" s="1"/>
    </row>
    <row r="368" spans="1:19" ht="12.75" customHeight="1" x14ac:dyDescent="0.2">
      <c r="M368" s="1"/>
      <c r="N368" s="1"/>
      <c r="P368" s="1"/>
      <c r="Q368" s="1"/>
      <c r="R368" s="30"/>
      <c r="S368" s="1"/>
    </row>
    <row r="369" spans="1:20" ht="26.25" customHeight="1" x14ac:dyDescent="0.4">
      <c r="A369" s="196"/>
      <c r="B369" s="235" t="s">
        <v>69</v>
      </c>
      <c r="C369" s="235"/>
      <c r="D369" s="235"/>
      <c r="E369" s="235"/>
      <c r="F369" s="235"/>
      <c r="G369" s="235"/>
      <c r="H369" s="235"/>
      <c r="I369" s="235"/>
      <c r="J369" s="235"/>
      <c r="K369" s="235"/>
      <c r="L369" s="66" t="s">
        <v>58</v>
      </c>
      <c r="M369" s="1"/>
      <c r="N369" s="1"/>
      <c r="O369" s="27"/>
      <c r="P369" s="1"/>
      <c r="Q369" s="27"/>
      <c r="R369" s="27"/>
      <c r="S369" s="27"/>
    </row>
    <row r="370" spans="1:20" ht="20.25" customHeight="1" x14ac:dyDescent="0.2">
      <c r="A370" s="245" t="s">
        <v>19</v>
      </c>
      <c r="B370" s="246" t="s">
        <v>70</v>
      </c>
      <c r="C370" s="247"/>
      <c r="D370" s="247"/>
      <c r="E370" s="247"/>
      <c r="F370" s="247"/>
      <c r="G370" s="247"/>
      <c r="H370" s="247"/>
      <c r="I370" s="247"/>
      <c r="J370" s="247"/>
      <c r="K370" s="248"/>
      <c r="L370" s="249" t="s">
        <v>20</v>
      </c>
      <c r="M370" s="243" t="s">
        <v>11</v>
      </c>
      <c r="N370" s="243" t="s">
        <v>12</v>
      </c>
      <c r="O370" s="242" t="s">
        <v>13</v>
      </c>
      <c r="P370" s="243" t="s">
        <v>14</v>
      </c>
      <c r="Q370" s="244" t="s">
        <v>15</v>
      </c>
      <c r="R370" s="244" t="s">
        <v>16</v>
      </c>
      <c r="S370" s="243" t="s">
        <v>17</v>
      </c>
    </row>
    <row r="371" spans="1:20" ht="15.75" customHeight="1" x14ac:dyDescent="0.25">
      <c r="A371" s="238"/>
      <c r="B371" s="41" t="s">
        <v>71</v>
      </c>
      <c r="C371" s="41" t="s">
        <v>72</v>
      </c>
      <c r="D371" s="41" t="s">
        <v>73</v>
      </c>
      <c r="E371" s="41" t="s">
        <v>74</v>
      </c>
      <c r="F371" s="41" t="s">
        <v>75</v>
      </c>
      <c r="G371" s="41" t="s">
        <v>76</v>
      </c>
      <c r="H371" s="41" t="s">
        <v>77</v>
      </c>
      <c r="I371" s="41" t="s">
        <v>78</v>
      </c>
      <c r="J371" s="41" t="s">
        <v>79</v>
      </c>
      <c r="K371" s="202" t="s">
        <v>126</v>
      </c>
      <c r="L371" s="271"/>
      <c r="M371" s="238"/>
      <c r="N371" s="238"/>
      <c r="O371" s="238"/>
      <c r="P371" s="238"/>
      <c r="Q371" s="238"/>
      <c r="R371" s="238"/>
      <c r="S371" s="238"/>
    </row>
    <row r="372" spans="1:20" ht="15.75" customHeight="1" x14ac:dyDescent="0.25">
      <c r="A372" s="41">
        <v>1202</v>
      </c>
      <c r="B372" s="42">
        <v>69</v>
      </c>
      <c r="C372" s="42"/>
      <c r="D372" s="42"/>
      <c r="E372" s="42"/>
      <c r="F372" s="42"/>
      <c r="G372" s="42"/>
      <c r="H372" s="42"/>
      <c r="I372" s="42"/>
      <c r="J372" s="42"/>
      <c r="K372" s="42"/>
      <c r="L372" s="131"/>
      <c r="M372" s="114"/>
      <c r="N372" s="115"/>
      <c r="O372" s="116"/>
      <c r="P372" s="117"/>
      <c r="Q372" s="44">
        <f>B372</f>
        <v>69</v>
      </c>
      <c r="R372" s="118"/>
      <c r="S372" s="117"/>
    </row>
    <row r="373" spans="1:20" ht="15.75" customHeight="1" x14ac:dyDescent="0.25">
      <c r="A373" s="41">
        <v>1301</v>
      </c>
      <c r="B373" s="42"/>
      <c r="C373" s="42">
        <v>67</v>
      </c>
      <c r="D373" s="42"/>
      <c r="E373" s="42"/>
      <c r="F373" s="42"/>
      <c r="G373" s="42"/>
      <c r="H373" s="42"/>
      <c r="I373" s="42"/>
      <c r="J373" s="42"/>
      <c r="K373" s="42"/>
      <c r="L373" s="131"/>
      <c r="M373" s="119"/>
      <c r="N373" s="120"/>
      <c r="O373" s="121"/>
      <c r="P373" s="47">
        <f>IF(C373=0,"",C373/B372)</f>
        <v>0.97101449275362317</v>
      </c>
      <c r="Q373" s="48">
        <v>67</v>
      </c>
      <c r="R373" s="49">
        <f t="shared" ref="R373:R381" si="38">IF(Q373=0,"",Q373/Q372)</f>
        <v>0.97101449275362317</v>
      </c>
      <c r="S373" s="49">
        <f t="shared" ref="S373:S381" si="39">IF(Q373=0,"",100%-R373)</f>
        <v>2.8985507246376829E-2</v>
      </c>
    </row>
    <row r="374" spans="1:20" ht="15.75" customHeight="1" x14ac:dyDescent="0.25">
      <c r="A374" s="41">
        <v>1302</v>
      </c>
      <c r="B374" s="42"/>
      <c r="C374" s="42"/>
      <c r="D374" s="42">
        <v>64</v>
      </c>
      <c r="E374" s="42"/>
      <c r="F374" s="42"/>
      <c r="G374" s="42"/>
      <c r="H374" s="42"/>
      <c r="I374" s="42"/>
      <c r="J374" s="42"/>
      <c r="K374" s="42"/>
      <c r="L374" s="131"/>
      <c r="M374" s="119"/>
      <c r="N374" s="120"/>
      <c r="O374" s="121"/>
      <c r="P374" s="47">
        <f>IF(D374=0,"",D374/C373)</f>
        <v>0.95522388059701491</v>
      </c>
      <c r="Q374" s="48">
        <v>64</v>
      </c>
      <c r="R374" s="49">
        <f t="shared" si="38"/>
        <v>0.95522388059701491</v>
      </c>
      <c r="S374" s="49">
        <f t="shared" si="39"/>
        <v>4.4776119402985093E-2</v>
      </c>
      <c r="T374" s="74">
        <f>Q374/Q372</f>
        <v>0.92753623188405798</v>
      </c>
    </row>
    <row r="375" spans="1:20" ht="15.75" customHeight="1" x14ac:dyDescent="0.25">
      <c r="A375" s="41">
        <v>1401</v>
      </c>
      <c r="B375" s="42"/>
      <c r="C375" s="42"/>
      <c r="D375" s="42"/>
      <c r="E375" s="42">
        <v>59</v>
      </c>
      <c r="F375" s="42"/>
      <c r="G375" s="42"/>
      <c r="H375" s="42"/>
      <c r="I375" s="42"/>
      <c r="J375" s="42"/>
      <c r="K375" s="42"/>
      <c r="L375" s="131"/>
      <c r="M375" s="119"/>
      <c r="N375" s="120"/>
      <c r="O375" s="121"/>
      <c r="P375" s="47">
        <f>IF(E375=0,"",E375/D374)</f>
        <v>0.921875</v>
      </c>
      <c r="Q375" s="48">
        <v>61</v>
      </c>
      <c r="R375" s="49">
        <f t="shared" si="38"/>
        <v>0.953125</v>
      </c>
      <c r="S375" s="49">
        <f t="shared" si="39"/>
        <v>4.6875E-2</v>
      </c>
    </row>
    <row r="376" spans="1:20" ht="15.75" customHeight="1" x14ac:dyDescent="0.25">
      <c r="A376" s="41">
        <v>1402</v>
      </c>
      <c r="B376" s="42"/>
      <c r="C376" s="42"/>
      <c r="D376" s="42"/>
      <c r="E376" s="42"/>
      <c r="F376" s="42">
        <v>54</v>
      </c>
      <c r="G376" s="42"/>
      <c r="H376" s="42"/>
      <c r="I376" s="42"/>
      <c r="J376" s="42"/>
      <c r="K376" s="42"/>
      <c r="L376" s="131"/>
      <c r="M376" s="119"/>
      <c r="N376" s="120"/>
      <c r="O376" s="121"/>
      <c r="P376" s="47">
        <f>IF(F376=0,"",F376/E375)</f>
        <v>0.9152542372881356</v>
      </c>
      <c r="Q376" s="48">
        <v>56</v>
      </c>
      <c r="R376" s="49">
        <f t="shared" si="38"/>
        <v>0.91803278688524592</v>
      </c>
      <c r="S376" s="49">
        <f t="shared" si="39"/>
        <v>8.1967213114754078E-2</v>
      </c>
    </row>
    <row r="377" spans="1:20" ht="15.75" customHeight="1" x14ac:dyDescent="0.25">
      <c r="A377" s="41">
        <v>1501</v>
      </c>
      <c r="B377" s="42"/>
      <c r="C377" s="42"/>
      <c r="D377" s="42"/>
      <c r="E377" s="42"/>
      <c r="F377" s="42"/>
      <c r="G377" s="42">
        <v>54</v>
      </c>
      <c r="H377" s="42"/>
      <c r="I377" s="42"/>
      <c r="J377" s="42"/>
      <c r="K377" s="42"/>
      <c r="L377" s="131"/>
      <c r="M377" s="119"/>
      <c r="N377" s="120"/>
      <c r="O377" s="121"/>
      <c r="P377" s="47">
        <f>IF(G377=0,"",G377/F376)</f>
        <v>1</v>
      </c>
      <c r="Q377" s="48">
        <v>55</v>
      </c>
      <c r="R377" s="49">
        <f t="shared" si="38"/>
        <v>0.9821428571428571</v>
      </c>
      <c r="S377" s="49">
        <f t="shared" si="39"/>
        <v>1.7857142857142905E-2</v>
      </c>
    </row>
    <row r="378" spans="1:20" ht="15.75" customHeight="1" x14ac:dyDescent="0.25">
      <c r="A378" s="41">
        <v>1502</v>
      </c>
      <c r="B378" s="42"/>
      <c r="C378" s="42"/>
      <c r="D378" s="42"/>
      <c r="E378" s="42"/>
      <c r="F378" s="42"/>
      <c r="G378" s="42"/>
      <c r="H378" s="42">
        <v>52</v>
      </c>
      <c r="I378" s="42"/>
      <c r="J378" s="42"/>
      <c r="K378" s="42"/>
      <c r="L378" s="131"/>
      <c r="M378" s="119"/>
      <c r="N378" s="120"/>
      <c r="O378" s="121"/>
      <c r="P378" s="47">
        <f>IF(H378=0,"",H378/G377)</f>
        <v>0.96296296296296291</v>
      </c>
      <c r="Q378" s="48">
        <v>55</v>
      </c>
      <c r="R378" s="49">
        <f t="shared" si="38"/>
        <v>1</v>
      </c>
      <c r="S378" s="49">
        <f t="shared" si="39"/>
        <v>0</v>
      </c>
    </row>
    <row r="379" spans="1:20" ht="15.75" customHeight="1" x14ac:dyDescent="0.25">
      <c r="A379" s="41">
        <v>1601</v>
      </c>
      <c r="B379" s="42"/>
      <c r="C379" s="42"/>
      <c r="D379" s="42"/>
      <c r="E379" s="42"/>
      <c r="F379" s="42"/>
      <c r="G379" s="42"/>
      <c r="H379" s="42"/>
      <c r="I379" s="42">
        <v>51</v>
      </c>
      <c r="J379" s="42"/>
      <c r="K379" s="42"/>
      <c r="L379" s="131"/>
      <c r="M379" s="119"/>
      <c r="N379" s="120"/>
      <c r="O379" s="121"/>
      <c r="P379" s="47">
        <f>IF(I379=0,"",I379/H378)</f>
        <v>0.98076923076923073</v>
      </c>
      <c r="Q379" s="48">
        <v>55</v>
      </c>
      <c r="R379" s="49">
        <f t="shared" si="38"/>
        <v>1</v>
      </c>
      <c r="S379" s="49">
        <f t="shared" si="39"/>
        <v>0</v>
      </c>
    </row>
    <row r="380" spans="1:20" ht="15.75" customHeight="1" x14ac:dyDescent="0.25">
      <c r="A380" s="41">
        <v>1602</v>
      </c>
      <c r="B380" s="42"/>
      <c r="C380" s="42"/>
      <c r="D380" s="42"/>
      <c r="E380" s="42"/>
      <c r="F380" s="42"/>
      <c r="G380" s="42"/>
      <c r="H380" s="42"/>
      <c r="I380" s="42"/>
      <c r="J380" s="42">
        <v>49</v>
      </c>
      <c r="K380" s="42"/>
      <c r="L380" s="131"/>
      <c r="M380" s="119"/>
      <c r="N380" s="120"/>
      <c r="O380" s="121"/>
      <c r="P380" s="47">
        <f>IF(J380=0,"",J380/I379)</f>
        <v>0.96078431372549022</v>
      </c>
      <c r="Q380" s="48">
        <v>55</v>
      </c>
      <c r="R380" s="49">
        <f t="shared" si="38"/>
        <v>1</v>
      </c>
      <c r="S380" s="49">
        <f t="shared" si="39"/>
        <v>0</v>
      </c>
    </row>
    <row r="381" spans="1:20" ht="15.75" customHeight="1" x14ac:dyDescent="0.25">
      <c r="A381" s="41">
        <v>1702</v>
      </c>
      <c r="B381" s="42"/>
      <c r="C381" s="42"/>
      <c r="D381" s="42"/>
      <c r="E381" s="42"/>
      <c r="F381" s="42"/>
      <c r="G381" s="42"/>
      <c r="H381" s="42"/>
      <c r="I381" s="42"/>
      <c r="J381" s="42"/>
      <c r="K381" s="42">
        <v>49</v>
      </c>
      <c r="L381" s="131">
        <v>49</v>
      </c>
      <c r="M381" s="119"/>
      <c r="N381" s="120"/>
      <c r="O381" s="121"/>
      <c r="P381" s="47">
        <f>IF(K381=0,"",K381/J380)</f>
        <v>1</v>
      </c>
      <c r="Q381" s="48">
        <v>55</v>
      </c>
      <c r="R381" s="49">
        <f t="shared" si="38"/>
        <v>1</v>
      </c>
      <c r="S381" s="49">
        <f t="shared" si="39"/>
        <v>0</v>
      </c>
    </row>
    <row r="382" spans="1:20" ht="15.75" customHeight="1" x14ac:dyDescent="0.25">
      <c r="A382" s="41">
        <v>1801</v>
      </c>
      <c r="B382" s="42"/>
      <c r="C382" s="42"/>
      <c r="D382" s="42"/>
      <c r="E382" s="42"/>
      <c r="F382" s="42"/>
      <c r="G382" s="42"/>
      <c r="H382" s="42"/>
      <c r="I382" s="42"/>
      <c r="J382" s="42"/>
      <c r="K382" s="42">
        <v>5</v>
      </c>
      <c r="L382" s="131">
        <v>4</v>
      </c>
      <c r="M382" s="119"/>
      <c r="N382" s="120"/>
      <c r="O382" s="122"/>
      <c r="P382" s="123"/>
      <c r="Q382" s="124">
        <v>6</v>
      </c>
      <c r="R382" s="125"/>
      <c r="S382" s="123"/>
    </row>
    <row r="383" spans="1:20" ht="15.75" customHeight="1" x14ac:dyDescent="0.25">
      <c r="A383" s="41">
        <v>1802</v>
      </c>
      <c r="B383" s="42"/>
      <c r="C383" s="42"/>
      <c r="D383" s="42"/>
      <c r="E383" s="42"/>
      <c r="F383" s="42"/>
      <c r="G383" s="42"/>
      <c r="H383" s="42"/>
      <c r="I383" s="42"/>
      <c r="J383" s="42"/>
      <c r="K383" s="42">
        <v>1</v>
      </c>
      <c r="L383" s="131"/>
      <c r="M383" s="119"/>
      <c r="N383" s="120"/>
      <c r="O383" s="122"/>
      <c r="P383" s="126"/>
      <c r="Q383" s="124">
        <v>1</v>
      </c>
      <c r="R383" s="127"/>
      <c r="S383" s="126"/>
    </row>
    <row r="384" spans="1:20" ht="15.75" customHeight="1" x14ac:dyDescent="0.25">
      <c r="A384" s="41">
        <v>1901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>
        <v>1</v>
      </c>
      <c r="L384" s="131">
        <v>1</v>
      </c>
      <c r="M384" s="119"/>
      <c r="N384" s="120"/>
      <c r="O384" s="122"/>
      <c r="P384" s="126"/>
      <c r="Q384" s="124">
        <v>1</v>
      </c>
      <c r="R384" s="127"/>
      <c r="S384" s="126"/>
    </row>
    <row r="385" spans="1:20" ht="15.75" customHeight="1" x14ac:dyDescent="0.25">
      <c r="A385" s="41">
        <v>1902</v>
      </c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131"/>
      <c r="M385" s="119"/>
      <c r="N385" s="120"/>
      <c r="O385" s="122"/>
      <c r="P385" s="120"/>
      <c r="Q385" s="122"/>
      <c r="R385" s="158"/>
      <c r="S385" s="126"/>
    </row>
    <row r="386" spans="1:20" ht="15.75" customHeight="1" x14ac:dyDescent="0.25">
      <c r="A386" s="41">
        <v>2001</v>
      </c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131"/>
      <c r="M386" s="119"/>
      <c r="N386" s="120"/>
      <c r="O386" s="122"/>
      <c r="P386" s="52" t="s">
        <v>35</v>
      </c>
      <c r="Q386" s="94">
        <v>49</v>
      </c>
      <c r="R386" s="54">
        <f>IF(SUM(L376:L386)=0,"",SUM(L376:L386))</f>
        <v>54</v>
      </c>
      <c r="S386" s="55" t="s">
        <v>20</v>
      </c>
    </row>
    <row r="387" spans="1:20" ht="15.75" customHeight="1" x14ac:dyDescent="0.25">
      <c r="A387" s="41">
        <v>2002</v>
      </c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131"/>
      <c r="M387" s="119"/>
      <c r="N387" s="120"/>
      <c r="O387" s="122"/>
      <c r="P387" s="56" t="s">
        <v>36</v>
      </c>
      <c r="Q387" s="96">
        <f>IF(Q386/B372=0,"",Q386/B372)</f>
        <v>0.71014492753623193</v>
      </c>
      <c r="R387" s="58">
        <f>IF(Q386/R386=0,"",Q386/R386)</f>
        <v>0.90740740740740744</v>
      </c>
      <c r="S387" s="59" t="s">
        <v>37</v>
      </c>
    </row>
    <row r="388" spans="1:20" ht="15.75" customHeight="1" x14ac:dyDescent="0.25">
      <c r="A388" s="41">
        <v>2101</v>
      </c>
      <c r="B388" s="186"/>
      <c r="C388" s="186"/>
      <c r="D388" s="186"/>
      <c r="E388" s="186"/>
      <c r="F388" s="186"/>
      <c r="G388" s="186"/>
      <c r="H388" s="186"/>
      <c r="I388" s="186"/>
      <c r="J388" s="186"/>
      <c r="K388" s="186"/>
      <c r="L388" s="131"/>
      <c r="M388" s="128"/>
      <c r="N388" s="129"/>
      <c r="O388" s="130"/>
      <c r="P388" s="61"/>
      <c r="Q388" s="62"/>
      <c r="R388" s="62"/>
      <c r="S388" s="63"/>
    </row>
    <row r="389" spans="1:20" ht="18" customHeight="1" x14ac:dyDescent="0.25">
      <c r="A389" s="22"/>
      <c r="B389" s="253" t="s">
        <v>80</v>
      </c>
      <c r="C389" s="253"/>
      <c r="D389" s="253"/>
      <c r="E389" s="253"/>
      <c r="F389" s="253"/>
      <c r="G389" s="253"/>
      <c r="H389" s="253"/>
      <c r="I389" s="253"/>
      <c r="J389" s="253"/>
      <c r="K389" s="253"/>
      <c r="L389" s="185">
        <f>SUM(L381:L385)</f>
        <v>54</v>
      </c>
      <c r="M389" s="65">
        <f>IF(L381=0,"",L381/B372)</f>
        <v>0.71014492753623193</v>
      </c>
      <c r="N389" s="65">
        <f>IF(L389=0,"",L389/B372)</f>
        <v>0.78260869565217395</v>
      </c>
      <c r="O389" s="65">
        <f>IF(L381=0,"",N389-M389)</f>
        <v>7.2463768115942018E-2</v>
      </c>
      <c r="P389" s="1"/>
      <c r="Q389" s="27"/>
      <c r="R389" s="30"/>
      <c r="S389" s="1"/>
    </row>
    <row r="390" spans="1:20" ht="12.75" customHeight="1" x14ac:dyDescent="0.2">
      <c r="M390" s="1"/>
      <c r="N390" s="1"/>
      <c r="P390" s="1"/>
    </row>
    <row r="391" spans="1:20" ht="12.75" customHeight="1" x14ac:dyDescent="0.2">
      <c r="M391" s="1"/>
      <c r="N391" s="1"/>
      <c r="P391" s="1"/>
    </row>
    <row r="392" spans="1:20" ht="26.25" customHeight="1" x14ac:dyDescent="0.4">
      <c r="A392" s="196"/>
      <c r="B392" s="235" t="s">
        <v>69</v>
      </c>
      <c r="C392" s="235"/>
      <c r="D392" s="235"/>
      <c r="E392" s="235"/>
      <c r="F392" s="235"/>
      <c r="G392" s="235"/>
      <c r="H392" s="235"/>
      <c r="I392" s="235"/>
      <c r="J392" s="235"/>
      <c r="K392" s="235"/>
      <c r="L392" s="66" t="s">
        <v>63</v>
      </c>
      <c r="M392" s="1"/>
      <c r="N392" s="1"/>
      <c r="O392" s="27"/>
      <c r="P392" s="1"/>
      <c r="Q392" s="27"/>
      <c r="R392" s="27"/>
      <c r="S392" s="27"/>
    </row>
    <row r="393" spans="1:20" ht="20.25" customHeight="1" x14ac:dyDescent="0.2">
      <c r="A393" s="245" t="s">
        <v>19</v>
      </c>
      <c r="B393" s="246" t="s">
        <v>70</v>
      </c>
      <c r="C393" s="247"/>
      <c r="D393" s="247"/>
      <c r="E393" s="247"/>
      <c r="F393" s="247"/>
      <c r="G393" s="247"/>
      <c r="H393" s="247"/>
      <c r="I393" s="247"/>
      <c r="J393" s="247"/>
      <c r="K393" s="248"/>
      <c r="L393" s="249" t="s">
        <v>20</v>
      </c>
      <c r="M393" s="243" t="s">
        <v>11</v>
      </c>
      <c r="N393" s="243" t="s">
        <v>12</v>
      </c>
      <c r="O393" s="242" t="s">
        <v>13</v>
      </c>
      <c r="P393" s="243" t="s">
        <v>14</v>
      </c>
      <c r="Q393" s="244" t="s">
        <v>15</v>
      </c>
      <c r="R393" s="244" t="s">
        <v>16</v>
      </c>
      <c r="S393" s="243" t="s">
        <v>17</v>
      </c>
    </row>
    <row r="394" spans="1:20" ht="15.75" customHeight="1" x14ac:dyDescent="0.25">
      <c r="A394" s="238"/>
      <c r="B394" s="41" t="s">
        <v>71</v>
      </c>
      <c r="C394" s="41" t="s">
        <v>72</v>
      </c>
      <c r="D394" s="41" t="s">
        <v>73</v>
      </c>
      <c r="E394" s="41" t="s">
        <v>74</v>
      </c>
      <c r="F394" s="41" t="s">
        <v>75</v>
      </c>
      <c r="G394" s="41" t="s">
        <v>76</v>
      </c>
      <c r="H394" s="41" t="s">
        <v>77</v>
      </c>
      <c r="I394" s="41" t="s">
        <v>78</v>
      </c>
      <c r="J394" s="41" t="s">
        <v>79</v>
      </c>
      <c r="K394" s="202" t="s">
        <v>126</v>
      </c>
      <c r="L394" s="271"/>
      <c r="M394" s="238"/>
      <c r="N394" s="238"/>
      <c r="O394" s="238"/>
      <c r="P394" s="238"/>
      <c r="Q394" s="238"/>
      <c r="R394" s="238"/>
      <c r="S394" s="238"/>
    </row>
    <row r="395" spans="1:20" ht="15.75" customHeight="1" x14ac:dyDescent="0.25">
      <c r="A395" s="41">
        <v>1301</v>
      </c>
      <c r="B395" s="42">
        <v>28</v>
      </c>
      <c r="C395" s="42"/>
      <c r="D395" s="42"/>
      <c r="E395" s="42"/>
      <c r="F395" s="42"/>
      <c r="G395" s="42"/>
      <c r="H395" s="42"/>
      <c r="I395" s="42"/>
      <c r="J395" s="42"/>
      <c r="K395" s="42"/>
      <c r="L395" s="131"/>
      <c r="M395" s="114"/>
      <c r="N395" s="115"/>
      <c r="O395" s="116"/>
      <c r="P395" s="117"/>
      <c r="Q395" s="44">
        <f>B395</f>
        <v>28</v>
      </c>
      <c r="R395" s="118"/>
      <c r="S395" s="117"/>
    </row>
    <row r="396" spans="1:20" ht="15.75" customHeight="1" x14ac:dyDescent="0.25">
      <c r="A396" s="41">
        <v>1302</v>
      </c>
      <c r="B396" s="42"/>
      <c r="C396" s="42">
        <v>20</v>
      </c>
      <c r="D396" s="42"/>
      <c r="E396" s="42"/>
      <c r="F396" s="42"/>
      <c r="G396" s="42"/>
      <c r="H396" s="42"/>
      <c r="I396" s="42"/>
      <c r="J396" s="42"/>
      <c r="K396" s="42"/>
      <c r="L396" s="131"/>
      <c r="M396" s="119"/>
      <c r="N396" s="120"/>
      <c r="O396" s="121"/>
      <c r="P396" s="47">
        <f>IF(C396=0,"",C396/B395)</f>
        <v>0.7142857142857143</v>
      </c>
      <c r="Q396" s="48">
        <v>20</v>
      </c>
      <c r="R396" s="49">
        <f t="shared" ref="R396:R404" si="40">IF(Q396=0,"",Q396/Q395)</f>
        <v>0.7142857142857143</v>
      </c>
      <c r="S396" s="49">
        <f t="shared" ref="S396:S404" si="41">IF(Q396=0,"",100%-R396)</f>
        <v>0.2857142857142857</v>
      </c>
    </row>
    <row r="397" spans="1:20" ht="15.75" customHeight="1" x14ac:dyDescent="0.25">
      <c r="A397" s="41">
        <v>1401</v>
      </c>
      <c r="B397" s="42"/>
      <c r="C397" s="42"/>
      <c r="D397" s="42">
        <v>20</v>
      </c>
      <c r="E397" s="42"/>
      <c r="F397" s="42"/>
      <c r="G397" s="42"/>
      <c r="H397" s="42"/>
      <c r="I397" s="42"/>
      <c r="J397" s="42"/>
      <c r="K397" s="42"/>
      <c r="L397" s="131"/>
      <c r="M397" s="119"/>
      <c r="N397" s="120"/>
      <c r="O397" s="121"/>
      <c r="P397" s="47">
        <f>IF(D397=0,"",D397/C396)</f>
        <v>1</v>
      </c>
      <c r="Q397" s="48">
        <v>20</v>
      </c>
      <c r="R397" s="49">
        <f t="shared" si="40"/>
        <v>1</v>
      </c>
      <c r="S397" s="49">
        <f t="shared" si="41"/>
        <v>0</v>
      </c>
      <c r="T397" s="74">
        <f>Q397/Q395</f>
        <v>0.7142857142857143</v>
      </c>
    </row>
    <row r="398" spans="1:20" ht="15.75" customHeight="1" x14ac:dyDescent="0.25">
      <c r="A398" s="41">
        <v>1402</v>
      </c>
      <c r="B398" s="42"/>
      <c r="C398" s="42"/>
      <c r="D398" s="42"/>
      <c r="E398" s="42">
        <v>19</v>
      </c>
      <c r="F398" s="42"/>
      <c r="G398" s="42"/>
      <c r="H398" s="42"/>
      <c r="I398" s="42"/>
      <c r="J398" s="42"/>
      <c r="K398" s="42"/>
      <c r="L398" s="131"/>
      <c r="M398" s="119"/>
      <c r="N398" s="120"/>
      <c r="O398" s="121"/>
      <c r="P398" s="47">
        <f>IF(E398=0,"",E398/D397)</f>
        <v>0.95</v>
      </c>
      <c r="Q398" s="48">
        <v>20</v>
      </c>
      <c r="R398" s="49">
        <f t="shared" si="40"/>
        <v>1</v>
      </c>
      <c r="S398" s="49">
        <f t="shared" si="41"/>
        <v>0</v>
      </c>
    </row>
    <row r="399" spans="1:20" ht="15.75" customHeight="1" x14ac:dyDescent="0.25">
      <c r="A399" s="41">
        <v>1501</v>
      </c>
      <c r="B399" s="42"/>
      <c r="C399" s="42"/>
      <c r="D399" s="42"/>
      <c r="E399" s="42"/>
      <c r="F399" s="42">
        <v>16</v>
      </c>
      <c r="G399" s="42"/>
      <c r="H399" s="42"/>
      <c r="I399" s="42"/>
      <c r="J399" s="42"/>
      <c r="K399" s="42"/>
      <c r="L399" s="131"/>
      <c r="M399" s="119"/>
      <c r="N399" s="120"/>
      <c r="O399" s="121"/>
      <c r="P399" s="47">
        <f>IF(F399=0,"",F399/E398)</f>
        <v>0.84210526315789469</v>
      </c>
      <c r="Q399" s="48">
        <v>16</v>
      </c>
      <c r="R399" s="49">
        <f t="shared" si="40"/>
        <v>0.8</v>
      </c>
      <c r="S399" s="49">
        <f t="shared" si="41"/>
        <v>0.19999999999999996</v>
      </c>
    </row>
    <row r="400" spans="1:20" ht="15.75" customHeight="1" x14ac:dyDescent="0.25">
      <c r="A400" s="41">
        <v>1502</v>
      </c>
      <c r="B400" s="42"/>
      <c r="C400" s="42"/>
      <c r="D400" s="42"/>
      <c r="E400" s="42"/>
      <c r="F400" s="42"/>
      <c r="G400" s="42">
        <v>14</v>
      </c>
      <c r="H400" s="42"/>
      <c r="I400" s="42"/>
      <c r="J400" s="42"/>
      <c r="K400" s="42"/>
      <c r="L400" s="131"/>
      <c r="M400" s="119"/>
      <c r="N400" s="120"/>
      <c r="O400" s="121"/>
      <c r="P400" s="47">
        <f>IF(G400=0,"",G400/F399)</f>
        <v>0.875</v>
      </c>
      <c r="Q400" s="48">
        <v>16</v>
      </c>
      <c r="R400" s="49">
        <f t="shared" si="40"/>
        <v>1</v>
      </c>
      <c r="S400" s="49">
        <f t="shared" si="41"/>
        <v>0</v>
      </c>
    </row>
    <row r="401" spans="1:19" ht="15.75" customHeight="1" x14ac:dyDescent="0.25">
      <c r="A401" s="41">
        <v>1601</v>
      </c>
      <c r="B401" s="42"/>
      <c r="C401" s="42"/>
      <c r="D401" s="42"/>
      <c r="E401" s="42"/>
      <c r="F401" s="42"/>
      <c r="G401" s="42"/>
      <c r="H401" s="42">
        <v>13</v>
      </c>
      <c r="I401" s="42"/>
      <c r="J401" s="42"/>
      <c r="K401" s="42"/>
      <c r="L401" s="131"/>
      <c r="M401" s="119"/>
      <c r="N401" s="120"/>
      <c r="O401" s="121"/>
      <c r="P401" s="47">
        <f>IF(H401=0,"",H401/G400)</f>
        <v>0.9285714285714286</v>
      </c>
      <c r="Q401" s="48">
        <v>16</v>
      </c>
      <c r="R401" s="49">
        <f t="shared" si="40"/>
        <v>1</v>
      </c>
      <c r="S401" s="49">
        <f t="shared" si="41"/>
        <v>0</v>
      </c>
    </row>
    <row r="402" spans="1:19" ht="15.75" customHeight="1" x14ac:dyDescent="0.25">
      <c r="A402" s="41">
        <v>1602</v>
      </c>
      <c r="B402" s="42"/>
      <c r="C402" s="42"/>
      <c r="D402" s="42"/>
      <c r="E402" s="42"/>
      <c r="F402" s="42"/>
      <c r="G402" s="42"/>
      <c r="H402" s="42"/>
      <c r="I402" s="42">
        <v>12</v>
      </c>
      <c r="J402" s="42"/>
      <c r="K402" s="42"/>
      <c r="L402" s="131"/>
      <c r="M402" s="119"/>
      <c r="N402" s="120"/>
      <c r="O402" s="121"/>
      <c r="P402" s="47">
        <f>IF(I402=0,"",I402/H401)</f>
        <v>0.92307692307692313</v>
      </c>
      <c r="Q402" s="48">
        <v>14</v>
      </c>
      <c r="R402" s="49">
        <f t="shared" si="40"/>
        <v>0.875</v>
      </c>
      <c r="S402" s="49">
        <f t="shared" si="41"/>
        <v>0.125</v>
      </c>
    </row>
    <row r="403" spans="1:19" ht="15.75" customHeight="1" x14ac:dyDescent="0.25">
      <c r="A403" s="41">
        <v>1701</v>
      </c>
      <c r="B403" s="42"/>
      <c r="C403" s="42"/>
      <c r="D403" s="42"/>
      <c r="E403" s="42"/>
      <c r="F403" s="42"/>
      <c r="G403" s="42"/>
      <c r="H403" s="42"/>
      <c r="I403" s="42"/>
      <c r="J403" s="42">
        <v>12</v>
      </c>
      <c r="K403" s="42"/>
      <c r="L403" s="131"/>
      <c r="M403" s="119"/>
      <c r="N403" s="120"/>
      <c r="O403" s="121"/>
      <c r="P403" s="47">
        <f>IF(J403=0,"",J403/I402)</f>
        <v>1</v>
      </c>
      <c r="Q403" s="48">
        <v>14</v>
      </c>
      <c r="R403" s="49">
        <f t="shared" si="40"/>
        <v>1</v>
      </c>
      <c r="S403" s="49">
        <f t="shared" si="41"/>
        <v>0</v>
      </c>
    </row>
    <row r="404" spans="1:19" ht="15.75" customHeight="1" x14ac:dyDescent="0.25">
      <c r="A404" s="41">
        <v>1702</v>
      </c>
      <c r="B404" s="42"/>
      <c r="C404" s="42"/>
      <c r="D404" s="42"/>
      <c r="E404" s="42"/>
      <c r="F404" s="42"/>
      <c r="G404" s="42"/>
      <c r="H404" s="42"/>
      <c r="I404" s="42"/>
      <c r="J404" s="42"/>
      <c r="K404" s="42">
        <v>11</v>
      </c>
      <c r="L404" s="131">
        <v>11</v>
      </c>
      <c r="M404" s="119"/>
      <c r="N404" s="120"/>
      <c r="O404" s="121"/>
      <c r="P404" s="47">
        <f>IF(K404=0,"",K404/J403)</f>
        <v>0.91666666666666663</v>
      </c>
      <c r="Q404" s="48">
        <v>14</v>
      </c>
      <c r="R404" s="49">
        <f t="shared" si="40"/>
        <v>1</v>
      </c>
      <c r="S404" s="49">
        <f t="shared" si="41"/>
        <v>0</v>
      </c>
    </row>
    <row r="405" spans="1:19" ht="15.75" customHeight="1" x14ac:dyDescent="0.25">
      <c r="A405" s="41">
        <v>1801</v>
      </c>
      <c r="B405" s="42"/>
      <c r="C405" s="42"/>
      <c r="D405" s="42"/>
      <c r="E405" s="42"/>
      <c r="F405" s="42"/>
      <c r="G405" s="42"/>
      <c r="H405" s="42"/>
      <c r="I405" s="42"/>
      <c r="J405" s="42"/>
      <c r="K405" s="42">
        <v>3</v>
      </c>
      <c r="L405" s="131">
        <v>2</v>
      </c>
      <c r="M405" s="119"/>
      <c r="N405" s="120"/>
      <c r="O405" s="122"/>
      <c r="P405" s="123"/>
      <c r="Q405" s="124">
        <v>3</v>
      </c>
      <c r="R405" s="125"/>
      <c r="S405" s="123"/>
    </row>
    <row r="406" spans="1:19" ht="15.75" customHeight="1" x14ac:dyDescent="0.25">
      <c r="A406" s="41">
        <v>1802</v>
      </c>
      <c r="B406" s="42"/>
      <c r="C406" s="42"/>
      <c r="D406" s="42"/>
      <c r="E406" s="42"/>
      <c r="F406" s="42"/>
      <c r="G406" s="42"/>
      <c r="H406" s="42"/>
      <c r="I406" s="42"/>
      <c r="J406" s="42"/>
      <c r="K406" s="42">
        <v>1</v>
      </c>
      <c r="L406" s="131"/>
      <c r="M406" s="119"/>
      <c r="N406" s="120"/>
      <c r="O406" s="122"/>
      <c r="P406" s="126"/>
      <c r="Q406" s="124">
        <v>1</v>
      </c>
      <c r="R406" s="127"/>
      <c r="S406" s="126"/>
    </row>
    <row r="407" spans="1:19" ht="15.75" customHeight="1" x14ac:dyDescent="0.25">
      <c r="A407" s="41">
        <v>1901</v>
      </c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131"/>
      <c r="M407" s="119"/>
      <c r="N407" s="120"/>
      <c r="O407" s="122"/>
      <c r="P407" s="126"/>
      <c r="Q407" s="124"/>
      <c r="R407" s="127"/>
      <c r="S407" s="126"/>
    </row>
    <row r="408" spans="1:19" ht="15.75" customHeight="1" x14ac:dyDescent="0.25">
      <c r="A408" s="41">
        <v>1902</v>
      </c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131"/>
      <c r="M408" s="119"/>
      <c r="N408" s="120"/>
      <c r="O408" s="122"/>
      <c r="P408" s="120"/>
      <c r="Q408" s="122"/>
      <c r="R408" s="158"/>
      <c r="S408" s="126"/>
    </row>
    <row r="409" spans="1:19" ht="15.75" customHeight="1" x14ac:dyDescent="0.25">
      <c r="A409" s="41">
        <v>2001</v>
      </c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131"/>
      <c r="M409" s="119"/>
      <c r="N409" s="120"/>
      <c r="O409" s="122"/>
      <c r="P409" s="52" t="s">
        <v>35</v>
      </c>
      <c r="Q409" s="94">
        <v>13</v>
      </c>
      <c r="R409" s="54">
        <f>IF(SUM(L399:L409)=0,"",SUM(L399:L409))</f>
        <v>13</v>
      </c>
      <c r="S409" s="55" t="s">
        <v>20</v>
      </c>
    </row>
    <row r="410" spans="1:19" ht="15.75" customHeight="1" x14ac:dyDescent="0.25">
      <c r="A410" s="41">
        <v>2002</v>
      </c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131"/>
      <c r="M410" s="119"/>
      <c r="N410" s="120"/>
      <c r="O410" s="122"/>
      <c r="P410" s="56" t="s">
        <v>36</v>
      </c>
      <c r="Q410" s="96">
        <f>IF(Q409/B395=0,"",Q409/B395)</f>
        <v>0.4642857142857143</v>
      </c>
      <c r="R410" s="58">
        <f>IF(Q409/R409=0,"",Q409/R409)</f>
        <v>1</v>
      </c>
      <c r="S410" s="59" t="s">
        <v>37</v>
      </c>
    </row>
    <row r="411" spans="1:19" ht="15.75" customHeight="1" x14ac:dyDescent="0.25">
      <c r="A411" s="41">
        <v>2101</v>
      </c>
      <c r="B411" s="186"/>
      <c r="C411" s="186"/>
      <c r="D411" s="186"/>
      <c r="E411" s="186"/>
      <c r="F411" s="186"/>
      <c r="G411" s="186"/>
      <c r="H411" s="186"/>
      <c r="I411" s="186"/>
      <c r="J411" s="186"/>
      <c r="K411" s="186"/>
      <c r="L411" s="131"/>
      <c r="M411" s="128"/>
      <c r="N411" s="129"/>
      <c r="O411" s="130"/>
      <c r="P411" s="61"/>
      <c r="Q411" s="62"/>
      <c r="R411" s="62"/>
      <c r="S411" s="63"/>
    </row>
    <row r="412" spans="1:19" ht="18" customHeight="1" x14ac:dyDescent="0.25">
      <c r="A412" s="22"/>
      <c r="B412" s="253" t="s">
        <v>80</v>
      </c>
      <c r="C412" s="253"/>
      <c r="D412" s="253"/>
      <c r="E412" s="253"/>
      <c r="F412" s="253"/>
      <c r="G412" s="253"/>
      <c r="H412" s="253"/>
      <c r="I412" s="253"/>
      <c r="J412" s="253"/>
      <c r="K412" s="253"/>
      <c r="L412" s="185">
        <f>SUM(L404:L408)</f>
        <v>13</v>
      </c>
      <c r="M412" s="65">
        <f>IF(L404=0,"",L404/B395)</f>
        <v>0.39285714285714285</v>
      </c>
      <c r="N412" s="65">
        <f>IF(L412=0,"",L412/B395)</f>
        <v>0.4642857142857143</v>
      </c>
      <c r="O412" s="65">
        <f>IF(L404=0,"",N412-M412)</f>
        <v>7.1428571428571452E-2</v>
      </c>
      <c r="P412" s="1"/>
      <c r="Q412" s="27"/>
      <c r="R412" s="30"/>
      <c r="S412" s="1"/>
    </row>
    <row r="413" spans="1:19" ht="12.75" customHeight="1" x14ac:dyDescent="0.2">
      <c r="M413" s="1"/>
      <c r="N413" s="1"/>
      <c r="P413" s="1"/>
      <c r="Q413" s="1"/>
      <c r="R413" s="1"/>
      <c r="S413" s="1"/>
    </row>
    <row r="414" spans="1:19" ht="12.75" customHeight="1" x14ac:dyDescent="0.2">
      <c r="M414" s="1"/>
      <c r="N414" s="1"/>
      <c r="P414" s="1"/>
    </row>
    <row r="415" spans="1:19" ht="26.25" customHeight="1" x14ac:dyDescent="0.4">
      <c r="A415" s="196"/>
      <c r="B415" s="235" t="s">
        <v>69</v>
      </c>
      <c r="C415" s="235"/>
      <c r="D415" s="235"/>
      <c r="E415" s="235"/>
      <c r="F415" s="235"/>
      <c r="G415" s="235"/>
      <c r="H415" s="235"/>
      <c r="I415" s="235"/>
      <c r="J415" s="235"/>
      <c r="K415" s="235"/>
      <c r="L415" s="66" t="s">
        <v>64</v>
      </c>
      <c r="M415" s="1"/>
      <c r="N415" s="1"/>
      <c r="O415" s="27"/>
      <c r="P415" s="1"/>
      <c r="Q415" s="27"/>
      <c r="R415" s="27"/>
      <c r="S415" s="27"/>
    </row>
    <row r="416" spans="1:19" ht="20.25" customHeight="1" x14ac:dyDescent="0.2">
      <c r="A416" s="245" t="s">
        <v>19</v>
      </c>
      <c r="B416" s="246" t="s">
        <v>70</v>
      </c>
      <c r="C416" s="247"/>
      <c r="D416" s="247"/>
      <c r="E416" s="247"/>
      <c r="F416" s="247"/>
      <c r="G416" s="247"/>
      <c r="H416" s="247"/>
      <c r="I416" s="247"/>
      <c r="J416" s="247"/>
      <c r="K416" s="248"/>
      <c r="L416" s="249" t="s">
        <v>20</v>
      </c>
      <c r="M416" s="243" t="s">
        <v>11</v>
      </c>
      <c r="N416" s="243" t="s">
        <v>12</v>
      </c>
      <c r="O416" s="242" t="s">
        <v>13</v>
      </c>
      <c r="P416" s="243" t="s">
        <v>14</v>
      </c>
      <c r="Q416" s="244" t="s">
        <v>15</v>
      </c>
      <c r="R416" s="244" t="s">
        <v>16</v>
      </c>
      <c r="S416" s="243" t="s">
        <v>17</v>
      </c>
    </row>
    <row r="417" spans="1:20" ht="15.75" customHeight="1" x14ac:dyDescent="0.25">
      <c r="A417" s="238"/>
      <c r="B417" s="41" t="s">
        <v>71</v>
      </c>
      <c r="C417" s="41" t="s">
        <v>72</v>
      </c>
      <c r="D417" s="41" t="s">
        <v>73</v>
      </c>
      <c r="E417" s="41" t="s">
        <v>74</v>
      </c>
      <c r="F417" s="41" t="s">
        <v>75</v>
      </c>
      <c r="G417" s="41" t="s">
        <v>76</v>
      </c>
      <c r="H417" s="41" t="s">
        <v>77</v>
      </c>
      <c r="I417" s="41" t="s">
        <v>78</v>
      </c>
      <c r="J417" s="41" t="s">
        <v>79</v>
      </c>
      <c r="K417" s="202" t="s">
        <v>126</v>
      </c>
      <c r="L417" s="271"/>
      <c r="M417" s="238"/>
      <c r="N417" s="238"/>
      <c r="O417" s="238"/>
      <c r="P417" s="238"/>
      <c r="Q417" s="238"/>
      <c r="R417" s="238"/>
      <c r="S417" s="238"/>
    </row>
    <row r="418" spans="1:20" ht="15.75" customHeight="1" x14ac:dyDescent="0.25">
      <c r="A418" s="41">
        <v>1302</v>
      </c>
      <c r="B418" s="42">
        <v>71</v>
      </c>
      <c r="C418" s="42"/>
      <c r="D418" s="42"/>
      <c r="E418" s="42"/>
      <c r="F418" s="42"/>
      <c r="G418" s="42"/>
      <c r="H418" s="42"/>
      <c r="I418" s="42"/>
      <c r="J418" s="42"/>
      <c r="K418" s="42"/>
      <c r="L418" s="131"/>
      <c r="M418" s="114"/>
      <c r="N418" s="115"/>
      <c r="O418" s="116"/>
      <c r="P418" s="117"/>
      <c r="Q418" s="44">
        <f>B418</f>
        <v>71</v>
      </c>
      <c r="R418" s="118"/>
      <c r="S418" s="117"/>
    </row>
    <row r="419" spans="1:20" ht="15.75" customHeight="1" x14ac:dyDescent="0.25">
      <c r="A419" s="41">
        <v>1401</v>
      </c>
      <c r="B419" s="42"/>
      <c r="C419" s="42">
        <v>66</v>
      </c>
      <c r="D419" s="42"/>
      <c r="E419" s="42"/>
      <c r="F419" s="42"/>
      <c r="G419" s="42"/>
      <c r="H419" s="42"/>
      <c r="I419" s="42"/>
      <c r="J419" s="42"/>
      <c r="K419" s="42"/>
      <c r="L419" s="131"/>
      <c r="M419" s="119"/>
      <c r="N419" s="120"/>
      <c r="O419" s="121"/>
      <c r="P419" s="47">
        <f>IF(C419=0,"",C419/B418)</f>
        <v>0.92957746478873238</v>
      </c>
      <c r="Q419" s="48">
        <v>67</v>
      </c>
      <c r="R419" s="49">
        <f t="shared" ref="R419:R427" si="42">IF(Q419=0,"",Q419/Q418)</f>
        <v>0.94366197183098588</v>
      </c>
      <c r="S419" s="49">
        <f t="shared" ref="S419:S427" si="43">IF(Q419=0,"",100%-R419)</f>
        <v>5.633802816901412E-2</v>
      </c>
    </row>
    <row r="420" spans="1:20" ht="15.75" customHeight="1" x14ac:dyDescent="0.25">
      <c r="A420" s="41">
        <v>1402</v>
      </c>
      <c r="B420" s="42"/>
      <c r="C420" s="42"/>
      <c r="D420" s="42">
        <v>62</v>
      </c>
      <c r="E420" s="42"/>
      <c r="F420" s="42"/>
      <c r="G420" s="42"/>
      <c r="H420" s="42"/>
      <c r="I420" s="42"/>
      <c r="J420" s="42"/>
      <c r="K420" s="42"/>
      <c r="L420" s="131"/>
      <c r="M420" s="119"/>
      <c r="N420" s="120"/>
      <c r="O420" s="121"/>
      <c r="P420" s="47">
        <f>IF(D420=0,"",D420/C419)</f>
        <v>0.93939393939393945</v>
      </c>
      <c r="Q420" s="48">
        <v>62</v>
      </c>
      <c r="R420" s="49">
        <f t="shared" si="42"/>
        <v>0.92537313432835822</v>
      </c>
      <c r="S420" s="49">
        <f t="shared" si="43"/>
        <v>7.4626865671641784E-2</v>
      </c>
      <c r="T420" s="74">
        <f>Q420/Q418</f>
        <v>0.87323943661971826</v>
      </c>
    </row>
    <row r="421" spans="1:20" ht="15.75" customHeight="1" x14ac:dyDescent="0.25">
      <c r="A421" s="41">
        <v>1501</v>
      </c>
      <c r="B421" s="42"/>
      <c r="C421" s="42"/>
      <c r="D421" s="42"/>
      <c r="E421" s="42">
        <v>58</v>
      </c>
      <c r="F421" s="42"/>
      <c r="G421" s="42"/>
      <c r="H421" s="42"/>
      <c r="I421" s="42"/>
      <c r="J421" s="42"/>
      <c r="K421" s="42"/>
      <c r="L421" s="131"/>
      <c r="M421" s="119"/>
      <c r="N421" s="120"/>
      <c r="O421" s="121"/>
      <c r="P421" s="47">
        <f>IF(E421=0,"",E421/D420)</f>
        <v>0.93548387096774188</v>
      </c>
      <c r="Q421" s="48">
        <v>59</v>
      </c>
      <c r="R421" s="49">
        <f t="shared" si="42"/>
        <v>0.95161290322580649</v>
      </c>
      <c r="S421" s="49">
        <f t="shared" si="43"/>
        <v>4.8387096774193505E-2</v>
      </c>
    </row>
    <row r="422" spans="1:20" ht="15.75" customHeight="1" x14ac:dyDescent="0.25">
      <c r="A422" s="41">
        <v>1502</v>
      </c>
      <c r="B422" s="42"/>
      <c r="C422" s="42"/>
      <c r="D422" s="42"/>
      <c r="E422" s="42"/>
      <c r="F422" s="42">
        <v>53</v>
      </c>
      <c r="G422" s="42"/>
      <c r="H422" s="42"/>
      <c r="I422" s="42"/>
      <c r="J422" s="42"/>
      <c r="K422" s="42"/>
      <c r="L422" s="131"/>
      <c r="M422" s="119"/>
      <c r="N422" s="120"/>
      <c r="O422" s="121"/>
      <c r="P422" s="47">
        <f>IF(F422=0,"",F422/E421)</f>
        <v>0.91379310344827591</v>
      </c>
      <c r="Q422" s="48">
        <v>57</v>
      </c>
      <c r="R422" s="49">
        <f t="shared" si="42"/>
        <v>0.96610169491525422</v>
      </c>
      <c r="S422" s="49">
        <f t="shared" si="43"/>
        <v>3.3898305084745783E-2</v>
      </c>
    </row>
    <row r="423" spans="1:20" ht="15.75" customHeight="1" x14ac:dyDescent="0.25">
      <c r="A423" s="41">
        <v>1601</v>
      </c>
      <c r="B423" s="42"/>
      <c r="C423" s="42"/>
      <c r="D423" s="42"/>
      <c r="E423" s="42"/>
      <c r="F423" s="42"/>
      <c r="G423" s="42">
        <v>52</v>
      </c>
      <c r="H423" s="42"/>
      <c r="I423" s="42"/>
      <c r="J423" s="42"/>
      <c r="K423" s="42"/>
      <c r="L423" s="131"/>
      <c r="M423" s="119"/>
      <c r="N423" s="120"/>
      <c r="O423" s="121"/>
      <c r="P423" s="47">
        <f>IF(G423=0,"",G423/F422)</f>
        <v>0.98113207547169812</v>
      </c>
      <c r="Q423" s="48">
        <v>57</v>
      </c>
      <c r="R423" s="49">
        <f t="shared" si="42"/>
        <v>1</v>
      </c>
      <c r="S423" s="49">
        <f t="shared" si="43"/>
        <v>0</v>
      </c>
    </row>
    <row r="424" spans="1:20" ht="15.75" customHeight="1" x14ac:dyDescent="0.25">
      <c r="A424" s="41">
        <v>1602</v>
      </c>
      <c r="B424" s="42"/>
      <c r="C424" s="42"/>
      <c r="D424" s="42"/>
      <c r="E424" s="42"/>
      <c r="F424" s="42"/>
      <c r="G424" s="42"/>
      <c r="H424" s="42">
        <v>52</v>
      </c>
      <c r="I424" s="42"/>
      <c r="J424" s="42"/>
      <c r="K424" s="42"/>
      <c r="L424" s="131"/>
      <c r="M424" s="119"/>
      <c r="N424" s="120"/>
      <c r="O424" s="121"/>
      <c r="P424" s="47">
        <f>IF(H424=0,"",H424/G423)</f>
        <v>1</v>
      </c>
      <c r="Q424" s="48">
        <v>57</v>
      </c>
      <c r="R424" s="49">
        <f t="shared" si="42"/>
        <v>1</v>
      </c>
      <c r="S424" s="49">
        <f t="shared" si="43"/>
        <v>0</v>
      </c>
    </row>
    <row r="425" spans="1:20" ht="15.75" customHeight="1" x14ac:dyDescent="0.25">
      <c r="A425" s="41">
        <v>1701</v>
      </c>
      <c r="B425" s="42"/>
      <c r="C425" s="42"/>
      <c r="D425" s="42"/>
      <c r="E425" s="42"/>
      <c r="F425" s="42"/>
      <c r="G425" s="42"/>
      <c r="H425" s="42"/>
      <c r="I425" s="42">
        <v>51</v>
      </c>
      <c r="J425" s="42"/>
      <c r="K425" s="42"/>
      <c r="L425" s="131"/>
      <c r="M425" s="119"/>
      <c r="N425" s="120"/>
      <c r="O425" s="121"/>
      <c r="P425" s="47">
        <f>IF(I425=0,"",I425/H424)</f>
        <v>0.98076923076923073</v>
      </c>
      <c r="Q425" s="48">
        <v>53</v>
      </c>
      <c r="R425" s="49">
        <f t="shared" si="42"/>
        <v>0.92982456140350878</v>
      </c>
      <c r="S425" s="49">
        <f t="shared" si="43"/>
        <v>7.0175438596491224E-2</v>
      </c>
    </row>
    <row r="426" spans="1:20" ht="15.75" customHeight="1" x14ac:dyDescent="0.25">
      <c r="A426" s="41">
        <v>1702</v>
      </c>
      <c r="B426" s="42"/>
      <c r="C426" s="42"/>
      <c r="D426" s="42"/>
      <c r="E426" s="42"/>
      <c r="F426" s="42"/>
      <c r="G426" s="42"/>
      <c r="H426" s="42"/>
      <c r="I426" s="42"/>
      <c r="J426" s="42">
        <v>50</v>
      </c>
      <c r="K426" s="42"/>
      <c r="L426" s="131"/>
      <c r="M426" s="119"/>
      <c r="N426" s="120"/>
      <c r="O426" s="121"/>
      <c r="P426" s="47">
        <f>IF(J426=0,"",J426/I425)</f>
        <v>0.98039215686274506</v>
      </c>
      <c r="Q426" s="48">
        <v>51</v>
      </c>
      <c r="R426" s="49">
        <f t="shared" si="42"/>
        <v>0.96226415094339623</v>
      </c>
      <c r="S426" s="49">
        <f t="shared" si="43"/>
        <v>3.7735849056603765E-2</v>
      </c>
    </row>
    <row r="427" spans="1:20" ht="15.75" customHeight="1" x14ac:dyDescent="0.25">
      <c r="A427" s="41">
        <v>1801</v>
      </c>
      <c r="B427" s="42"/>
      <c r="C427" s="42"/>
      <c r="D427" s="42"/>
      <c r="E427" s="42"/>
      <c r="F427" s="42"/>
      <c r="G427" s="42"/>
      <c r="H427" s="42"/>
      <c r="I427" s="42"/>
      <c r="J427" s="42"/>
      <c r="K427" s="42">
        <v>50</v>
      </c>
      <c r="L427" s="131">
        <v>49</v>
      </c>
      <c r="M427" s="119"/>
      <c r="N427" s="120"/>
      <c r="O427" s="121"/>
      <c r="P427" s="47">
        <f>IF(K427=0,"",K427/J426)</f>
        <v>1</v>
      </c>
      <c r="Q427" s="48">
        <v>51</v>
      </c>
      <c r="R427" s="49">
        <f t="shared" si="42"/>
        <v>1</v>
      </c>
      <c r="S427" s="49">
        <f t="shared" si="43"/>
        <v>0</v>
      </c>
    </row>
    <row r="428" spans="1:20" ht="15.75" customHeight="1" x14ac:dyDescent="0.25">
      <c r="A428" s="41">
        <v>1802</v>
      </c>
      <c r="B428" s="42"/>
      <c r="C428" s="42"/>
      <c r="D428" s="42"/>
      <c r="E428" s="42"/>
      <c r="F428" s="42"/>
      <c r="G428" s="42"/>
      <c r="H428" s="42"/>
      <c r="I428" s="42"/>
      <c r="J428" s="42"/>
      <c r="K428" s="42">
        <v>1</v>
      </c>
      <c r="L428" s="131">
        <v>1</v>
      </c>
      <c r="M428" s="119"/>
      <c r="N428" s="120"/>
      <c r="O428" s="122"/>
      <c r="P428" s="123"/>
      <c r="Q428" s="124">
        <v>1</v>
      </c>
      <c r="R428" s="125"/>
      <c r="S428" s="123"/>
    </row>
    <row r="429" spans="1:20" ht="15.75" customHeight="1" x14ac:dyDescent="0.25">
      <c r="A429" s="41">
        <v>1901</v>
      </c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131"/>
      <c r="M429" s="119"/>
      <c r="N429" s="120"/>
      <c r="O429" s="122"/>
      <c r="P429" s="126"/>
      <c r="Q429" s="124"/>
      <c r="R429" s="127"/>
      <c r="S429" s="126"/>
    </row>
    <row r="430" spans="1:20" ht="15.75" customHeight="1" x14ac:dyDescent="0.25">
      <c r="A430" s="41">
        <v>1902</v>
      </c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131"/>
      <c r="M430" s="119"/>
      <c r="N430" s="120"/>
      <c r="O430" s="122"/>
      <c r="P430" s="126"/>
      <c r="Q430" s="124"/>
      <c r="R430" s="127"/>
      <c r="S430" s="126"/>
    </row>
    <row r="431" spans="1:20" ht="15.75" customHeight="1" x14ac:dyDescent="0.25">
      <c r="A431" s="41">
        <v>2001</v>
      </c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131"/>
      <c r="M431" s="119"/>
      <c r="N431" s="120"/>
      <c r="O431" s="122"/>
      <c r="P431" s="120"/>
      <c r="Q431" s="122"/>
      <c r="R431" s="158"/>
      <c r="S431" s="126"/>
    </row>
    <row r="432" spans="1:20" ht="15.75" customHeight="1" x14ac:dyDescent="0.25">
      <c r="A432" s="41">
        <v>2002</v>
      </c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131"/>
      <c r="M432" s="119"/>
      <c r="N432" s="120"/>
      <c r="O432" s="122"/>
      <c r="P432" s="52" t="s">
        <v>35</v>
      </c>
      <c r="Q432" s="94">
        <v>29</v>
      </c>
      <c r="R432" s="54">
        <f>IF(SUM(L422:L432)=0,"",SUM(L422:L432))</f>
        <v>50</v>
      </c>
      <c r="S432" s="55" t="s">
        <v>20</v>
      </c>
    </row>
    <row r="433" spans="1:20" ht="15.75" customHeight="1" x14ac:dyDescent="0.25">
      <c r="A433" s="41">
        <v>2101</v>
      </c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131"/>
      <c r="M433" s="119"/>
      <c r="N433" s="120"/>
      <c r="O433" s="122"/>
      <c r="P433" s="56" t="s">
        <v>36</v>
      </c>
      <c r="Q433" s="96">
        <f>IF(Q432/B418=0,"",Q432/B418)</f>
        <v>0.40845070422535212</v>
      </c>
      <c r="R433" s="58">
        <f>IF(Q432/R432=0,"",Q432/R432)</f>
        <v>0.57999999999999996</v>
      </c>
      <c r="S433" s="59" t="s">
        <v>37</v>
      </c>
    </row>
    <row r="434" spans="1:20" ht="15.75" customHeight="1" x14ac:dyDescent="0.25">
      <c r="A434" s="41">
        <v>2102</v>
      </c>
      <c r="B434" s="186"/>
      <c r="C434" s="186"/>
      <c r="D434" s="186"/>
      <c r="E434" s="186"/>
      <c r="F434" s="186"/>
      <c r="G434" s="186"/>
      <c r="H434" s="186"/>
      <c r="I434" s="186"/>
      <c r="J434" s="186"/>
      <c r="K434" s="186"/>
      <c r="L434" s="131"/>
      <c r="M434" s="128"/>
      <c r="N434" s="129"/>
      <c r="O434" s="130"/>
      <c r="P434" s="61"/>
      <c r="Q434" s="62"/>
      <c r="R434" s="62"/>
      <c r="S434" s="63"/>
    </row>
    <row r="435" spans="1:20" ht="18" customHeight="1" x14ac:dyDescent="0.25">
      <c r="A435" s="22"/>
      <c r="B435" s="253" t="s">
        <v>80</v>
      </c>
      <c r="C435" s="253"/>
      <c r="D435" s="253"/>
      <c r="E435" s="253"/>
      <c r="F435" s="253"/>
      <c r="G435" s="253"/>
      <c r="H435" s="253"/>
      <c r="I435" s="253"/>
      <c r="J435" s="253"/>
      <c r="K435" s="253"/>
      <c r="L435" s="185">
        <f>SUM(L427:L431)</f>
        <v>50</v>
      </c>
      <c r="M435" s="65">
        <f>IF(L427=0,"",L427/B418)</f>
        <v>0.6901408450704225</v>
      </c>
      <c r="N435" s="65">
        <f>IF(L435=0,"",L435/B418)</f>
        <v>0.70422535211267601</v>
      </c>
      <c r="O435" s="65">
        <f>IF(L427=0,"",N435-M435)</f>
        <v>1.4084507042253502E-2</v>
      </c>
      <c r="P435" s="1"/>
      <c r="Q435" s="27"/>
      <c r="R435" s="30"/>
      <c r="S435" s="1"/>
    </row>
    <row r="436" spans="1:20" ht="12.75" customHeight="1" x14ac:dyDescent="0.2">
      <c r="M436" s="1"/>
      <c r="N436" s="1"/>
      <c r="P436" s="1"/>
    </row>
    <row r="437" spans="1:20" ht="12.75" customHeight="1" x14ac:dyDescent="0.2">
      <c r="M437" s="1"/>
      <c r="N437" s="1"/>
      <c r="P437" s="1"/>
    </row>
    <row r="438" spans="1:20" ht="26.25" customHeight="1" x14ac:dyDescent="0.4">
      <c r="A438" s="196"/>
      <c r="B438" s="235" t="s">
        <v>69</v>
      </c>
      <c r="C438" s="235"/>
      <c r="D438" s="235"/>
      <c r="E438" s="235"/>
      <c r="F438" s="235"/>
      <c r="G438" s="235"/>
      <c r="H438" s="235"/>
      <c r="I438" s="235"/>
      <c r="J438" s="235"/>
      <c r="K438" s="235"/>
      <c r="L438" s="66" t="s">
        <v>65</v>
      </c>
      <c r="M438" s="1"/>
      <c r="N438" s="1"/>
      <c r="O438" s="27"/>
      <c r="P438" s="1"/>
      <c r="Q438" s="27"/>
      <c r="R438" s="27"/>
      <c r="S438" s="27"/>
    </row>
    <row r="439" spans="1:20" ht="20.25" customHeight="1" x14ac:dyDescent="0.2">
      <c r="A439" s="245" t="s">
        <v>19</v>
      </c>
      <c r="B439" s="246" t="s">
        <v>70</v>
      </c>
      <c r="C439" s="247"/>
      <c r="D439" s="247"/>
      <c r="E439" s="247"/>
      <c r="F439" s="247"/>
      <c r="G439" s="247"/>
      <c r="H439" s="247"/>
      <c r="I439" s="247"/>
      <c r="J439" s="247"/>
      <c r="K439" s="248"/>
      <c r="L439" s="249" t="s">
        <v>20</v>
      </c>
      <c r="M439" s="243" t="s">
        <v>11</v>
      </c>
      <c r="N439" s="243" t="s">
        <v>12</v>
      </c>
      <c r="O439" s="242" t="s">
        <v>13</v>
      </c>
      <c r="P439" s="243" t="s">
        <v>14</v>
      </c>
      <c r="Q439" s="244" t="s">
        <v>15</v>
      </c>
      <c r="R439" s="244" t="s">
        <v>16</v>
      </c>
      <c r="S439" s="243" t="s">
        <v>17</v>
      </c>
    </row>
    <row r="440" spans="1:20" ht="15.75" customHeight="1" x14ac:dyDescent="0.25">
      <c r="A440" s="238"/>
      <c r="B440" s="41" t="s">
        <v>71</v>
      </c>
      <c r="C440" s="41" t="s">
        <v>72</v>
      </c>
      <c r="D440" s="41" t="s">
        <v>73</v>
      </c>
      <c r="E440" s="41" t="s">
        <v>74</v>
      </c>
      <c r="F440" s="41" t="s">
        <v>75</v>
      </c>
      <c r="G440" s="41" t="s">
        <v>76</v>
      </c>
      <c r="H440" s="41" t="s">
        <v>77</v>
      </c>
      <c r="I440" s="41" t="s">
        <v>78</v>
      </c>
      <c r="J440" s="41" t="s">
        <v>79</v>
      </c>
      <c r="K440" s="202" t="s">
        <v>126</v>
      </c>
      <c r="L440" s="271"/>
      <c r="M440" s="238"/>
      <c r="N440" s="238"/>
      <c r="O440" s="238"/>
      <c r="P440" s="238"/>
      <c r="Q440" s="238"/>
      <c r="R440" s="238"/>
      <c r="S440" s="238"/>
    </row>
    <row r="441" spans="1:20" ht="15.75" customHeight="1" x14ac:dyDescent="0.25">
      <c r="A441" s="41">
        <v>1401</v>
      </c>
      <c r="B441" s="42">
        <v>15</v>
      </c>
      <c r="C441" s="42"/>
      <c r="D441" s="42"/>
      <c r="E441" s="42"/>
      <c r="F441" s="42"/>
      <c r="G441" s="42"/>
      <c r="H441" s="42"/>
      <c r="I441" s="42"/>
      <c r="J441" s="42"/>
      <c r="K441" s="42"/>
      <c r="L441" s="131"/>
      <c r="M441" s="114"/>
      <c r="N441" s="115"/>
      <c r="O441" s="116"/>
      <c r="P441" s="117"/>
      <c r="Q441" s="44">
        <f>B441</f>
        <v>15</v>
      </c>
      <c r="R441" s="118"/>
      <c r="S441" s="117"/>
    </row>
    <row r="442" spans="1:20" ht="15.75" customHeight="1" x14ac:dyDescent="0.25">
      <c r="A442" s="41">
        <v>1402</v>
      </c>
      <c r="B442" s="42"/>
      <c r="C442" s="42">
        <v>13</v>
      </c>
      <c r="D442" s="42"/>
      <c r="E442" s="42"/>
      <c r="F442" s="42"/>
      <c r="G442" s="42"/>
      <c r="H442" s="42"/>
      <c r="I442" s="42"/>
      <c r="J442" s="42"/>
      <c r="K442" s="42"/>
      <c r="L442" s="131"/>
      <c r="M442" s="119"/>
      <c r="N442" s="120"/>
      <c r="O442" s="121"/>
      <c r="P442" s="47">
        <f>IF(C442=0,"",C442/B441)</f>
        <v>0.8666666666666667</v>
      </c>
      <c r="Q442" s="48">
        <v>13</v>
      </c>
      <c r="R442" s="49">
        <f t="shared" ref="R442:R450" si="44">IF(Q442=0,"",Q442/Q441)</f>
        <v>0.8666666666666667</v>
      </c>
      <c r="S442" s="49">
        <f t="shared" ref="S442:S450" si="45">IF(Q442=0,"",100%-R442)</f>
        <v>0.1333333333333333</v>
      </c>
    </row>
    <row r="443" spans="1:20" ht="15.75" customHeight="1" x14ac:dyDescent="0.25">
      <c r="A443" s="41">
        <v>1501</v>
      </c>
      <c r="B443" s="42"/>
      <c r="C443" s="42"/>
      <c r="D443" s="42">
        <v>11</v>
      </c>
      <c r="E443" s="42"/>
      <c r="F443" s="42"/>
      <c r="G443" s="42"/>
      <c r="H443" s="42"/>
      <c r="I443" s="42"/>
      <c r="J443" s="42"/>
      <c r="K443" s="42"/>
      <c r="L443" s="131"/>
      <c r="M443" s="119"/>
      <c r="N443" s="120"/>
      <c r="O443" s="121"/>
      <c r="P443" s="47">
        <f>IF(D443=0,"",D443/C442)</f>
        <v>0.84615384615384615</v>
      </c>
      <c r="Q443" s="48">
        <v>12</v>
      </c>
      <c r="R443" s="49">
        <f t="shared" si="44"/>
        <v>0.92307692307692313</v>
      </c>
      <c r="S443" s="49">
        <f t="shared" si="45"/>
        <v>7.6923076923076872E-2</v>
      </c>
      <c r="T443" s="74">
        <f>Q443/Q441</f>
        <v>0.8</v>
      </c>
    </row>
    <row r="444" spans="1:20" ht="15.75" customHeight="1" x14ac:dyDescent="0.25">
      <c r="A444" s="41">
        <v>1502</v>
      </c>
      <c r="B444" s="42"/>
      <c r="C444" s="42"/>
      <c r="D444" s="42"/>
      <c r="E444" s="42">
        <v>10</v>
      </c>
      <c r="F444" s="42"/>
      <c r="G444" s="42"/>
      <c r="H444" s="42"/>
      <c r="I444" s="42"/>
      <c r="J444" s="42"/>
      <c r="K444" s="42"/>
      <c r="L444" s="131"/>
      <c r="M444" s="119"/>
      <c r="N444" s="120"/>
      <c r="O444" s="121"/>
      <c r="P444" s="47">
        <f>IF(E444=0,"",E444/D443)</f>
        <v>0.90909090909090906</v>
      </c>
      <c r="Q444" s="48">
        <v>10</v>
      </c>
      <c r="R444" s="49">
        <f t="shared" si="44"/>
        <v>0.83333333333333337</v>
      </c>
      <c r="S444" s="49">
        <f t="shared" si="45"/>
        <v>0.16666666666666663</v>
      </c>
    </row>
    <row r="445" spans="1:20" ht="15.75" customHeight="1" x14ac:dyDescent="0.25">
      <c r="A445" s="41">
        <v>1601</v>
      </c>
      <c r="B445" s="42"/>
      <c r="C445" s="42"/>
      <c r="D445" s="42"/>
      <c r="E445" s="42"/>
      <c r="F445" s="42">
        <v>10</v>
      </c>
      <c r="G445" s="42"/>
      <c r="H445" s="42"/>
      <c r="I445" s="42"/>
      <c r="J445" s="42"/>
      <c r="K445" s="42"/>
      <c r="L445" s="131"/>
      <c r="M445" s="119"/>
      <c r="N445" s="120"/>
      <c r="O445" s="121"/>
      <c r="P445" s="47">
        <f>IF(F445=0,"",F445/E444)</f>
        <v>1</v>
      </c>
      <c r="Q445" s="48">
        <v>10</v>
      </c>
      <c r="R445" s="49">
        <f t="shared" si="44"/>
        <v>1</v>
      </c>
      <c r="S445" s="49">
        <f t="shared" si="45"/>
        <v>0</v>
      </c>
    </row>
    <row r="446" spans="1:20" ht="15.75" customHeight="1" x14ac:dyDescent="0.25">
      <c r="A446" s="41">
        <v>1602</v>
      </c>
      <c r="B446" s="42"/>
      <c r="C446" s="42"/>
      <c r="D446" s="42"/>
      <c r="E446" s="42"/>
      <c r="F446" s="42"/>
      <c r="G446" s="42">
        <v>10</v>
      </c>
      <c r="H446" s="42"/>
      <c r="I446" s="42"/>
      <c r="J446" s="42"/>
      <c r="K446" s="42"/>
      <c r="L446" s="131"/>
      <c r="M446" s="119"/>
      <c r="N446" s="120"/>
      <c r="O446" s="121"/>
      <c r="P446" s="47">
        <f>IF(G446=0,"",G446/F445)</f>
        <v>1</v>
      </c>
      <c r="Q446" s="48">
        <v>10</v>
      </c>
      <c r="R446" s="49">
        <f t="shared" si="44"/>
        <v>1</v>
      </c>
      <c r="S446" s="49">
        <f t="shared" si="45"/>
        <v>0</v>
      </c>
    </row>
    <row r="447" spans="1:20" ht="15.75" customHeight="1" x14ac:dyDescent="0.25">
      <c r="A447" s="41">
        <v>1701</v>
      </c>
      <c r="B447" s="42"/>
      <c r="C447" s="42"/>
      <c r="D447" s="42"/>
      <c r="E447" s="42"/>
      <c r="F447" s="42"/>
      <c r="G447" s="42"/>
      <c r="H447" s="42">
        <v>10</v>
      </c>
      <c r="I447" s="42"/>
      <c r="J447" s="42"/>
      <c r="K447" s="42"/>
      <c r="L447" s="131"/>
      <c r="M447" s="119"/>
      <c r="N447" s="120"/>
      <c r="O447" s="121"/>
      <c r="P447" s="47">
        <f>IF(H447=0,"",H447/G446)</f>
        <v>1</v>
      </c>
      <c r="Q447" s="48">
        <v>10</v>
      </c>
      <c r="R447" s="49">
        <f t="shared" si="44"/>
        <v>1</v>
      </c>
      <c r="S447" s="49">
        <f t="shared" si="45"/>
        <v>0</v>
      </c>
    </row>
    <row r="448" spans="1:20" ht="15.75" customHeight="1" x14ac:dyDescent="0.25">
      <c r="A448" s="41">
        <v>1702</v>
      </c>
      <c r="B448" s="42"/>
      <c r="C448" s="42"/>
      <c r="D448" s="42"/>
      <c r="E448" s="42"/>
      <c r="F448" s="42"/>
      <c r="G448" s="42"/>
      <c r="H448" s="42"/>
      <c r="I448" s="42">
        <v>10</v>
      </c>
      <c r="J448" s="42"/>
      <c r="K448" s="42"/>
      <c r="L448" s="131"/>
      <c r="M448" s="119"/>
      <c r="N448" s="120"/>
      <c r="O448" s="121"/>
      <c r="P448" s="47">
        <f>IF(I448=0,"",I448/H447)</f>
        <v>1</v>
      </c>
      <c r="Q448" s="48">
        <v>10</v>
      </c>
      <c r="R448" s="49">
        <f t="shared" si="44"/>
        <v>1</v>
      </c>
      <c r="S448" s="49">
        <f t="shared" si="45"/>
        <v>0</v>
      </c>
    </row>
    <row r="449" spans="1:19" ht="15.75" customHeight="1" x14ac:dyDescent="0.25">
      <c r="A449" s="41">
        <v>1801</v>
      </c>
      <c r="B449" s="42"/>
      <c r="C449" s="42"/>
      <c r="D449" s="42"/>
      <c r="E449" s="42"/>
      <c r="F449" s="42"/>
      <c r="G449" s="42"/>
      <c r="H449" s="42"/>
      <c r="I449" s="42"/>
      <c r="J449" s="42">
        <v>10</v>
      </c>
      <c r="K449" s="42"/>
      <c r="L449" s="131"/>
      <c r="M449" s="119"/>
      <c r="N449" s="120"/>
      <c r="O449" s="121"/>
      <c r="P449" s="47">
        <f>IF(J449=0,"",J449/I448)</f>
        <v>1</v>
      </c>
      <c r="Q449" s="48">
        <v>10</v>
      </c>
      <c r="R449" s="49">
        <f t="shared" si="44"/>
        <v>1</v>
      </c>
      <c r="S449" s="49">
        <f t="shared" si="45"/>
        <v>0</v>
      </c>
    </row>
    <row r="450" spans="1:19" ht="15.75" customHeight="1" x14ac:dyDescent="0.25">
      <c r="A450" s="41">
        <v>1802</v>
      </c>
      <c r="B450" s="42"/>
      <c r="C450" s="42"/>
      <c r="D450" s="42"/>
      <c r="E450" s="42"/>
      <c r="F450" s="42"/>
      <c r="G450" s="42"/>
      <c r="H450" s="42"/>
      <c r="I450" s="42"/>
      <c r="J450" s="42"/>
      <c r="K450" s="42">
        <v>10</v>
      </c>
      <c r="L450" s="131">
        <v>10</v>
      </c>
      <c r="M450" s="119"/>
      <c r="N450" s="120"/>
      <c r="O450" s="121"/>
      <c r="P450" s="47">
        <f>IF(K450=0,"",K450/J449)</f>
        <v>1</v>
      </c>
      <c r="Q450" s="48">
        <v>10</v>
      </c>
      <c r="R450" s="49">
        <f t="shared" si="44"/>
        <v>1</v>
      </c>
      <c r="S450" s="49">
        <f t="shared" si="45"/>
        <v>0</v>
      </c>
    </row>
    <row r="451" spans="1:19" ht="15.75" customHeight="1" x14ac:dyDescent="0.25">
      <c r="A451" s="41">
        <v>1901</v>
      </c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131"/>
      <c r="M451" s="119"/>
      <c r="N451" s="120"/>
      <c r="O451" s="122"/>
      <c r="P451" s="123"/>
      <c r="Q451" s="124"/>
      <c r="R451" s="125"/>
      <c r="S451" s="123"/>
    </row>
    <row r="452" spans="1:19" ht="15.75" customHeight="1" x14ac:dyDescent="0.25">
      <c r="A452" s="41">
        <v>1902</v>
      </c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131"/>
      <c r="M452" s="119"/>
      <c r="N452" s="120"/>
      <c r="O452" s="122"/>
      <c r="P452" s="126"/>
      <c r="Q452" s="124"/>
      <c r="R452" s="127"/>
      <c r="S452" s="126"/>
    </row>
    <row r="453" spans="1:19" ht="15.75" customHeight="1" x14ac:dyDescent="0.25">
      <c r="A453" s="41">
        <v>2001</v>
      </c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131"/>
      <c r="M453" s="119"/>
      <c r="N453" s="120"/>
      <c r="O453" s="122"/>
      <c r="P453" s="126"/>
      <c r="Q453" s="124"/>
      <c r="R453" s="127"/>
      <c r="S453" s="126"/>
    </row>
    <row r="454" spans="1:19" ht="15.75" customHeight="1" x14ac:dyDescent="0.25">
      <c r="A454" s="41">
        <v>2002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131"/>
      <c r="M454" s="119"/>
      <c r="N454" s="120"/>
      <c r="O454" s="122"/>
      <c r="P454" s="120"/>
      <c r="Q454" s="122"/>
      <c r="R454" s="158"/>
      <c r="S454" s="126"/>
    </row>
    <row r="455" spans="1:19" ht="15.75" customHeight="1" x14ac:dyDescent="0.25">
      <c r="A455" s="41">
        <v>2101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131"/>
      <c r="M455" s="119"/>
      <c r="N455" s="120"/>
      <c r="O455" s="122"/>
      <c r="P455" s="52" t="s">
        <v>35</v>
      </c>
      <c r="Q455" s="94">
        <v>7</v>
      </c>
      <c r="R455" s="54">
        <f>IF(SUM(L445:L455)=0,"",SUM(L445:L455))</f>
        <v>10</v>
      </c>
      <c r="S455" s="55" t="s">
        <v>20</v>
      </c>
    </row>
    <row r="456" spans="1:19" ht="15.75" customHeight="1" x14ac:dyDescent="0.25">
      <c r="A456" s="41">
        <v>2102</v>
      </c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131"/>
      <c r="M456" s="119"/>
      <c r="N456" s="120"/>
      <c r="O456" s="122"/>
      <c r="P456" s="56" t="s">
        <v>36</v>
      </c>
      <c r="Q456" s="96">
        <f>Q455/B441</f>
        <v>0.46666666666666667</v>
      </c>
      <c r="R456" s="58">
        <f>IF(Q455/R455=0,"",Q455/R455)</f>
        <v>0.7</v>
      </c>
      <c r="S456" s="59" t="s">
        <v>37</v>
      </c>
    </row>
    <row r="457" spans="1:19" ht="15.75" customHeight="1" x14ac:dyDescent="0.25">
      <c r="A457" s="41">
        <v>2201</v>
      </c>
      <c r="B457" s="186"/>
      <c r="C457" s="186"/>
      <c r="D457" s="186"/>
      <c r="E457" s="186"/>
      <c r="F457" s="186"/>
      <c r="G457" s="186"/>
      <c r="H457" s="186"/>
      <c r="I457" s="186"/>
      <c r="J457" s="186"/>
      <c r="K457" s="186"/>
      <c r="L457" s="131"/>
      <c r="M457" s="128"/>
      <c r="N457" s="129"/>
      <c r="O457" s="130"/>
      <c r="P457" s="61"/>
      <c r="Q457" s="62"/>
      <c r="R457" s="62"/>
      <c r="S457" s="63"/>
    </row>
    <row r="458" spans="1:19" ht="18" customHeight="1" x14ac:dyDescent="0.25">
      <c r="A458" s="22"/>
      <c r="B458" s="253" t="s">
        <v>80</v>
      </c>
      <c r="C458" s="253"/>
      <c r="D458" s="253"/>
      <c r="E458" s="253"/>
      <c r="F458" s="253"/>
      <c r="G458" s="253"/>
      <c r="H458" s="253"/>
      <c r="I458" s="253"/>
      <c r="J458" s="253"/>
      <c r="K458" s="253"/>
      <c r="L458" s="185">
        <f>SUM(L450:L454)</f>
        <v>10</v>
      </c>
      <c r="M458" s="65">
        <f>IF(L450=0,"",L450/B441)</f>
        <v>0.66666666666666663</v>
      </c>
      <c r="N458" s="65">
        <f>IF(L458=0,"",L458/B441)</f>
        <v>0.66666666666666663</v>
      </c>
      <c r="O458" s="65">
        <f>IF(L450=0,"",N458-M458)</f>
        <v>0</v>
      </c>
      <c r="P458" s="1"/>
      <c r="Q458" s="27"/>
      <c r="R458" s="30"/>
      <c r="S458" s="1"/>
    </row>
    <row r="459" spans="1:19" ht="12.75" customHeight="1" x14ac:dyDescent="0.2">
      <c r="M459" s="1"/>
      <c r="N459" s="1"/>
      <c r="P459" s="1"/>
    </row>
    <row r="460" spans="1:19" ht="12.75" customHeight="1" x14ac:dyDescent="0.2">
      <c r="M460" s="1"/>
      <c r="N460" s="1"/>
      <c r="P460" s="1"/>
    </row>
    <row r="461" spans="1:19" ht="26.25" customHeight="1" x14ac:dyDescent="0.4">
      <c r="A461" s="196"/>
      <c r="B461" s="235" t="s">
        <v>69</v>
      </c>
      <c r="C461" s="235"/>
      <c r="D461" s="235"/>
      <c r="E461" s="235"/>
      <c r="F461" s="235"/>
      <c r="G461" s="235"/>
      <c r="H461" s="235"/>
      <c r="I461" s="235"/>
      <c r="J461" s="235"/>
      <c r="K461" s="235"/>
      <c r="L461" s="66" t="s">
        <v>66</v>
      </c>
      <c r="M461" s="1"/>
      <c r="N461" s="1"/>
      <c r="O461" s="27"/>
      <c r="P461" s="1"/>
      <c r="Q461" s="27"/>
      <c r="R461" s="27"/>
      <c r="S461" s="27"/>
    </row>
    <row r="462" spans="1:19" ht="20.25" customHeight="1" x14ac:dyDescent="0.2">
      <c r="A462" s="245" t="s">
        <v>19</v>
      </c>
      <c r="B462" s="246" t="s">
        <v>70</v>
      </c>
      <c r="C462" s="247"/>
      <c r="D462" s="247"/>
      <c r="E462" s="247"/>
      <c r="F462" s="247"/>
      <c r="G462" s="247"/>
      <c r="H462" s="247"/>
      <c r="I462" s="247"/>
      <c r="J462" s="247"/>
      <c r="K462" s="248"/>
      <c r="L462" s="249" t="s">
        <v>20</v>
      </c>
      <c r="M462" s="243" t="s">
        <v>11</v>
      </c>
      <c r="N462" s="243" t="s">
        <v>12</v>
      </c>
      <c r="O462" s="242" t="s">
        <v>13</v>
      </c>
      <c r="P462" s="243" t="s">
        <v>14</v>
      </c>
      <c r="Q462" s="244" t="s">
        <v>15</v>
      </c>
      <c r="R462" s="244" t="s">
        <v>16</v>
      </c>
      <c r="S462" s="243" t="s">
        <v>17</v>
      </c>
    </row>
    <row r="463" spans="1:19" ht="15.75" customHeight="1" x14ac:dyDescent="0.25">
      <c r="A463" s="238"/>
      <c r="B463" s="41" t="s">
        <v>71</v>
      </c>
      <c r="C463" s="41" t="s">
        <v>72</v>
      </c>
      <c r="D463" s="41" t="s">
        <v>73</v>
      </c>
      <c r="E463" s="41" t="s">
        <v>74</v>
      </c>
      <c r="F463" s="41" t="s">
        <v>75</v>
      </c>
      <c r="G463" s="41" t="s">
        <v>76</v>
      </c>
      <c r="H463" s="41" t="s">
        <v>77</v>
      </c>
      <c r="I463" s="41" t="s">
        <v>78</v>
      </c>
      <c r="J463" s="41" t="s">
        <v>79</v>
      </c>
      <c r="K463" s="202" t="s">
        <v>126</v>
      </c>
      <c r="L463" s="271"/>
      <c r="M463" s="238"/>
      <c r="N463" s="238"/>
      <c r="O463" s="238"/>
      <c r="P463" s="238"/>
      <c r="Q463" s="238"/>
      <c r="R463" s="238"/>
      <c r="S463" s="238"/>
    </row>
    <row r="464" spans="1:19" ht="15.75" customHeight="1" x14ac:dyDescent="0.25">
      <c r="A464" s="41">
        <v>1402</v>
      </c>
      <c r="B464" s="42">
        <v>69</v>
      </c>
      <c r="C464" s="42"/>
      <c r="D464" s="42"/>
      <c r="E464" s="42"/>
      <c r="F464" s="42"/>
      <c r="G464" s="42"/>
      <c r="H464" s="42"/>
      <c r="I464" s="42"/>
      <c r="J464" s="42"/>
      <c r="K464" s="42"/>
      <c r="L464" s="131"/>
      <c r="M464" s="114"/>
      <c r="N464" s="115"/>
      <c r="O464" s="116"/>
      <c r="P464" s="117"/>
      <c r="Q464" s="44">
        <f>B464</f>
        <v>69</v>
      </c>
      <c r="R464" s="118"/>
      <c r="S464" s="117"/>
    </row>
    <row r="465" spans="1:22" ht="15.75" customHeight="1" x14ac:dyDescent="0.25">
      <c r="A465" s="41">
        <v>1501</v>
      </c>
      <c r="B465" s="42"/>
      <c r="C465" s="42">
        <v>54</v>
      </c>
      <c r="D465" s="42"/>
      <c r="E465" s="42"/>
      <c r="F465" s="42"/>
      <c r="G465" s="42"/>
      <c r="H465" s="42"/>
      <c r="I465" s="42"/>
      <c r="J465" s="42"/>
      <c r="K465" s="42"/>
      <c r="L465" s="131"/>
      <c r="M465" s="119"/>
      <c r="N465" s="120"/>
      <c r="O465" s="121"/>
      <c r="P465" s="47">
        <f>IF(C465=0,"",C465/B464)</f>
        <v>0.78260869565217395</v>
      </c>
      <c r="Q465" s="48">
        <v>54</v>
      </c>
      <c r="R465" s="49">
        <f t="shared" ref="R465:R473" si="46">IF(Q465=0,"",Q465/Q464)</f>
        <v>0.78260869565217395</v>
      </c>
      <c r="S465" s="49">
        <f t="shared" ref="S465:S473" si="47">IF(Q465=0,"",100%-R465)</f>
        <v>0.21739130434782605</v>
      </c>
    </row>
    <row r="466" spans="1:22" ht="15.75" customHeight="1" x14ac:dyDescent="0.25">
      <c r="A466" s="41">
        <v>1502</v>
      </c>
      <c r="B466" s="42"/>
      <c r="C466" s="42"/>
      <c r="D466" s="42">
        <v>47</v>
      </c>
      <c r="E466" s="42"/>
      <c r="F466" s="42"/>
      <c r="G466" s="42"/>
      <c r="H466" s="42"/>
      <c r="I466" s="42"/>
      <c r="J466" s="42"/>
      <c r="K466" s="42"/>
      <c r="L466" s="131"/>
      <c r="M466" s="119"/>
      <c r="N466" s="120"/>
      <c r="O466" s="121"/>
      <c r="P466" s="47">
        <f>IF(D466=0,"",D466/C465)</f>
        <v>0.87037037037037035</v>
      </c>
      <c r="Q466" s="48">
        <v>51</v>
      </c>
      <c r="R466" s="49">
        <f t="shared" si="46"/>
        <v>0.94444444444444442</v>
      </c>
      <c r="S466" s="49">
        <f t="shared" si="47"/>
        <v>5.555555555555558E-2</v>
      </c>
      <c r="T466" s="74">
        <f>Q466/Q464</f>
        <v>0.73913043478260865</v>
      </c>
    </row>
    <row r="467" spans="1:22" ht="15.75" customHeight="1" x14ac:dyDescent="0.25">
      <c r="A467" s="41">
        <v>1601</v>
      </c>
      <c r="B467" s="42"/>
      <c r="C467" s="42"/>
      <c r="D467" s="42"/>
      <c r="E467" s="42">
        <v>46</v>
      </c>
      <c r="F467" s="42"/>
      <c r="G467" s="42"/>
      <c r="H467" s="42"/>
      <c r="I467" s="42"/>
      <c r="J467" s="42"/>
      <c r="K467" s="42"/>
      <c r="L467" s="131"/>
      <c r="M467" s="119"/>
      <c r="N467" s="120"/>
      <c r="O467" s="121"/>
      <c r="P467" s="47">
        <f>IF(E467=0,"",E467/D466)</f>
        <v>0.97872340425531912</v>
      </c>
      <c r="Q467" s="48">
        <v>51</v>
      </c>
      <c r="R467" s="49">
        <f t="shared" si="46"/>
        <v>1</v>
      </c>
      <c r="S467" s="49">
        <f t="shared" si="47"/>
        <v>0</v>
      </c>
    </row>
    <row r="468" spans="1:22" ht="15.75" customHeight="1" x14ac:dyDescent="0.25">
      <c r="A468" s="41">
        <v>1602</v>
      </c>
      <c r="B468" s="42"/>
      <c r="C468" s="42"/>
      <c r="D468" s="42"/>
      <c r="E468" s="42"/>
      <c r="F468" s="42">
        <v>42</v>
      </c>
      <c r="G468" s="42"/>
      <c r="H468" s="42"/>
      <c r="I468" s="42"/>
      <c r="J468" s="42"/>
      <c r="K468" s="42"/>
      <c r="L468" s="131"/>
      <c r="M468" s="119"/>
      <c r="N468" s="120"/>
      <c r="O468" s="121"/>
      <c r="P468" s="47">
        <f>IF(F468=0,"",F468/E467)</f>
        <v>0.91304347826086951</v>
      </c>
      <c r="Q468" s="48">
        <v>46</v>
      </c>
      <c r="R468" s="49">
        <f t="shared" si="46"/>
        <v>0.90196078431372551</v>
      </c>
      <c r="S468" s="49">
        <f t="shared" si="47"/>
        <v>9.8039215686274495E-2</v>
      </c>
    </row>
    <row r="469" spans="1:22" ht="15.75" customHeight="1" x14ac:dyDescent="0.25">
      <c r="A469" s="41">
        <v>1701</v>
      </c>
      <c r="B469" s="42"/>
      <c r="C469" s="42"/>
      <c r="D469" s="42"/>
      <c r="E469" s="42"/>
      <c r="F469" s="42"/>
      <c r="G469" s="42">
        <v>41</v>
      </c>
      <c r="H469" s="42"/>
      <c r="I469" s="42"/>
      <c r="J469" s="42"/>
      <c r="K469" s="42"/>
      <c r="L469" s="131"/>
      <c r="M469" s="119"/>
      <c r="N469" s="120"/>
      <c r="O469" s="121"/>
      <c r="P469" s="47">
        <f>IF(G469=0,"",G469/F468)</f>
        <v>0.97619047619047616</v>
      </c>
      <c r="Q469" s="48">
        <v>46</v>
      </c>
      <c r="R469" s="49">
        <f t="shared" si="46"/>
        <v>1</v>
      </c>
      <c r="S469" s="49">
        <f t="shared" si="47"/>
        <v>0</v>
      </c>
    </row>
    <row r="470" spans="1:22" ht="15.75" customHeight="1" x14ac:dyDescent="0.25">
      <c r="A470" s="41">
        <v>1702</v>
      </c>
      <c r="B470" s="42"/>
      <c r="C470" s="42"/>
      <c r="D470" s="42"/>
      <c r="E470" s="42"/>
      <c r="F470" s="42"/>
      <c r="G470" s="42"/>
      <c r="H470" s="42">
        <v>39</v>
      </c>
      <c r="I470" s="42"/>
      <c r="J470" s="42"/>
      <c r="K470" s="42"/>
      <c r="L470" s="131"/>
      <c r="M470" s="119"/>
      <c r="N470" s="120"/>
      <c r="O470" s="121"/>
      <c r="P470" s="47">
        <f>IF(H470=0,"",H470/G469)</f>
        <v>0.95121951219512191</v>
      </c>
      <c r="Q470" s="48">
        <v>45</v>
      </c>
      <c r="R470" s="49">
        <f t="shared" si="46"/>
        <v>0.97826086956521741</v>
      </c>
      <c r="S470" s="49">
        <f t="shared" si="47"/>
        <v>2.1739130434782594E-2</v>
      </c>
    </row>
    <row r="471" spans="1:22" ht="15.75" customHeight="1" x14ac:dyDescent="0.25">
      <c r="A471" s="41">
        <v>1801</v>
      </c>
      <c r="B471" s="42"/>
      <c r="C471" s="42"/>
      <c r="D471" s="42"/>
      <c r="E471" s="42"/>
      <c r="F471" s="42"/>
      <c r="G471" s="42"/>
      <c r="H471" s="42"/>
      <c r="I471" s="42">
        <v>39</v>
      </c>
      <c r="J471" s="42"/>
      <c r="K471" s="42"/>
      <c r="L471" s="131"/>
      <c r="M471" s="119"/>
      <c r="N471" s="120"/>
      <c r="O471" s="121"/>
      <c r="P471" s="47">
        <f>IF(I471=0,"",I471/H470)</f>
        <v>1</v>
      </c>
      <c r="Q471" s="48">
        <v>42</v>
      </c>
      <c r="R471" s="49">
        <f t="shared" si="46"/>
        <v>0.93333333333333335</v>
      </c>
      <c r="S471" s="49">
        <f t="shared" si="47"/>
        <v>6.6666666666666652E-2</v>
      </c>
    </row>
    <row r="472" spans="1:22" ht="15.75" customHeight="1" x14ac:dyDescent="0.25">
      <c r="A472" s="41">
        <v>1802</v>
      </c>
      <c r="B472" s="42"/>
      <c r="C472" s="42"/>
      <c r="D472" s="42"/>
      <c r="E472" s="42"/>
      <c r="F472" s="42"/>
      <c r="G472" s="42"/>
      <c r="H472" s="42"/>
      <c r="I472" s="42"/>
      <c r="J472" s="42">
        <v>36</v>
      </c>
      <c r="K472" s="42"/>
      <c r="L472" s="131"/>
      <c r="M472" s="119"/>
      <c r="N472" s="120"/>
      <c r="O472" s="121"/>
      <c r="P472" s="47">
        <f>IF(J472=0,"",J472/I471)</f>
        <v>0.92307692307692313</v>
      </c>
      <c r="Q472" s="48">
        <v>41</v>
      </c>
      <c r="R472" s="49">
        <f t="shared" si="46"/>
        <v>0.97619047619047616</v>
      </c>
      <c r="S472" s="49">
        <f t="shared" si="47"/>
        <v>2.3809523809523836E-2</v>
      </c>
    </row>
    <row r="473" spans="1:22" ht="15.75" customHeight="1" x14ac:dyDescent="0.25">
      <c r="A473" s="41">
        <v>1901</v>
      </c>
      <c r="B473" s="42"/>
      <c r="C473" s="42"/>
      <c r="D473" s="42"/>
      <c r="E473" s="42"/>
      <c r="F473" s="42"/>
      <c r="G473" s="42"/>
      <c r="H473" s="42"/>
      <c r="I473" s="42"/>
      <c r="J473" s="42"/>
      <c r="K473" s="42">
        <v>36</v>
      </c>
      <c r="L473" s="131">
        <v>36</v>
      </c>
      <c r="M473" s="119"/>
      <c r="N473" s="120"/>
      <c r="O473" s="121"/>
      <c r="P473" s="47">
        <f>IF(K473=0,"",K473/J472)</f>
        <v>1</v>
      </c>
      <c r="Q473" s="48">
        <v>41</v>
      </c>
      <c r="R473" s="49">
        <f t="shared" si="46"/>
        <v>1</v>
      </c>
      <c r="S473" s="49">
        <f t="shared" si="47"/>
        <v>0</v>
      </c>
    </row>
    <row r="474" spans="1:22" ht="15.75" customHeight="1" x14ac:dyDescent="0.25">
      <c r="A474" s="41">
        <v>1902</v>
      </c>
      <c r="B474" s="42"/>
      <c r="C474" s="42"/>
      <c r="D474" s="42"/>
      <c r="E474" s="42"/>
      <c r="F474" s="42"/>
      <c r="G474" s="42"/>
      <c r="H474" s="42"/>
      <c r="I474" s="42"/>
      <c r="J474" s="42"/>
      <c r="K474" s="42">
        <v>5</v>
      </c>
      <c r="L474" s="131">
        <v>4</v>
      </c>
      <c r="M474" s="119"/>
      <c r="N474" s="120"/>
      <c r="O474" s="122"/>
      <c r="P474" s="123"/>
      <c r="Q474" s="124">
        <v>5</v>
      </c>
      <c r="R474" s="125"/>
      <c r="S474" s="123"/>
    </row>
    <row r="475" spans="1:22" ht="15.75" customHeight="1" x14ac:dyDescent="0.25">
      <c r="A475" s="41">
        <v>2001</v>
      </c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131"/>
      <c r="M475" s="119"/>
      <c r="N475" s="120"/>
      <c r="O475" s="122"/>
      <c r="P475" s="126"/>
      <c r="Q475" s="124"/>
      <c r="R475" s="127"/>
      <c r="S475" s="126"/>
      <c r="U475" s="1"/>
      <c r="V475" s="1"/>
    </row>
    <row r="476" spans="1:22" ht="15.75" customHeight="1" x14ac:dyDescent="0.25">
      <c r="A476" s="41">
        <v>2002</v>
      </c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131"/>
      <c r="M476" s="119"/>
      <c r="N476" s="120"/>
      <c r="O476" s="122"/>
      <c r="P476" s="126"/>
      <c r="Q476" s="124"/>
      <c r="R476" s="127"/>
      <c r="S476" s="126"/>
    </row>
    <row r="477" spans="1:22" ht="15.75" customHeight="1" x14ac:dyDescent="0.25">
      <c r="A477" s="41">
        <v>2101</v>
      </c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131"/>
      <c r="M477" s="119"/>
      <c r="N477" s="120"/>
      <c r="O477" s="122"/>
      <c r="P477" s="120"/>
      <c r="Q477" s="122"/>
      <c r="R477" s="158"/>
      <c r="S477" s="126"/>
    </row>
    <row r="478" spans="1:22" ht="15.75" customHeight="1" x14ac:dyDescent="0.25">
      <c r="A478" s="41">
        <v>2102</v>
      </c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131"/>
      <c r="M478" s="119"/>
      <c r="N478" s="120"/>
      <c r="O478" s="122"/>
      <c r="P478" s="52" t="s">
        <v>35</v>
      </c>
      <c r="Q478" s="94">
        <v>30</v>
      </c>
      <c r="R478" s="54">
        <f>IF(SUM(L468:L478)=0,"",SUM(L468:L478))</f>
        <v>40</v>
      </c>
      <c r="S478" s="55" t="s">
        <v>20</v>
      </c>
    </row>
    <row r="479" spans="1:22" ht="15.75" customHeight="1" x14ac:dyDescent="0.25">
      <c r="A479" s="41">
        <v>2201</v>
      </c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131"/>
      <c r="M479" s="119"/>
      <c r="N479" s="120"/>
      <c r="O479" s="122"/>
      <c r="P479" s="56" t="s">
        <v>36</v>
      </c>
      <c r="Q479" s="96">
        <f>Q478/B464</f>
        <v>0.43478260869565216</v>
      </c>
      <c r="R479" s="58">
        <f>IF(Q478/R478=0,"",Q478/R478)</f>
        <v>0.75</v>
      </c>
      <c r="S479" s="59" t="s">
        <v>37</v>
      </c>
    </row>
    <row r="480" spans="1:22" ht="15.75" customHeight="1" x14ac:dyDescent="0.25">
      <c r="A480" s="41">
        <v>2202</v>
      </c>
      <c r="B480" s="186"/>
      <c r="C480" s="186"/>
      <c r="D480" s="186"/>
      <c r="E480" s="186"/>
      <c r="F480" s="186"/>
      <c r="G480" s="186"/>
      <c r="H480" s="186"/>
      <c r="I480" s="186"/>
      <c r="J480" s="186"/>
      <c r="K480" s="186"/>
      <c r="L480" s="131"/>
      <c r="M480" s="128"/>
      <c r="N480" s="129"/>
      <c r="O480" s="130"/>
      <c r="P480" s="61"/>
      <c r="Q480" s="62"/>
      <c r="R480" s="62"/>
      <c r="S480" s="63"/>
    </row>
    <row r="481" spans="1:21" ht="18" customHeight="1" x14ac:dyDescent="0.25">
      <c r="A481" s="22"/>
      <c r="B481" s="253" t="s">
        <v>80</v>
      </c>
      <c r="C481" s="253"/>
      <c r="D481" s="253"/>
      <c r="E481" s="253"/>
      <c r="F481" s="253"/>
      <c r="G481" s="253"/>
      <c r="H481" s="253"/>
      <c r="I481" s="253"/>
      <c r="J481" s="253"/>
      <c r="K481" s="253"/>
      <c r="L481" s="185">
        <f>SUM(L473:L477)</f>
        <v>40</v>
      </c>
      <c r="M481" s="65">
        <f>IF(L473=0,"",L473/B464)</f>
        <v>0.52173913043478259</v>
      </c>
      <c r="N481" s="65">
        <f>IF(L481=0,"",L481/B464)</f>
        <v>0.57971014492753625</v>
      </c>
      <c r="O481" s="65">
        <f>IF(L473=0,"",N481-M481)</f>
        <v>5.7971014492753659E-2</v>
      </c>
      <c r="P481" s="1"/>
      <c r="Q481" s="27"/>
      <c r="R481" s="30"/>
      <c r="S481" s="1"/>
      <c r="U481" s="106"/>
    </row>
    <row r="482" spans="1:21" ht="12.75" customHeight="1" x14ac:dyDescent="0.2">
      <c r="M482" s="1"/>
      <c r="N482" s="1"/>
      <c r="P482" s="1"/>
    </row>
    <row r="483" spans="1:21" ht="12.75" customHeight="1" x14ac:dyDescent="0.2">
      <c r="M483" s="1"/>
      <c r="N483" s="1"/>
      <c r="P483" s="1"/>
    </row>
    <row r="484" spans="1:21" ht="26.25" customHeight="1" x14ac:dyDescent="0.4">
      <c r="A484" s="196"/>
      <c r="B484" s="235" t="s">
        <v>69</v>
      </c>
      <c r="C484" s="235"/>
      <c r="D484" s="235"/>
      <c r="E484" s="235"/>
      <c r="F484" s="235"/>
      <c r="G484" s="235"/>
      <c r="H484" s="235"/>
      <c r="I484" s="235"/>
      <c r="J484" s="235"/>
      <c r="K484" s="235"/>
      <c r="L484" s="66" t="s">
        <v>81</v>
      </c>
      <c r="M484" s="1"/>
      <c r="N484" s="1"/>
      <c r="O484" s="27"/>
      <c r="P484" s="1"/>
      <c r="Q484" s="27"/>
      <c r="R484" s="27"/>
      <c r="S484" s="27"/>
    </row>
    <row r="485" spans="1:21" ht="20.25" customHeight="1" x14ac:dyDescent="0.2">
      <c r="A485" s="245" t="s">
        <v>19</v>
      </c>
      <c r="B485" s="246" t="s">
        <v>70</v>
      </c>
      <c r="C485" s="247"/>
      <c r="D485" s="247"/>
      <c r="E485" s="247"/>
      <c r="F485" s="247"/>
      <c r="G485" s="247"/>
      <c r="H485" s="247"/>
      <c r="I485" s="247"/>
      <c r="J485" s="247"/>
      <c r="K485" s="248"/>
      <c r="L485" s="249" t="s">
        <v>20</v>
      </c>
      <c r="M485" s="243" t="s">
        <v>11</v>
      </c>
      <c r="N485" s="243" t="s">
        <v>12</v>
      </c>
      <c r="O485" s="242" t="s">
        <v>13</v>
      </c>
      <c r="P485" s="243" t="s">
        <v>14</v>
      </c>
      <c r="Q485" s="244" t="s">
        <v>15</v>
      </c>
      <c r="R485" s="244" t="s">
        <v>16</v>
      </c>
      <c r="S485" s="243" t="s">
        <v>17</v>
      </c>
    </row>
    <row r="486" spans="1:21" ht="15.75" customHeight="1" x14ac:dyDescent="0.25">
      <c r="A486" s="238"/>
      <c r="B486" s="41" t="s">
        <v>71</v>
      </c>
      <c r="C486" s="41" t="s">
        <v>72</v>
      </c>
      <c r="D486" s="41" t="s">
        <v>73</v>
      </c>
      <c r="E486" s="41" t="s">
        <v>74</v>
      </c>
      <c r="F486" s="41" t="s">
        <v>75</v>
      </c>
      <c r="G486" s="41" t="s">
        <v>76</v>
      </c>
      <c r="H486" s="41" t="s">
        <v>77</v>
      </c>
      <c r="I486" s="41" t="s">
        <v>78</v>
      </c>
      <c r="J486" s="41" t="s">
        <v>79</v>
      </c>
      <c r="K486" s="202" t="s">
        <v>126</v>
      </c>
      <c r="L486" s="271"/>
      <c r="M486" s="238"/>
      <c r="N486" s="238"/>
      <c r="O486" s="238"/>
      <c r="P486" s="238"/>
      <c r="Q486" s="238"/>
      <c r="R486" s="238"/>
      <c r="S486" s="238"/>
    </row>
    <row r="487" spans="1:21" ht="15.75" customHeight="1" x14ac:dyDescent="0.25">
      <c r="A487" s="41">
        <v>1501</v>
      </c>
      <c r="B487" s="42">
        <v>17</v>
      </c>
      <c r="C487" s="42"/>
      <c r="D487" s="42"/>
      <c r="E487" s="42"/>
      <c r="F487" s="42"/>
      <c r="G487" s="42"/>
      <c r="H487" s="42"/>
      <c r="I487" s="42"/>
      <c r="J487" s="42"/>
      <c r="K487" s="42"/>
      <c r="L487" s="131"/>
      <c r="M487" s="114"/>
      <c r="N487" s="115"/>
      <c r="O487" s="116"/>
      <c r="P487" s="117"/>
      <c r="Q487" s="44">
        <f>B487</f>
        <v>17</v>
      </c>
      <c r="R487" s="118"/>
      <c r="S487" s="117"/>
    </row>
    <row r="488" spans="1:21" ht="15.75" customHeight="1" x14ac:dyDescent="0.25">
      <c r="A488" s="41">
        <v>1502</v>
      </c>
      <c r="B488" s="42"/>
      <c r="C488" s="42">
        <v>10</v>
      </c>
      <c r="D488" s="42"/>
      <c r="E488" s="42"/>
      <c r="F488" s="42"/>
      <c r="G488" s="42"/>
      <c r="H488" s="42"/>
      <c r="I488" s="42"/>
      <c r="J488" s="42"/>
      <c r="K488" s="42"/>
      <c r="L488" s="131"/>
      <c r="M488" s="119"/>
      <c r="N488" s="120"/>
      <c r="O488" s="121"/>
      <c r="P488" s="47">
        <f>IF(C488=0,"",C488/B487)</f>
        <v>0.58823529411764708</v>
      </c>
      <c r="Q488" s="48">
        <v>10</v>
      </c>
      <c r="R488" s="49">
        <f t="shared" ref="R488:R496" si="48">IF(Q488=0,"",Q488/Q487)</f>
        <v>0.58823529411764708</v>
      </c>
      <c r="S488" s="49">
        <f t="shared" ref="S488:S496" si="49">IF(Q488=0,"",100%-R488)</f>
        <v>0.41176470588235292</v>
      </c>
    </row>
    <row r="489" spans="1:21" ht="15.75" customHeight="1" x14ac:dyDescent="0.25">
      <c r="A489" s="41">
        <v>1601</v>
      </c>
      <c r="B489" s="42"/>
      <c r="C489" s="42"/>
      <c r="D489" s="42">
        <v>10</v>
      </c>
      <c r="E489" s="42"/>
      <c r="F489" s="42"/>
      <c r="G489" s="42"/>
      <c r="H489" s="42"/>
      <c r="I489" s="42"/>
      <c r="J489" s="42"/>
      <c r="K489" s="42"/>
      <c r="L489" s="131"/>
      <c r="M489" s="119"/>
      <c r="N489" s="120"/>
      <c r="O489" s="121"/>
      <c r="P489" s="47">
        <f>IF(D489=0,"",D489/C488)</f>
        <v>1</v>
      </c>
      <c r="Q489" s="48">
        <v>10</v>
      </c>
      <c r="R489" s="49">
        <f t="shared" si="48"/>
        <v>1</v>
      </c>
      <c r="S489" s="49">
        <f t="shared" si="49"/>
        <v>0</v>
      </c>
      <c r="T489" s="74">
        <f>Q489/Q487</f>
        <v>0.58823529411764708</v>
      </c>
    </row>
    <row r="490" spans="1:21" ht="15.75" customHeight="1" x14ac:dyDescent="0.25">
      <c r="A490" s="41">
        <v>1602</v>
      </c>
      <c r="B490" s="42"/>
      <c r="C490" s="42"/>
      <c r="D490" s="42"/>
      <c r="E490" s="42">
        <v>10</v>
      </c>
      <c r="F490" s="42"/>
      <c r="G490" s="42"/>
      <c r="H490" s="42"/>
      <c r="I490" s="42"/>
      <c r="J490" s="42"/>
      <c r="K490" s="42"/>
      <c r="L490" s="131"/>
      <c r="M490" s="119"/>
      <c r="N490" s="120"/>
      <c r="O490" s="121"/>
      <c r="P490" s="47">
        <f>IF(E490=0,"",E490/D489)</f>
        <v>1</v>
      </c>
      <c r="Q490" s="48">
        <v>10</v>
      </c>
      <c r="R490" s="49">
        <f t="shared" si="48"/>
        <v>1</v>
      </c>
      <c r="S490" s="49">
        <f t="shared" si="49"/>
        <v>0</v>
      </c>
    </row>
    <row r="491" spans="1:21" ht="15.75" customHeight="1" x14ac:dyDescent="0.25">
      <c r="A491" s="41">
        <v>1701</v>
      </c>
      <c r="B491" s="42"/>
      <c r="C491" s="42"/>
      <c r="D491" s="42"/>
      <c r="E491" s="42"/>
      <c r="F491" s="42">
        <v>10</v>
      </c>
      <c r="G491" s="42"/>
      <c r="H491" s="42"/>
      <c r="I491" s="42"/>
      <c r="J491" s="42"/>
      <c r="K491" s="42"/>
      <c r="L491" s="131"/>
      <c r="M491" s="119"/>
      <c r="N491" s="120"/>
      <c r="O491" s="121"/>
      <c r="P491" s="47">
        <f>IF(F491=0,"",F491/E490)</f>
        <v>1</v>
      </c>
      <c r="Q491" s="48">
        <v>10</v>
      </c>
      <c r="R491" s="49">
        <f t="shared" si="48"/>
        <v>1</v>
      </c>
      <c r="S491" s="49">
        <f t="shared" si="49"/>
        <v>0</v>
      </c>
    </row>
    <row r="492" spans="1:21" ht="15.75" customHeight="1" x14ac:dyDescent="0.25">
      <c r="A492" s="41">
        <v>1702</v>
      </c>
      <c r="B492" s="42"/>
      <c r="C492" s="42"/>
      <c r="D492" s="42"/>
      <c r="E492" s="42"/>
      <c r="F492" s="42"/>
      <c r="G492" s="42">
        <v>9</v>
      </c>
      <c r="H492" s="42"/>
      <c r="I492" s="42"/>
      <c r="J492" s="42"/>
      <c r="K492" s="42"/>
      <c r="L492" s="131"/>
      <c r="M492" s="119"/>
      <c r="N492" s="120"/>
      <c r="O492" s="121"/>
      <c r="P492" s="47">
        <f>IF(G492=0,"",G492/F491)</f>
        <v>0.9</v>
      </c>
      <c r="Q492" s="48">
        <v>9</v>
      </c>
      <c r="R492" s="49">
        <f t="shared" si="48"/>
        <v>0.9</v>
      </c>
      <c r="S492" s="49">
        <f t="shared" si="49"/>
        <v>9.9999999999999978E-2</v>
      </c>
    </row>
    <row r="493" spans="1:21" ht="15.75" customHeight="1" x14ac:dyDescent="0.25">
      <c r="A493" s="41">
        <v>1801</v>
      </c>
      <c r="B493" s="42"/>
      <c r="C493" s="42"/>
      <c r="D493" s="42"/>
      <c r="E493" s="42"/>
      <c r="F493" s="42"/>
      <c r="G493" s="42"/>
      <c r="H493" s="42">
        <v>9</v>
      </c>
      <c r="I493" s="42"/>
      <c r="J493" s="42"/>
      <c r="K493" s="42"/>
      <c r="L493" s="131"/>
      <c r="M493" s="119"/>
      <c r="N493" s="120"/>
      <c r="O493" s="121"/>
      <c r="P493" s="47">
        <f>IF(H493=0,"",H493/G492)</f>
        <v>1</v>
      </c>
      <c r="Q493" s="48">
        <v>9</v>
      </c>
      <c r="R493" s="49">
        <f t="shared" si="48"/>
        <v>1</v>
      </c>
      <c r="S493" s="49">
        <f t="shared" si="49"/>
        <v>0</v>
      </c>
    </row>
    <row r="494" spans="1:21" ht="15.75" customHeight="1" x14ac:dyDescent="0.25">
      <c r="A494" s="41">
        <v>1802</v>
      </c>
      <c r="B494" s="42"/>
      <c r="C494" s="42"/>
      <c r="D494" s="42"/>
      <c r="E494" s="42"/>
      <c r="F494" s="42"/>
      <c r="G494" s="42"/>
      <c r="H494" s="42"/>
      <c r="I494" s="42">
        <v>9</v>
      </c>
      <c r="J494" s="42"/>
      <c r="K494" s="42"/>
      <c r="L494" s="131"/>
      <c r="M494" s="119"/>
      <c r="N494" s="120"/>
      <c r="O494" s="121"/>
      <c r="P494" s="47">
        <f>IF(I494=0,"",I494/H493)</f>
        <v>1</v>
      </c>
      <c r="Q494" s="48">
        <v>9</v>
      </c>
      <c r="R494" s="49">
        <f t="shared" si="48"/>
        <v>1</v>
      </c>
      <c r="S494" s="49">
        <f t="shared" si="49"/>
        <v>0</v>
      </c>
    </row>
    <row r="495" spans="1:21" ht="15.75" customHeight="1" x14ac:dyDescent="0.25">
      <c r="A495" s="41">
        <v>1901</v>
      </c>
      <c r="B495" s="42"/>
      <c r="C495" s="42"/>
      <c r="D495" s="42"/>
      <c r="E495" s="42"/>
      <c r="F495" s="42"/>
      <c r="G495" s="42"/>
      <c r="H495" s="42"/>
      <c r="I495" s="42"/>
      <c r="J495" s="42">
        <v>9</v>
      </c>
      <c r="K495" s="42"/>
      <c r="L495" s="131"/>
      <c r="M495" s="119"/>
      <c r="N495" s="120"/>
      <c r="O495" s="121"/>
      <c r="P495" s="47">
        <f>IF(J495=0,"",J495/I494)</f>
        <v>1</v>
      </c>
      <c r="Q495" s="48">
        <v>9</v>
      </c>
      <c r="R495" s="49">
        <f t="shared" si="48"/>
        <v>1</v>
      </c>
      <c r="S495" s="49">
        <f t="shared" si="49"/>
        <v>0</v>
      </c>
    </row>
    <row r="496" spans="1:21" ht="15.75" customHeight="1" x14ac:dyDescent="0.25">
      <c r="A496" s="41">
        <v>1902</v>
      </c>
      <c r="B496" s="42"/>
      <c r="C496" s="42"/>
      <c r="D496" s="42"/>
      <c r="E496" s="42"/>
      <c r="F496" s="42"/>
      <c r="G496" s="42"/>
      <c r="H496" s="42"/>
      <c r="I496" s="42"/>
      <c r="J496" s="42"/>
      <c r="K496" s="42">
        <v>9</v>
      </c>
      <c r="L496" s="131">
        <v>8</v>
      </c>
      <c r="M496" s="119"/>
      <c r="N496" s="120"/>
      <c r="O496" s="121"/>
      <c r="P496" s="47">
        <f>IF(K496=0,"",K496/J495)</f>
        <v>1</v>
      </c>
      <c r="Q496" s="48">
        <v>9</v>
      </c>
      <c r="R496" s="49">
        <f t="shared" si="48"/>
        <v>1</v>
      </c>
      <c r="S496" s="49">
        <f t="shared" si="49"/>
        <v>0</v>
      </c>
    </row>
    <row r="497" spans="1:19" ht="15.75" customHeight="1" x14ac:dyDescent="0.25">
      <c r="A497" s="41">
        <v>2001</v>
      </c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131"/>
      <c r="M497" s="119"/>
      <c r="N497" s="120"/>
      <c r="O497" s="122"/>
      <c r="P497" s="123"/>
      <c r="Q497" s="124"/>
      <c r="R497" s="125"/>
      <c r="S497" s="123"/>
    </row>
    <row r="498" spans="1:19" ht="15.75" customHeight="1" x14ac:dyDescent="0.25">
      <c r="A498" s="41">
        <v>2002</v>
      </c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131"/>
      <c r="M498" s="119"/>
      <c r="N498" s="120"/>
      <c r="O498" s="122"/>
      <c r="P498" s="126"/>
      <c r="Q498" s="124"/>
      <c r="R498" s="127"/>
      <c r="S498" s="126"/>
    </row>
    <row r="499" spans="1:19" ht="15.75" customHeight="1" x14ac:dyDescent="0.25">
      <c r="A499" s="41">
        <v>2101</v>
      </c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131"/>
      <c r="M499" s="119"/>
      <c r="N499" s="120"/>
      <c r="O499" s="122"/>
      <c r="P499" s="126"/>
      <c r="Q499" s="124"/>
      <c r="R499" s="127"/>
      <c r="S499" s="126"/>
    </row>
    <row r="500" spans="1:19" ht="15.75" customHeight="1" x14ac:dyDescent="0.25">
      <c r="A500" s="41">
        <v>2102</v>
      </c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131"/>
      <c r="M500" s="119"/>
      <c r="N500" s="120"/>
      <c r="O500" s="122"/>
      <c r="P500" s="120"/>
      <c r="Q500" s="122"/>
      <c r="R500" s="158"/>
      <c r="S500" s="126"/>
    </row>
    <row r="501" spans="1:19" ht="15.75" customHeight="1" x14ac:dyDescent="0.25">
      <c r="A501" s="41">
        <v>2201</v>
      </c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131"/>
      <c r="M501" s="119"/>
      <c r="N501" s="120"/>
      <c r="O501" s="122"/>
      <c r="P501" s="52" t="s">
        <v>35</v>
      </c>
      <c r="Q501" s="94">
        <v>8</v>
      </c>
      <c r="R501" s="54">
        <f>IF(SUM(L491:L501)=0,"",SUM(L491:L501))</f>
        <v>8</v>
      </c>
      <c r="S501" s="55" t="s">
        <v>20</v>
      </c>
    </row>
    <row r="502" spans="1:19" ht="15.75" customHeight="1" x14ac:dyDescent="0.25">
      <c r="A502" s="41">
        <v>2202</v>
      </c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131"/>
      <c r="M502" s="119"/>
      <c r="N502" s="120"/>
      <c r="O502" s="122"/>
      <c r="P502" s="56" t="s">
        <v>36</v>
      </c>
      <c r="Q502" s="96">
        <f>Q501/B487</f>
        <v>0.47058823529411764</v>
      </c>
      <c r="R502" s="58">
        <f>IF(Q501/R501=0,"",Q501/R501)</f>
        <v>1</v>
      </c>
      <c r="S502" s="59" t="s">
        <v>37</v>
      </c>
    </row>
    <row r="503" spans="1:19" ht="15.75" customHeight="1" x14ac:dyDescent="0.25">
      <c r="A503" s="41">
        <v>2301</v>
      </c>
      <c r="B503" s="186"/>
      <c r="C503" s="186"/>
      <c r="D503" s="186"/>
      <c r="E503" s="186"/>
      <c r="F503" s="186"/>
      <c r="G503" s="186"/>
      <c r="H503" s="186"/>
      <c r="I503" s="186"/>
      <c r="J503" s="186"/>
      <c r="K503" s="186"/>
      <c r="L503" s="131"/>
      <c r="M503" s="128"/>
      <c r="N503" s="129"/>
      <c r="O503" s="130"/>
      <c r="P503" s="61"/>
      <c r="Q503" s="62"/>
      <c r="R503" s="62"/>
      <c r="S503" s="63"/>
    </row>
    <row r="504" spans="1:19" ht="18" customHeight="1" x14ac:dyDescent="0.25">
      <c r="A504" s="22"/>
      <c r="B504" s="253" t="s">
        <v>80</v>
      </c>
      <c r="C504" s="253"/>
      <c r="D504" s="253"/>
      <c r="E504" s="253"/>
      <c r="F504" s="253"/>
      <c r="G504" s="253"/>
      <c r="H504" s="253"/>
      <c r="I504" s="253"/>
      <c r="J504" s="253"/>
      <c r="K504" s="253"/>
      <c r="L504" s="185">
        <f>SUM(L496:L500)</f>
        <v>8</v>
      </c>
      <c r="M504" s="65">
        <f>IF(L496=0,"",L496/B487)</f>
        <v>0.47058823529411764</v>
      </c>
      <c r="N504" s="65">
        <f>IF(L504=0,"",L504/B487)</f>
        <v>0.47058823529411764</v>
      </c>
      <c r="O504" s="65">
        <f>IF(L496=0,"",N504-M504)</f>
        <v>0</v>
      </c>
      <c r="P504" s="1"/>
      <c r="Q504" s="27"/>
      <c r="R504" s="30"/>
      <c r="S504" s="1"/>
    </row>
    <row r="505" spans="1:19" ht="12.75" customHeight="1" x14ac:dyDescent="0.2">
      <c r="M505" s="1"/>
      <c r="N505" s="1"/>
      <c r="P505" s="1"/>
    </row>
    <row r="506" spans="1:19" ht="12.75" customHeight="1" x14ac:dyDescent="0.2">
      <c r="M506" s="1"/>
      <c r="N506" s="1"/>
      <c r="P506" s="1"/>
    </row>
    <row r="507" spans="1:19" ht="26.25" customHeight="1" x14ac:dyDescent="0.4">
      <c r="A507" s="196"/>
      <c r="B507" s="235" t="s">
        <v>69</v>
      </c>
      <c r="C507" s="235"/>
      <c r="D507" s="235"/>
      <c r="E507" s="235"/>
      <c r="F507" s="235"/>
      <c r="G507" s="235"/>
      <c r="H507" s="235"/>
      <c r="I507" s="235"/>
      <c r="J507" s="235"/>
      <c r="K507" s="173" t="s">
        <v>82</v>
      </c>
      <c r="L507" s="1"/>
      <c r="M507" s="1"/>
      <c r="N507" s="27"/>
      <c r="O507" s="1"/>
      <c r="P507" s="27"/>
      <c r="Q507" s="27"/>
      <c r="R507" s="27"/>
    </row>
    <row r="508" spans="1:19" ht="20.25" customHeight="1" x14ac:dyDescent="0.2">
      <c r="A508" s="245" t="s">
        <v>19</v>
      </c>
      <c r="B508" s="246" t="s">
        <v>70</v>
      </c>
      <c r="C508" s="266"/>
      <c r="D508" s="266"/>
      <c r="E508" s="266"/>
      <c r="F508" s="266"/>
      <c r="G508" s="266"/>
      <c r="H508" s="266"/>
      <c r="I508" s="266"/>
      <c r="J508" s="267"/>
      <c r="K508" s="249" t="s">
        <v>20</v>
      </c>
      <c r="L508" s="243" t="s">
        <v>11</v>
      </c>
      <c r="M508" s="243" t="s">
        <v>12</v>
      </c>
      <c r="N508" s="242" t="s">
        <v>13</v>
      </c>
      <c r="O508" s="243" t="s">
        <v>14</v>
      </c>
      <c r="P508" s="244" t="s">
        <v>15</v>
      </c>
      <c r="Q508" s="244" t="s">
        <v>16</v>
      </c>
      <c r="R508" s="243" t="s">
        <v>17</v>
      </c>
    </row>
    <row r="509" spans="1:19" ht="15.75" customHeight="1" x14ac:dyDescent="0.25">
      <c r="A509" s="238"/>
      <c r="B509" s="41" t="s">
        <v>71</v>
      </c>
      <c r="C509" s="41" t="s">
        <v>72</v>
      </c>
      <c r="D509" s="41" t="s">
        <v>73</v>
      </c>
      <c r="E509" s="41" t="s">
        <v>74</v>
      </c>
      <c r="F509" s="41" t="s">
        <v>75</v>
      </c>
      <c r="G509" s="41" t="s">
        <v>76</v>
      </c>
      <c r="H509" s="41" t="s">
        <v>77</v>
      </c>
      <c r="I509" s="41" t="s">
        <v>78</v>
      </c>
      <c r="J509" s="41" t="s">
        <v>79</v>
      </c>
      <c r="K509" s="259"/>
      <c r="L509" s="238"/>
      <c r="M509" s="238"/>
      <c r="N509" s="238"/>
      <c r="O509" s="238"/>
      <c r="P509" s="238"/>
      <c r="Q509" s="238"/>
      <c r="R509" s="238"/>
    </row>
    <row r="510" spans="1:19" ht="15.75" customHeight="1" x14ac:dyDescent="0.25">
      <c r="A510" s="41">
        <v>1502</v>
      </c>
      <c r="B510" s="42">
        <v>80</v>
      </c>
      <c r="C510" s="42"/>
      <c r="D510" s="42"/>
      <c r="E510" s="42"/>
      <c r="F510" s="42"/>
      <c r="G510" s="42"/>
      <c r="H510" s="42"/>
      <c r="I510" s="42"/>
      <c r="J510" s="42"/>
      <c r="K510" s="131"/>
      <c r="L510" s="114"/>
      <c r="M510" s="115"/>
      <c r="N510" s="116"/>
      <c r="O510" s="117"/>
      <c r="P510" s="44">
        <f>B510</f>
        <v>80</v>
      </c>
      <c r="Q510" s="118"/>
      <c r="R510" s="117"/>
    </row>
    <row r="511" spans="1:19" ht="15.75" customHeight="1" x14ac:dyDescent="0.25">
      <c r="A511" s="41">
        <v>1601</v>
      </c>
      <c r="B511" s="42"/>
      <c r="C511" s="42">
        <v>70</v>
      </c>
      <c r="D511" s="42"/>
      <c r="E511" s="42"/>
      <c r="F511" s="42"/>
      <c r="G511" s="42"/>
      <c r="H511" s="42"/>
      <c r="I511" s="42"/>
      <c r="J511" s="42"/>
      <c r="K511" s="131"/>
      <c r="L511" s="119"/>
      <c r="M511" s="120"/>
      <c r="N511" s="121"/>
      <c r="O511" s="47">
        <f>IF(C511=0,"",C511/B510)</f>
        <v>0.875</v>
      </c>
      <c r="P511" s="48">
        <v>70</v>
      </c>
      <c r="Q511" s="49">
        <f t="shared" ref="Q511:Q518" si="50">IF(P511=0,"",P511/P510)</f>
        <v>0.875</v>
      </c>
      <c r="R511" s="49">
        <f t="shared" ref="R511:R518" si="51">IF(P511=0,"",100%-Q511)</f>
        <v>0.125</v>
      </c>
    </row>
    <row r="512" spans="1:19" ht="15.75" customHeight="1" x14ac:dyDescent="0.25">
      <c r="A512" s="41">
        <v>1602</v>
      </c>
      <c r="B512" s="42"/>
      <c r="C512" s="42"/>
      <c r="D512" s="42">
        <v>60</v>
      </c>
      <c r="E512" s="42"/>
      <c r="F512" s="42"/>
      <c r="G512" s="42"/>
      <c r="H512" s="42"/>
      <c r="I512" s="42"/>
      <c r="J512" s="42"/>
      <c r="K512" s="131"/>
      <c r="L512" s="119"/>
      <c r="M512" s="120"/>
      <c r="N512" s="121"/>
      <c r="O512" s="47">
        <f>IF(D512=0,"",D512/C511)</f>
        <v>0.8571428571428571</v>
      </c>
      <c r="P512" s="48">
        <v>60</v>
      </c>
      <c r="Q512" s="49">
        <f t="shared" si="50"/>
        <v>0.8571428571428571</v>
      </c>
      <c r="R512" s="49">
        <f t="shared" si="51"/>
        <v>0.1428571428571429</v>
      </c>
      <c r="S512" s="74">
        <f>P512/P510</f>
        <v>0.75</v>
      </c>
    </row>
    <row r="513" spans="1:22" ht="15.75" customHeight="1" x14ac:dyDescent="0.25">
      <c r="A513" s="41">
        <v>1701</v>
      </c>
      <c r="B513" s="42"/>
      <c r="C513" s="42"/>
      <c r="D513" s="42"/>
      <c r="E513" s="42">
        <v>58</v>
      </c>
      <c r="F513" s="42"/>
      <c r="G513" s="42"/>
      <c r="H513" s="42"/>
      <c r="I513" s="42"/>
      <c r="J513" s="42"/>
      <c r="K513" s="131"/>
      <c r="L513" s="119"/>
      <c r="M513" s="120"/>
      <c r="N513" s="121"/>
      <c r="O513" s="47">
        <f>IF(E513=0,"",E513/D512)</f>
        <v>0.96666666666666667</v>
      </c>
      <c r="P513" s="48">
        <v>60</v>
      </c>
      <c r="Q513" s="49">
        <f t="shared" si="50"/>
        <v>1</v>
      </c>
      <c r="R513" s="49">
        <f t="shared" si="51"/>
        <v>0</v>
      </c>
    </row>
    <row r="514" spans="1:22" ht="15.75" customHeight="1" x14ac:dyDescent="0.25">
      <c r="A514" s="41">
        <v>1702</v>
      </c>
      <c r="B514" s="42"/>
      <c r="C514" s="42"/>
      <c r="D514" s="42"/>
      <c r="E514" s="42"/>
      <c r="F514" s="42">
        <v>54</v>
      </c>
      <c r="G514" s="42"/>
      <c r="H514" s="42"/>
      <c r="I514" s="42"/>
      <c r="J514" s="42"/>
      <c r="K514" s="131"/>
      <c r="L514" s="119"/>
      <c r="M514" s="120"/>
      <c r="N514" s="121"/>
      <c r="O514" s="47">
        <f>IF(F514=0,"",F514/E513)</f>
        <v>0.93103448275862066</v>
      </c>
      <c r="P514" s="48">
        <v>54</v>
      </c>
      <c r="Q514" s="49">
        <f t="shared" si="50"/>
        <v>0.9</v>
      </c>
      <c r="R514" s="49">
        <f t="shared" si="51"/>
        <v>9.9999999999999978E-2</v>
      </c>
    </row>
    <row r="515" spans="1:22" ht="15.75" customHeight="1" x14ac:dyDescent="0.25">
      <c r="A515" s="41">
        <v>1801</v>
      </c>
      <c r="B515" s="42"/>
      <c r="C515" s="42"/>
      <c r="D515" s="42"/>
      <c r="E515" s="42"/>
      <c r="F515" s="42"/>
      <c r="G515" s="42">
        <v>51</v>
      </c>
      <c r="H515" s="42"/>
      <c r="I515" s="42"/>
      <c r="J515" s="42"/>
      <c r="K515" s="131"/>
      <c r="L515" s="119"/>
      <c r="M515" s="120"/>
      <c r="N515" s="121"/>
      <c r="O515" s="47">
        <f>IF(G515=0,"",G515/F514)</f>
        <v>0.94444444444444442</v>
      </c>
      <c r="P515" s="48">
        <v>52</v>
      </c>
      <c r="Q515" s="49">
        <f t="shared" si="50"/>
        <v>0.96296296296296291</v>
      </c>
      <c r="R515" s="49">
        <f t="shared" si="51"/>
        <v>3.703703703703709E-2</v>
      </c>
      <c r="V515" s="1"/>
    </row>
    <row r="516" spans="1:22" ht="15.75" customHeight="1" x14ac:dyDescent="0.25">
      <c r="A516" s="41">
        <v>1802</v>
      </c>
      <c r="B516" s="42"/>
      <c r="C516" s="42"/>
      <c r="D516" s="42"/>
      <c r="E516" s="42"/>
      <c r="F516" s="42"/>
      <c r="G516" s="42"/>
      <c r="H516" s="42">
        <v>51</v>
      </c>
      <c r="I516" s="42"/>
      <c r="J516" s="42"/>
      <c r="K516" s="131"/>
      <c r="L516" s="119"/>
      <c r="M516" s="120"/>
      <c r="N516" s="121"/>
      <c r="O516" s="47">
        <f>IF(H516=0,"",H516/G515)</f>
        <v>1</v>
      </c>
      <c r="P516" s="48">
        <v>51</v>
      </c>
      <c r="Q516" s="49">
        <f t="shared" si="50"/>
        <v>0.98076923076923073</v>
      </c>
      <c r="R516" s="49">
        <f t="shared" si="51"/>
        <v>1.9230769230769273E-2</v>
      </c>
    </row>
    <row r="517" spans="1:22" ht="15.75" customHeight="1" x14ac:dyDescent="0.25">
      <c r="A517" s="41">
        <v>1901</v>
      </c>
      <c r="B517" s="42"/>
      <c r="C517" s="42"/>
      <c r="D517" s="42"/>
      <c r="E517" s="42"/>
      <c r="F517" s="42"/>
      <c r="G517" s="42"/>
      <c r="H517" s="42"/>
      <c r="I517" s="42">
        <v>49</v>
      </c>
      <c r="J517" s="42"/>
      <c r="K517" s="131"/>
      <c r="L517" s="119"/>
      <c r="M517" s="120"/>
      <c r="N517" s="121"/>
      <c r="O517" s="47">
        <f>IF(I517=0,"",I517/H516)</f>
        <v>0.96078431372549022</v>
      </c>
      <c r="P517" s="48">
        <v>50</v>
      </c>
      <c r="Q517" s="49">
        <f t="shared" si="50"/>
        <v>0.98039215686274506</v>
      </c>
      <c r="R517" s="49">
        <f t="shared" si="51"/>
        <v>1.9607843137254943E-2</v>
      </c>
    </row>
    <row r="518" spans="1:22" ht="15.75" customHeight="1" x14ac:dyDescent="0.25">
      <c r="A518" s="41">
        <v>1902</v>
      </c>
      <c r="B518" s="42"/>
      <c r="C518" s="42"/>
      <c r="D518" s="42"/>
      <c r="E518" s="42"/>
      <c r="F518" s="42"/>
      <c r="G518" s="42"/>
      <c r="H518" s="42"/>
      <c r="I518" s="42"/>
      <c r="J518" s="42">
        <v>49</v>
      </c>
      <c r="K518" s="131">
        <v>41</v>
      </c>
      <c r="L518" s="119"/>
      <c r="M518" s="120"/>
      <c r="N518" s="121"/>
      <c r="O518" s="47">
        <f>IF(J518=0,"",J518/I517)</f>
        <v>1</v>
      </c>
      <c r="P518" s="48">
        <v>50</v>
      </c>
      <c r="Q518" s="49">
        <f t="shared" si="50"/>
        <v>1</v>
      </c>
      <c r="R518" s="49">
        <f t="shared" si="51"/>
        <v>0</v>
      </c>
    </row>
    <row r="519" spans="1:22" ht="15.75" customHeight="1" x14ac:dyDescent="0.25">
      <c r="A519" s="41">
        <v>2001</v>
      </c>
      <c r="B519" s="42"/>
      <c r="C519" s="42"/>
      <c r="D519" s="42"/>
      <c r="E519" s="42"/>
      <c r="F519" s="42"/>
      <c r="G519" s="42"/>
      <c r="H519" s="42"/>
      <c r="I519" s="42"/>
      <c r="J519" s="42">
        <v>1</v>
      </c>
      <c r="K519" s="131">
        <v>1</v>
      </c>
      <c r="L519" s="119"/>
      <c r="M519" s="120"/>
      <c r="N519" s="120"/>
      <c r="O519" s="126"/>
      <c r="P519" s="48">
        <v>1</v>
      </c>
      <c r="Q519" s="127"/>
      <c r="R519" s="126"/>
    </row>
    <row r="520" spans="1:22" ht="15.75" customHeight="1" x14ac:dyDescent="0.25">
      <c r="A520" s="41">
        <v>2002</v>
      </c>
      <c r="B520" s="42"/>
      <c r="C520" s="42"/>
      <c r="D520" s="42"/>
      <c r="E520" s="42"/>
      <c r="F520" s="42"/>
      <c r="G520" s="42"/>
      <c r="H520" s="42"/>
      <c r="I520" s="42"/>
      <c r="J520" s="42"/>
      <c r="K520" s="131"/>
      <c r="L520" s="119"/>
      <c r="M520" s="120"/>
      <c r="N520" s="122"/>
      <c r="O520" s="126"/>
      <c r="P520" s="124"/>
      <c r="Q520" s="127"/>
      <c r="R520" s="126"/>
    </row>
    <row r="521" spans="1:22" ht="15.75" customHeight="1" x14ac:dyDescent="0.25">
      <c r="A521" s="41">
        <v>2101</v>
      </c>
      <c r="B521" s="42"/>
      <c r="C521" s="42"/>
      <c r="D521" s="42"/>
      <c r="E521" s="42"/>
      <c r="F521" s="42"/>
      <c r="G521" s="42"/>
      <c r="H521" s="42"/>
      <c r="I521" s="42"/>
      <c r="J521" s="42"/>
      <c r="K521" s="131"/>
      <c r="L521" s="119"/>
      <c r="M521" s="120"/>
      <c r="N521" s="122"/>
      <c r="O521" s="126"/>
      <c r="P521" s="124"/>
      <c r="Q521" s="127"/>
      <c r="R521" s="126"/>
    </row>
    <row r="522" spans="1:22" ht="15.75" customHeight="1" x14ac:dyDescent="0.25">
      <c r="A522" s="41">
        <v>2102</v>
      </c>
      <c r="B522" s="42"/>
      <c r="C522" s="42"/>
      <c r="D522" s="42"/>
      <c r="E522" s="42"/>
      <c r="F522" s="42"/>
      <c r="G522" s="42"/>
      <c r="H522" s="42"/>
      <c r="I522" s="42"/>
      <c r="J522" s="42"/>
      <c r="K522" s="131"/>
      <c r="L522" s="119"/>
      <c r="M522" s="120"/>
      <c r="N522" s="122"/>
      <c r="O522" s="126"/>
      <c r="P522" s="124"/>
      <c r="Q522" s="127"/>
      <c r="R522" s="126"/>
    </row>
    <row r="523" spans="1:22" ht="15.75" customHeight="1" x14ac:dyDescent="0.25">
      <c r="A523" s="41">
        <v>2201</v>
      </c>
      <c r="B523" s="42"/>
      <c r="C523" s="42"/>
      <c r="D523" s="42"/>
      <c r="E523" s="42"/>
      <c r="F523" s="42"/>
      <c r="G523" s="42"/>
      <c r="H523" s="42"/>
      <c r="I523" s="42"/>
      <c r="J523" s="42"/>
      <c r="K523" s="131"/>
      <c r="L523" s="119"/>
      <c r="M523" s="120"/>
      <c r="N523" s="122"/>
      <c r="O523" s="120"/>
      <c r="P523" s="122"/>
      <c r="Q523" s="158"/>
      <c r="R523" s="126"/>
    </row>
    <row r="524" spans="1:22" ht="15.75" customHeight="1" x14ac:dyDescent="0.25">
      <c r="A524" s="41">
        <v>2202</v>
      </c>
      <c r="B524" s="42"/>
      <c r="C524" s="42"/>
      <c r="D524" s="42"/>
      <c r="E524" s="42"/>
      <c r="F524" s="42"/>
      <c r="G524" s="42"/>
      <c r="H524" s="42"/>
      <c r="I524" s="42"/>
      <c r="J524" s="42"/>
      <c r="K524" s="131"/>
      <c r="L524" s="119"/>
      <c r="M524" s="120"/>
      <c r="N524" s="122"/>
      <c r="O524" s="52" t="s">
        <v>35</v>
      </c>
      <c r="P524" s="94">
        <v>35</v>
      </c>
      <c r="Q524" s="54">
        <f>IF(SUM(K514:K524)=0,"",SUM(K514:K524))</f>
        <v>42</v>
      </c>
      <c r="R524" s="55" t="s">
        <v>20</v>
      </c>
    </row>
    <row r="525" spans="1:22" ht="15.75" customHeight="1" x14ac:dyDescent="0.25">
      <c r="A525" s="41">
        <v>2301</v>
      </c>
      <c r="B525" s="42"/>
      <c r="C525" s="42"/>
      <c r="D525" s="42"/>
      <c r="E525" s="42"/>
      <c r="F525" s="42"/>
      <c r="G525" s="42"/>
      <c r="H525" s="42"/>
      <c r="I525" s="42"/>
      <c r="J525" s="42"/>
      <c r="K525" s="131"/>
      <c r="L525" s="119"/>
      <c r="M525" s="120"/>
      <c r="N525" s="122"/>
      <c r="O525" s="56" t="s">
        <v>36</v>
      </c>
      <c r="P525" s="96">
        <f>P524/B510</f>
        <v>0.4375</v>
      </c>
      <c r="Q525" s="58">
        <f>IF(P524/Q524=0,"",P524/Q524)</f>
        <v>0.83333333333333337</v>
      </c>
      <c r="R525" s="59" t="s">
        <v>37</v>
      </c>
    </row>
    <row r="526" spans="1:22" ht="15.75" customHeight="1" x14ac:dyDescent="0.25">
      <c r="A526" s="41">
        <v>2302</v>
      </c>
      <c r="B526" s="186"/>
      <c r="C526" s="186"/>
      <c r="D526" s="186"/>
      <c r="E526" s="186"/>
      <c r="F526" s="186"/>
      <c r="G526" s="186"/>
      <c r="H526" s="186"/>
      <c r="I526" s="186"/>
      <c r="J526" s="186"/>
      <c r="K526" s="131"/>
      <c r="L526" s="128"/>
      <c r="M526" s="129"/>
      <c r="N526" s="130"/>
      <c r="O526" s="61"/>
      <c r="P526" s="62"/>
      <c r="Q526" s="62"/>
      <c r="R526" s="63"/>
    </row>
    <row r="527" spans="1:22" ht="18" customHeight="1" x14ac:dyDescent="0.25">
      <c r="A527" s="22"/>
      <c r="B527" s="272" t="s">
        <v>80</v>
      </c>
      <c r="C527" s="273"/>
      <c r="D527" s="273"/>
      <c r="E527" s="273"/>
      <c r="F527" s="273"/>
      <c r="G527" s="273"/>
      <c r="H527" s="273"/>
      <c r="I527" s="273"/>
      <c r="J527" s="274"/>
      <c r="K527" s="185">
        <f>SUM(K518:K523)</f>
        <v>42</v>
      </c>
      <c r="L527" s="65">
        <f>K518/B510</f>
        <v>0.51249999999999996</v>
      </c>
      <c r="M527" s="65">
        <f>IF(K527=0,"",K527/B510)</f>
        <v>0.52500000000000002</v>
      </c>
      <c r="N527" s="65">
        <f>IF(K519=0,"",M527-L527)</f>
        <v>1.2500000000000067E-2</v>
      </c>
      <c r="O527" s="1"/>
      <c r="P527" s="27"/>
      <c r="Q527" s="30"/>
      <c r="R527" s="1"/>
    </row>
    <row r="528" spans="1:22" ht="12.75" customHeight="1" x14ac:dyDescent="0.2">
      <c r="M528" s="1"/>
      <c r="N528" s="1"/>
      <c r="P528" s="1"/>
    </row>
    <row r="529" spans="1:19" ht="12.75" customHeight="1" x14ac:dyDescent="0.2">
      <c r="M529" s="1"/>
      <c r="N529" s="1"/>
      <c r="P529" s="1"/>
    </row>
    <row r="530" spans="1:19" ht="26.25" customHeight="1" x14ac:dyDescent="0.4">
      <c r="A530" s="196"/>
      <c r="B530" s="235" t="s">
        <v>69</v>
      </c>
      <c r="C530" s="235"/>
      <c r="D530" s="235"/>
      <c r="E530" s="235"/>
      <c r="F530" s="235"/>
      <c r="G530" s="235"/>
      <c r="H530" s="235"/>
      <c r="I530" s="235"/>
      <c r="J530" s="235"/>
      <c r="K530" s="173" t="s">
        <v>83</v>
      </c>
      <c r="L530" s="1"/>
      <c r="M530" s="1"/>
      <c r="N530" s="27"/>
      <c r="O530" s="1"/>
      <c r="P530" s="27"/>
      <c r="Q530" s="27"/>
      <c r="R530" s="27"/>
    </row>
    <row r="531" spans="1:19" ht="20.25" customHeight="1" x14ac:dyDescent="0.2">
      <c r="A531" s="245" t="s">
        <v>19</v>
      </c>
      <c r="B531" s="246" t="s">
        <v>70</v>
      </c>
      <c r="C531" s="266"/>
      <c r="D531" s="266"/>
      <c r="E531" s="266"/>
      <c r="F531" s="266"/>
      <c r="G531" s="266"/>
      <c r="H531" s="266"/>
      <c r="I531" s="266"/>
      <c r="J531" s="267"/>
      <c r="K531" s="249" t="s">
        <v>20</v>
      </c>
      <c r="L531" s="243" t="s">
        <v>11</v>
      </c>
      <c r="M531" s="243" t="s">
        <v>12</v>
      </c>
      <c r="N531" s="242" t="s">
        <v>13</v>
      </c>
      <c r="O531" s="243" t="s">
        <v>14</v>
      </c>
      <c r="P531" s="244" t="s">
        <v>15</v>
      </c>
      <c r="Q531" s="244" t="s">
        <v>16</v>
      </c>
      <c r="R531" s="243" t="s">
        <v>17</v>
      </c>
    </row>
    <row r="532" spans="1:19" ht="15.75" customHeight="1" x14ac:dyDescent="0.25">
      <c r="A532" s="238"/>
      <c r="B532" s="41" t="s">
        <v>71</v>
      </c>
      <c r="C532" s="41" t="s">
        <v>72</v>
      </c>
      <c r="D532" s="41" t="s">
        <v>73</v>
      </c>
      <c r="E532" s="41" t="s">
        <v>74</v>
      </c>
      <c r="F532" s="41" t="s">
        <v>75</v>
      </c>
      <c r="G532" s="41" t="s">
        <v>76</v>
      </c>
      <c r="H532" s="41" t="s">
        <v>77</v>
      </c>
      <c r="I532" s="41" t="s">
        <v>78</v>
      </c>
      <c r="J532" s="41" t="s">
        <v>79</v>
      </c>
      <c r="K532" s="259"/>
      <c r="L532" s="238"/>
      <c r="M532" s="238"/>
      <c r="N532" s="238"/>
      <c r="O532" s="238"/>
      <c r="P532" s="238"/>
      <c r="Q532" s="238"/>
      <c r="R532" s="238"/>
    </row>
    <row r="533" spans="1:19" ht="15.75" customHeight="1" x14ac:dyDescent="0.25">
      <c r="A533" s="41">
        <v>1601</v>
      </c>
      <c r="B533" s="42">
        <v>19</v>
      </c>
      <c r="C533" s="42"/>
      <c r="D533" s="42"/>
      <c r="E533" s="42"/>
      <c r="F533" s="42"/>
      <c r="G533" s="42"/>
      <c r="H533" s="42"/>
      <c r="I533" s="42"/>
      <c r="J533" s="42"/>
      <c r="K533" s="131"/>
      <c r="L533" s="114"/>
      <c r="M533" s="115"/>
      <c r="N533" s="116"/>
      <c r="O533" s="117"/>
      <c r="P533" s="44">
        <f>B533</f>
        <v>19</v>
      </c>
      <c r="Q533" s="118"/>
      <c r="R533" s="117"/>
    </row>
    <row r="534" spans="1:19" ht="15.75" customHeight="1" x14ac:dyDescent="0.25">
      <c r="A534" s="41">
        <v>1602</v>
      </c>
      <c r="B534" s="42"/>
      <c r="C534" s="42">
        <v>17</v>
      </c>
      <c r="D534" s="42"/>
      <c r="E534" s="42"/>
      <c r="F534" s="42"/>
      <c r="G534" s="42"/>
      <c r="H534" s="42"/>
      <c r="I534" s="42"/>
      <c r="J534" s="42"/>
      <c r="K534" s="131"/>
      <c r="L534" s="119"/>
      <c r="M534" s="120"/>
      <c r="N534" s="121"/>
      <c r="O534" s="47">
        <f>IF(C534=0,"",C534/B533)</f>
        <v>0.89473684210526316</v>
      </c>
      <c r="P534" s="48">
        <v>17</v>
      </c>
      <c r="Q534" s="49">
        <f t="shared" ref="Q534:Q541" si="52">IF(P534=0,"",P534/P533)</f>
        <v>0.89473684210526316</v>
      </c>
      <c r="R534" s="49">
        <f t="shared" ref="R534:R541" si="53">IF(P534=0,"",100%-Q534)</f>
        <v>0.10526315789473684</v>
      </c>
    </row>
    <row r="535" spans="1:19" ht="15.75" customHeight="1" x14ac:dyDescent="0.25">
      <c r="A535" s="41">
        <v>1701</v>
      </c>
      <c r="B535" s="42"/>
      <c r="C535" s="42"/>
      <c r="D535" s="42">
        <v>16</v>
      </c>
      <c r="E535" s="42"/>
      <c r="F535" s="42"/>
      <c r="G535" s="42"/>
      <c r="H535" s="42"/>
      <c r="I535" s="42"/>
      <c r="J535" s="42"/>
      <c r="K535" s="131"/>
      <c r="L535" s="119"/>
      <c r="M535" s="120"/>
      <c r="N535" s="121"/>
      <c r="O535" s="47">
        <f>IF(D535=0,"",D535/C534)</f>
        <v>0.94117647058823528</v>
      </c>
      <c r="P535" s="48">
        <v>17</v>
      </c>
      <c r="Q535" s="49">
        <f t="shared" si="52"/>
        <v>1</v>
      </c>
      <c r="R535" s="49">
        <f t="shared" si="53"/>
        <v>0</v>
      </c>
      <c r="S535" s="74">
        <f>P535/P533</f>
        <v>0.89473684210526316</v>
      </c>
    </row>
    <row r="536" spans="1:19" ht="15.75" customHeight="1" x14ac:dyDescent="0.25">
      <c r="A536" s="41">
        <v>1702</v>
      </c>
      <c r="B536" s="42"/>
      <c r="C536" s="42"/>
      <c r="D536" s="42"/>
      <c r="E536" s="42">
        <v>14</v>
      </c>
      <c r="F536" s="42"/>
      <c r="G536" s="42"/>
      <c r="H536" s="42"/>
      <c r="I536" s="42"/>
      <c r="J536" s="42"/>
      <c r="K536" s="131"/>
      <c r="L536" s="119"/>
      <c r="M536" s="120"/>
      <c r="N536" s="121"/>
      <c r="O536" s="47">
        <f>IF(E536=0,"",E536/D535)</f>
        <v>0.875</v>
      </c>
      <c r="P536" s="48">
        <v>16</v>
      </c>
      <c r="Q536" s="49">
        <f t="shared" si="52"/>
        <v>0.94117647058823528</v>
      </c>
      <c r="R536" s="49">
        <f t="shared" si="53"/>
        <v>5.8823529411764719E-2</v>
      </c>
    </row>
    <row r="537" spans="1:19" ht="15.75" customHeight="1" x14ac:dyDescent="0.25">
      <c r="A537" s="41">
        <v>1801</v>
      </c>
      <c r="B537" s="42"/>
      <c r="C537" s="42"/>
      <c r="D537" s="42"/>
      <c r="E537" s="42"/>
      <c r="F537" s="42">
        <v>13</v>
      </c>
      <c r="G537" s="42"/>
      <c r="H537" s="42"/>
      <c r="I537" s="42"/>
      <c r="J537" s="42"/>
      <c r="K537" s="131"/>
      <c r="L537" s="119"/>
      <c r="M537" s="120"/>
      <c r="N537" s="121"/>
      <c r="O537" s="47">
        <f>IF(F537=0,"",F537/E536)</f>
        <v>0.9285714285714286</v>
      </c>
      <c r="P537" s="48">
        <v>14</v>
      </c>
      <c r="Q537" s="49">
        <f t="shared" si="52"/>
        <v>0.875</v>
      </c>
      <c r="R537" s="49">
        <f t="shared" si="53"/>
        <v>0.125</v>
      </c>
    </row>
    <row r="538" spans="1:19" ht="15.75" customHeight="1" x14ac:dyDescent="0.25">
      <c r="A538" s="41">
        <v>1802</v>
      </c>
      <c r="B538" s="42"/>
      <c r="C538" s="42"/>
      <c r="D538" s="42"/>
      <c r="E538" s="42"/>
      <c r="F538" s="42"/>
      <c r="G538" s="42">
        <v>12</v>
      </c>
      <c r="H538" s="42"/>
      <c r="I538" s="42"/>
      <c r="J538" s="42"/>
      <c r="K538" s="131"/>
      <c r="L538" s="119"/>
      <c r="M538" s="120"/>
      <c r="N538" s="121"/>
      <c r="O538" s="47">
        <f>IF(G538=0,"",G538/F537)</f>
        <v>0.92307692307692313</v>
      </c>
      <c r="P538" s="48">
        <v>14</v>
      </c>
      <c r="Q538" s="49">
        <f t="shared" si="52"/>
        <v>1</v>
      </c>
      <c r="R538" s="49">
        <f t="shared" si="53"/>
        <v>0</v>
      </c>
    </row>
    <row r="539" spans="1:19" ht="15.75" customHeight="1" x14ac:dyDescent="0.25">
      <c r="A539" s="41">
        <v>1901</v>
      </c>
      <c r="B539" s="42"/>
      <c r="C539" s="42"/>
      <c r="D539" s="42"/>
      <c r="E539" s="42"/>
      <c r="F539" s="42"/>
      <c r="G539" s="42"/>
      <c r="H539" s="42">
        <v>11</v>
      </c>
      <c r="I539" s="42"/>
      <c r="J539" s="42"/>
      <c r="K539" s="131"/>
      <c r="L539" s="119"/>
      <c r="M539" s="120"/>
      <c r="N539" s="121"/>
      <c r="O539" s="47">
        <f>IF(H539=0,"",H539/G538)</f>
        <v>0.91666666666666663</v>
      </c>
      <c r="P539" s="48">
        <v>13</v>
      </c>
      <c r="Q539" s="49">
        <f t="shared" si="52"/>
        <v>0.9285714285714286</v>
      </c>
      <c r="R539" s="49">
        <f t="shared" si="53"/>
        <v>7.1428571428571397E-2</v>
      </c>
    </row>
    <row r="540" spans="1:19" ht="15.75" customHeight="1" x14ac:dyDescent="0.25">
      <c r="A540" s="41">
        <v>1902</v>
      </c>
      <c r="B540" s="42"/>
      <c r="C540" s="42"/>
      <c r="D540" s="42"/>
      <c r="E540" s="42"/>
      <c r="F540" s="42"/>
      <c r="G540" s="42"/>
      <c r="H540" s="42"/>
      <c r="I540" s="42">
        <v>11</v>
      </c>
      <c r="J540" s="42"/>
      <c r="K540" s="131"/>
      <c r="L540" s="119"/>
      <c r="M540" s="120"/>
      <c r="N540" s="121"/>
      <c r="O540" s="47">
        <f>IF(I540=0,"",I540/H539)</f>
        <v>1</v>
      </c>
      <c r="P540" s="48">
        <v>13</v>
      </c>
      <c r="Q540" s="49">
        <f t="shared" si="52"/>
        <v>1</v>
      </c>
      <c r="R540" s="49">
        <f t="shared" si="53"/>
        <v>0</v>
      </c>
    </row>
    <row r="541" spans="1:19" ht="15.75" customHeight="1" x14ac:dyDescent="0.25">
      <c r="A541" s="41">
        <v>2001</v>
      </c>
      <c r="B541" s="42"/>
      <c r="C541" s="42"/>
      <c r="D541" s="42"/>
      <c r="E541" s="42"/>
      <c r="F541" s="42"/>
      <c r="G541" s="42"/>
      <c r="H541" s="42"/>
      <c r="I541" s="42"/>
      <c r="J541" s="42">
        <v>11</v>
      </c>
      <c r="K541" s="131">
        <v>9</v>
      </c>
      <c r="L541" s="119"/>
      <c r="M541" s="120"/>
      <c r="N541" s="121"/>
      <c r="O541" s="47">
        <f>IF(J541=0,"",J541/I540)</f>
        <v>1</v>
      </c>
      <c r="P541" s="48">
        <v>13</v>
      </c>
      <c r="Q541" s="49">
        <f t="shared" si="52"/>
        <v>1</v>
      </c>
      <c r="R541" s="49">
        <f t="shared" si="53"/>
        <v>0</v>
      </c>
    </row>
    <row r="542" spans="1:19" ht="15.75" customHeight="1" x14ac:dyDescent="0.25">
      <c r="A542" s="41">
        <v>2002</v>
      </c>
      <c r="B542" s="42"/>
      <c r="C542" s="42"/>
      <c r="D542" s="42"/>
      <c r="E542" s="42"/>
      <c r="F542" s="42"/>
      <c r="G542" s="42"/>
      <c r="H542" s="42"/>
      <c r="I542" s="42"/>
      <c r="J542" s="42">
        <v>9</v>
      </c>
      <c r="K542" s="131">
        <v>3</v>
      </c>
      <c r="L542" s="119"/>
      <c r="M542" s="120"/>
      <c r="N542" s="120"/>
      <c r="O542" s="126"/>
      <c r="P542" s="48"/>
      <c r="Q542" s="127"/>
      <c r="R542" s="126"/>
    </row>
    <row r="543" spans="1:19" ht="15.75" customHeight="1" x14ac:dyDescent="0.25">
      <c r="A543" s="41">
        <v>2101</v>
      </c>
      <c r="B543" s="42"/>
      <c r="C543" s="42"/>
      <c r="D543" s="42"/>
      <c r="E543" s="42"/>
      <c r="F543" s="42"/>
      <c r="G543" s="42"/>
      <c r="H543" s="42"/>
      <c r="I543" s="42"/>
      <c r="J543" s="42"/>
      <c r="K543" s="131"/>
      <c r="L543" s="119"/>
      <c r="M543" s="120"/>
      <c r="N543" s="122"/>
      <c r="O543" s="126"/>
      <c r="P543" s="124"/>
      <c r="Q543" s="127"/>
      <c r="R543" s="126"/>
    </row>
    <row r="544" spans="1:19" ht="15.75" customHeight="1" x14ac:dyDescent="0.25">
      <c r="A544" s="41">
        <v>2102</v>
      </c>
      <c r="B544" s="42"/>
      <c r="C544" s="42"/>
      <c r="D544" s="42"/>
      <c r="E544" s="42"/>
      <c r="F544" s="42"/>
      <c r="G544" s="42"/>
      <c r="H544" s="42"/>
      <c r="I544" s="42"/>
      <c r="J544" s="42"/>
      <c r="K544" s="131"/>
      <c r="L544" s="119"/>
      <c r="M544" s="120"/>
      <c r="N544" s="122"/>
      <c r="O544" s="126"/>
      <c r="P544" s="124"/>
      <c r="Q544" s="127"/>
      <c r="R544" s="126"/>
    </row>
    <row r="545" spans="1:19" ht="15.75" customHeight="1" x14ac:dyDescent="0.25">
      <c r="A545" s="41">
        <v>2201</v>
      </c>
      <c r="B545" s="42"/>
      <c r="C545" s="42"/>
      <c r="D545" s="42"/>
      <c r="E545" s="42"/>
      <c r="F545" s="42"/>
      <c r="G545" s="42"/>
      <c r="H545" s="42"/>
      <c r="I545" s="42"/>
      <c r="J545" s="42"/>
      <c r="K545" s="131"/>
      <c r="L545" s="119"/>
      <c r="M545" s="120"/>
      <c r="N545" s="122"/>
      <c r="O545" s="126"/>
      <c r="P545" s="124"/>
      <c r="Q545" s="127"/>
      <c r="R545" s="126"/>
    </row>
    <row r="546" spans="1:19" ht="15.75" customHeight="1" x14ac:dyDescent="0.25">
      <c r="A546" s="41">
        <v>2202</v>
      </c>
      <c r="B546" s="42"/>
      <c r="C546" s="42"/>
      <c r="D546" s="42"/>
      <c r="E546" s="42"/>
      <c r="F546" s="42"/>
      <c r="G546" s="42"/>
      <c r="H546" s="42"/>
      <c r="I546" s="42"/>
      <c r="J546" s="42"/>
      <c r="K546" s="131"/>
      <c r="L546" s="119"/>
      <c r="M546" s="120"/>
      <c r="N546" s="122"/>
      <c r="O546" s="120"/>
      <c r="P546" s="122"/>
      <c r="Q546" s="158"/>
      <c r="R546" s="126"/>
    </row>
    <row r="547" spans="1:19" ht="15.75" customHeight="1" x14ac:dyDescent="0.25">
      <c r="A547" s="41">
        <v>2301</v>
      </c>
      <c r="B547" s="42"/>
      <c r="C547" s="42"/>
      <c r="D547" s="42"/>
      <c r="E547" s="42"/>
      <c r="F547" s="42"/>
      <c r="G547" s="42"/>
      <c r="H547" s="42"/>
      <c r="I547" s="42"/>
      <c r="J547" s="42"/>
      <c r="K547" s="131"/>
      <c r="L547" s="119"/>
      <c r="M547" s="120"/>
      <c r="N547" s="122"/>
      <c r="O547" s="52" t="s">
        <v>35</v>
      </c>
      <c r="P547" s="94">
        <v>10</v>
      </c>
      <c r="Q547" s="54">
        <f>IF(SUM(K537:K547)=0,"",SUM(K537:K547))</f>
        <v>12</v>
      </c>
      <c r="R547" s="55" t="s">
        <v>20</v>
      </c>
    </row>
    <row r="548" spans="1:19" ht="15.75" customHeight="1" x14ac:dyDescent="0.25">
      <c r="A548" s="41">
        <v>2302</v>
      </c>
      <c r="B548" s="42"/>
      <c r="C548" s="42"/>
      <c r="D548" s="42"/>
      <c r="E548" s="42"/>
      <c r="F548" s="42"/>
      <c r="G548" s="42"/>
      <c r="H548" s="42"/>
      <c r="I548" s="42"/>
      <c r="J548" s="42"/>
      <c r="K548" s="131"/>
      <c r="L548" s="119"/>
      <c r="M548" s="120"/>
      <c r="N548" s="122"/>
      <c r="O548" s="56" t="s">
        <v>36</v>
      </c>
      <c r="P548" s="96">
        <f>P547/B533</f>
        <v>0.52631578947368418</v>
      </c>
      <c r="Q548" s="58">
        <f>IF(P547/Q547=0,"",P547/Q547)</f>
        <v>0.83333333333333337</v>
      </c>
      <c r="R548" s="59" t="s">
        <v>37</v>
      </c>
    </row>
    <row r="549" spans="1:19" ht="15.75" customHeight="1" x14ac:dyDescent="0.25">
      <c r="A549" s="41">
        <v>2401</v>
      </c>
      <c r="B549" s="186"/>
      <c r="C549" s="186"/>
      <c r="D549" s="186"/>
      <c r="E549" s="186"/>
      <c r="F549" s="186"/>
      <c r="G549" s="186"/>
      <c r="H549" s="186"/>
      <c r="I549" s="186"/>
      <c r="J549" s="186"/>
      <c r="K549" s="131"/>
      <c r="L549" s="128"/>
      <c r="M549" s="129"/>
      <c r="N549" s="130"/>
      <c r="O549" s="61"/>
      <c r="P549" s="62"/>
      <c r="Q549" s="62"/>
      <c r="R549" s="63"/>
    </row>
    <row r="550" spans="1:19" ht="18" customHeight="1" x14ac:dyDescent="0.25">
      <c r="A550" s="22"/>
      <c r="B550" s="253" t="s">
        <v>80</v>
      </c>
      <c r="C550" s="253"/>
      <c r="D550" s="253"/>
      <c r="E550" s="253"/>
      <c r="F550" s="253"/>
      <c r="G550" s="253"/>
      <c r="H550" s="253"/>
      <c r="I550" s="253"/>
      <c r="J550" s="253"/>
      <c r="K550" s="185">
        <f>SUM(K541:K546)</f>
        <v>12</v>
      </c>
      <c r="L550" s="65">
        <f>IF(K541=0,"",K541/B533)</f>
        <v>0.47368421052631576</v>
      </c>
      <c r="M550" s="65">
        <f>IF(K550=0,"",K550/B533)</f>
        <v>0.63157894736842102</v>
      </c>
      <c r="N550" s="65">
        <f>IF(K542=0,"",M550-L550)</f>
        <v>0.15789473684210525</v>
      </c>
      <c r="O550" s="1"/>
      <c r="P550" s="27"/>
      <c r="Q550" s="30"/>
      <c r="R550" s="1"/>
    </row>
    <row r="551" spans="1:19" ht="12.75" customHeight="1" x14ac:dyDescent="0.2">
      <c r="M551" s="1"/>
      <c r="N551" s="1"/>
      <c r="P551" s="1"/>
    </row>
    <row r="552" spans="1:19" ht="12.75" customHeight="1" x14ac:dyDescent="0.2">
      <c r="M552" s="1"/>
      <c r="N552" s="1"/>
      <c r="P552" s="1"/>
    </row>
    <row r="553" spans="1:19" ht="26.25" customHeight="1" x14ac:dyDescent="0.4">
      <c r="A553" s="196"/>
      <c r="B553" s="235" t="s">
        <v>69</v>
      </c>
      <c r="C553" s="235"/>
      <c r="D553" s="235"/>
      <c r="E553" s="235"/>
      <c r="F553" s="235"/>
      <c r="G553" s="235"/>
      <c r="H553" s="235"/>
      <c r="I553" s="235"/>
      <c r="J553" s="235"/>
      <c r="K553" s="173" t="s">
        <v>85</v>
      </c>
      <c r="L553" s="1"/>
      <c r="M553" s="1"/>
      <c r="N553" s="27"/>
      <c r="O553" s="1"/>
      <c r="P553" s="27"/>
      <c r="Q553" s="27"/>
      <c r="R553" s="27"/>
    </row>
    <row r="554" spans="1:19" ht="20.25" customHeight="1" x14ac:dyDescent="0.2">
      <c r="A554" s="245" t="s">
        <v>19</v>
      </c>
      <c r="B554" s="246" t="s">
        <v>70</v>
      </c>
      <c r="C554" s="266"/>
      <c r="D554" s="266"/>
      <c r="E554" s="266"/>
      <c r="F554" s="266"/>
      <c r="G554" s="266"/>
      <c r="H554" s="266"/>
      <c r="I554" s="266"/>
      <c r="J554" s="267"/>
      <c r="K554" s="249" t="s">
        <v>20</v>
      </c>
      <c r="L554" s="243" t="s">
        <v>11</v>
      </c>
      <c r="M554" s="243" t="s">
        <v>12</v>
      </c>
      <c r="N554" s="242" t="s">
        <v>13</v>
      </c>
      <c r="O554" s="243" t="s">
        <v>14</v>
      </c>
      <c r="P554" s="244" t="s">
        <v>15</v>
      </c>
      <c r="Q554" s="244" t="s">
        <v>16</v>
      </c>
      <c r="R554" s="243" t="s">
        <v>17</v>
      </c>
    </row>
    <row r="555" spans="1:19" ht="15.75" customHeight="1" x14ac:dyDescent="0.25">
      <c r="A555" s="238"/>
      <c r="B555" s="41" t="s">
        <v>71</v>
      </c>
      <c r="C555" s="41" t="s">
        <v>72</v>
      </c>
      <c r="D555" s="41" t="s">
        <v>73</v>
      </c>
      <c r="E555" s="41" t="s">
        <v>74</v>
      </c>
      <c r="F555" s="41" t="s">
        <v>75</v>
      </c>
      <c r="G555" s="41" t="s">
        <v>76</v>
      </c>
      <c r="H555" s="41" t="s">
        <v>77</v>
      </c>
      <c r="I555" s="41" t="s">
        <v>78</v>
      </c>
      <c r="J555" s="41" t="s">
        <v>79</v>
      </c>
      <c r="K555" s="259"/>
      <c r="L555" s="238"/>
      <c r="M555" s="238"/>
      <c r="N555" s="238"/>
      <c r="O555" s="238"/>
      <c r="P555" s="238"/>
      <c r="Q555" s="238"/>
      <c r="R555" s="238"/>
    </row>
    <row r="556" spans="1:19" ht="15.75" customHeight="1" x14ac:dyDescent="0.25">
      <c r="A556" s="41">
        <v>1602</v>
      </c>
      <c r="B556" s="42">
        <v>48</v>
      </c>
      <c r="C556" s="42"/>
      <c r="D556" s="42"/>
      <c r="E556" s="42"/>
      <c r="F556" s="42"/>
      <c r="G556" s="42"/>
      <c r="H556" s="42"/>
      <c r="I556" s="42"/>
      <c r="J556" s="42"/>
      <c r="K556" s="131"/>
      <c r="L556" s="114"/>
      <c r="M556" s="115"/>
      <c r="N556" s="116"/>
      <c r="O556" s="117"/>
      <c r="P556" s="44">
        <f>B556</f>
        <v>48</v>
      </c>
      <c r="Q556" s="118"/>
      <c r="R556" s="117"/>
    </row>
    <row r="557" spans="1:19" ht="15.75" customHeight="1" x14ac:dyDescent="0.25">
      <c r="A557" s="41">
        <v>1701</v>
      </c>
      <c r="B557" s="42"/>
      <c r="C557" s="42">
        <v>39</v>
      </c>
      <c r="D557" s="42"/>
      <c r="E557" s="42"/>
      <c r="F557" s="42"/>
      <c r="G557" s="42"/>
      <c r="H557" s="42"/>
      <c r="I557" s="42"/>
      <c r="J557" s="42"/>
      <c r="K557" s="131"/>
      <c r="L557" s="119"/>
      <c r="M557" s="120"/>
      <c r="N557" s="121"/>
      <c r="O557" s="47">
        <f>IF(C557=0,"",C557/B556)</f>
        <v>0.8125</v>
      </c>
      <c r="P557" s="48">
        <v>39</v>
      </c>
      <c r="Q557" s="49">
        <f t="shared" ref="Q557:Q564" si="54">IF(P557=0,"",P557/P556)</f>
        <v>0.8125</v>
      </c>
      <c r="R557" s="49">
        <f t="shared" ref="R557:R564" si="55">IF(P557=0,"",100%-Q557)</f>
        <v>0.1875</v>
      </c>
    </row>
    <row r="558" spans="1:19" ht="15.75" customHeight="1" x14ac:dyDescent="0.25">
      <c r="A558" s="41">
        <v>1702</v>
      </c>
      <c r="B558" s="42"/>
      <c r="C558" s="42"/>
      <c r="D558" s="42">
        <v>35</v>
      </c>
      <c r="E558" s="42"/>
      <c r="F558" s="42"/>
      <c r="G558" s="42"/>
      <c r="H558" s="42"/>
      <c r="I558" s="42"/>
      <c r="J558" s="42"/>
      <c r="K558" s="131"/>
      <c r="L558" s="119"/>
      <c r="M558" s="120"/>
      <c r="N558" s="121"/>
      <c r="O558" s="47">
        <f>IF(D558=0,"",D558/C557)</f>
        <v>0.89743589743589747</v>
      </c>
      <c r="P558" s="48">
        <v>36</v>
      </c>
      <c r="Q558" s="49">
        <f t="shared" si="54"/>
        <v>0.92307692307692313</v>
      </c>
      <c r="R558" s="49">
        <f t="shared" si="55"/>
        <v>7.6923076923076872E-2</v>
      </c>
      <c r="S558" s="74">
        <f>P558/P556</f>
        <v>0.75</v>
      </c>
    </row>
    <row r="559" spans="1:19" ht="15.75" customHeight="1" x14ac:dyDescent="0.25">
      <c r="A559" s="41">
        <v>1801</v>
      </c>
      <c r="B559" s="42"/>
      <c r="C559" s="42"/>
      <c r="D559" s="42"/>
      <c r="E559" s="42">
        <v>33</v>
      </c>
      <c r="F559" s="42"/>
      <c r="G559" s="42"/>
      <c r="H559" s="42"/>
      <c r="I559" s="42"/>
      <c r="J559" s="42"/>
      <c r="K559" s="131"/>
      <c r="L559" s="119"/>
      <c r="M559" s="120"/>
      <c r="N559" s="121"/>
      <c r="O559" s="47">
        <f>IF(E559=0,"",E559/D558)</f>
        <v>0.94285714285714284</v>
      </c>
      <c r="P559" s="48">
        <v>33</v>
      </c>
      <c r="Q559" s="49">
        <f t="shared" si="54"/>
        <v>0.91666666666666663</v>
      </c>
      <c r="R559" s="49">
        <f t="shared" si="55"/>
        <v>8.333333333333337E-2</v>
      </c>
    </row>
    <row r="560" spans="1:19" ht="15.75" customHeight="1" x14ac:dyDescent="0.25">
      <c r="A560" s="41">
        <v>1802</v>
      </c>
      <c r="B560" s="42"/>
      <c r="C560" s="42"/>
      <c r="D560" s="42"/>
      <c r="E560" s="42"/>
      <c r="F560" s="42">
        <v>33</v>
      </c>
      <c r="G560" s="42"/>
      <c r="H560" s="42"/>
      <c r="I560" s="42"/>
      <c r="J560" s="42"/>
      <c r="K560" s="131"/>
      <c r="L560" s="119"/>
      <c r="M560" s="120"/>
      <c r="N560" s="121"/>
      <c r="O560" s="47">
        <f>IF(F560=0,"",F560/E559)</f>
        <v>1</v>
      </c>
      <c r="P560" s="48">
        <v>33</v>
      </c>
      <c r="Q560" s="49">
        <f t="shared" si="54"/>
        <v>1</v>
      </c>
      <c r="R560" s="49">
        <f t="shared" si="55"/>
        <v>0</v>
      </c>
    </row>
    <row r="561" spans="1:18" ht="15.75" customHeight="1" x14ac:dyDescent="0.25">
      <c r="A561" s="41">
        <v>1901</v>
      </c>
      <c r="B561" s="42"/>
      <c r="C561" s="42"/>
      <c r="D561" s="42"/>
      <c r="E561" s="42"/>
      <c r="F561" s="42"/>
      <c r="G561" s="42">
        <v>33</v>
      </c>
      <c r="H561" s="42"/>
      <c r="I561" s="42"/>
      <c r="J561" s="42"/>
      <c r="K561" s="131"/>
      <c r="L561" s="119"/>
      <c r="M561" s="120"/>
      <c r="N561" s="121"/>
      <c r="O561" s="47">
        <f>IF(G561=0,"",G561/F560)</f>
        <v>1</v>
      </c>
      <c r="P561" s="48">
        <v>33</v>
      </c>
      <c r="Q561" s="49">
        <f t="shared" si="54"/>
        <v>1</v>
      </c>
      <c r="R561" s="49">
        <f t="shared" si="55"/>
        <v>0</v>
      </c>
    </row>
    <row r="562" spans="1:18" ht="15.75" customHeight="1" x14ac:dyDescent="0.25">
      <c r="A562" s="41">
        <v>1902</v>
      </c>
      <c r="B562" s="42"/>
      <c r="C562" s="42"/>
      <c r="D562" s="42"/>
      <c r="E562" s="42"/>
      <c r="F562" s="42"/>
      <c r="G562" s="42"/>
      <c r="H562" s="42">
        <v>29</v>
      </c>
      <c r="I562" s="42"/>
      <c r="J562" s="42"/>
      <c r="K562" s="131"/>
      <c r="L562" s="119"/>
      <c r="M562" s="120"/>
      <c r="N562" s="121"/>
      <c r="O562" s="47">
        <f>IF(H562=0,"",H562/G561)</f>
        <v>0.87878787878787878</v>
      </c>
      <c r="P562" s="48">
        <v>31</v>
      </c>
      <c r="Q562" s="49">
        <f t="shared" si="54"/>
        <v>0.93939393939393945</v>
      </c>
      <c r="R562" s="49">
        <f t="shared" si="55"/>
        <v>6.0606060606060552E-2</v>
      </c>
    </row>
    <row r="563" spans="1:18" ht="15.75" customHeight="1" x14ac:dyDescent="0.25">
      <c r="A563" s="41">
        <v>2001</v>
      </c>
      <c r="B563" s="42"/>
      <c r="C563" s="42"/>
      <c r="D563" s="42"/>
      <c r="E563" s="42"/>
      <c r="F563" s="42"/>
      <c r="G563" s="42"/>
      <c r="H563" s="42"/>
      <c r="I563" s="42">
        <v>29</v>
      </c>
      <c r="J563" s="42"/>
      <c r="K563" s="131"/>
      <c r="L563" s="119"/>
      <c r="M563" s="120"/>
      <c r="N563" s="121"/>
      <c r="O563" s="47">
        <f>IF(I563=0,"",I563/H562)</f>
        <v>1</v>
      </c>
      <c r="P563" s="48">
        <v>31</v>
      </c>
      <c r="Q563" s="49">
        <f t="shared" si="54"/>
        <v>1</v>
      </c>
      <c r="R563" s="49">
        <f t="shared" si="55"/>
        <v>0</v>
      </c>
    </row>
    <row r="564" spans="1:18" ht="15.75" customHeight="1" x14ac:dyDescent="0.25">
      <c r="A564" s="41">
        <v>2002</v>
      </c>
      <c r="B564" s="42"/>
      <c r="C564" s="42"/>
      <c r="D564" s="42"/>
      <c r="E564" s="42"/>
      <c r="F564" s="42"/>
      <c r="G564" s="42"/>
      <c r="H564" s="42"/>
      <c r="I564" s="42"/>
      <c r="J564" s="42">
        <v>29</v>
      </c>
      <c r="K564" s="131">
        <v>27</v>
      </c>
      <c r="L564" s="119"/>
      <c r="M564" s="120"/>
      <c r="N564" s="121"/>
      <c r="O564" s="47">
        <f>IF(J564=0,"",J564/I563)</f>
        <v>1</v>
      </c>
      <c r="P564" s="48">
        <v>31</v>
      </c>
      <c r="Q564" s="49">
        <f t="shared" si="54"/>
        <v>1</v>
      </c>
      <c r="R564" s="49">
        <f t="shared" si="55"/>
        <v>0</v>
      </c>
    </row>
    <row r="565" spans="1:18" ht="15.75" customHeight="1" x14ac:dyDescent="0.25">
      <c r="A565" s="41">
        <v>2101</v>
      </c>
      <c r="B565" s="42"/>
      <c r="C565" s="42"/>
      <c r="D565" s="42"/>
      <c r="E565" s="42"/>
      <c r="F565" s="42"/>
      <c r="G565" s="42"/>
      <c r="H565" s="42"/>
      <c r="I565" s="42"/>
      <c r="J565" s="42">
        <v>3</v>
      </c>
      <c r="K565" s="131">
        <v>2</v>
      </c>
      <c r="L565" s="119"/>
      <c r="M565" s="120"/>
      <c r="N565" s="120"/>
      <c r="O565" s="126"/>
      <c r="P565" s="48">
        <v>4</v>
      </c>
      <c r="Q565" s="127"/>
      <c r="R565" s="126"/>
    </row>
    <row r="566" spans="1:18" ht="15.75" customHeight="1" x14ac:dyDescent="0.25">
      <c r="A566" s="41">
        <v>2102</v>
      </c>
      <c r="B566" s="42"/>
      <c r="C566" s="42"/>
      <c r="D566" s="42"/>
      <c r="E566" s="42"/>
      <c r="F566" s="42"/>
      <c r="G566" s="42"/>
      <c r="H566" s="42"/>
      <c r="I566" s="42"/>
      <c r="J566" s="42">
        <v>1</v>
      </c>
      <c r="K566" s="131"/>
      <c r="L566" s="119"/>
      <c r="M566" s="120"/>
      <c r="N566" s="122"/>
      <c r="O566" s="126"/>
      <c r="P566" s="124">
        <v>1</v>
      </c>
      <c r="Q566" s="127"/>
      <c r="R566" s="126"/>
    </row>
    <row r="567" spans="1:18" ht="15.75" customHeight="1" x14ac:dyDescent="0.25">
      <c r="A567" s="41">
        <v>2201</v>
      </c>
      <c r="B567" s="42"/>
      <c r="C567" s="42"/>
      <c r="D567" s="42"/>
      <c r="E567" s="42"/>
      <c r="F567" s="42"/>
      <c r="G567" s="42"/>
      <c r="H567" s="42"/>
      <c r="I567" s="42"/>
      <c r="J567" s="42">
        <v>1</v>
      </c>
      <c r="K567" s="131">
        <v>1</v>
      </c>
      <c r="L567" s="119"/>
      <c r="M567" s="120"/>
      <c r="N567" s="122"/>
      <c r="O567" s="126"/>
      <c r="P567" s="124">
        <v>1</v>
      </c>
      <c r="Q567" s="127"/>
      <c r="R567" s="126"/>
    </row>
    <row r="568" spans="1:18" ht="15.75" customHeight="1" x14ac:dyDescent="0.25">
      <c r="A568" s="41">
        <v>2202</v>
      </c>
      <c r="B568" s="42"/>
      <c r="C568" s="42"/>
      <c r="D568" s="42"/>
      <c r="E568" s="42"/>
      <c r="F568" s="42"/>
      <c r="G568" s="42"/>
      <c r="H568" s="42"/>
      <c r="I568" s="42"/>
      <c r="J568" s="42"/>
      <c r="K568" s="131"/>
      <c r="L568" s="119"/>
      <c r="M568" s="120"/>
      <c r="N568" s="122"/>
      <c r="O568" s="126"/>
      <c r="P568" s="124"/>
      <c r="Q568" s="127"/>
      <c r="R568" s="126"/>
    </row>
    <row r="569" spans="1:18" ht="15.75" customHeight="1" x14ac:dyDescent="0.25">
      <c r="A569" s="41">
        <v>2301</v>
      </c>
      <c r="B569" s="42"/>
      <c r="C569" s="42"/>
      <c r="D569" s="42"/>
      <c r="E569" s="42"/>
      <c r="F569" s="42"/>
      <c r="G569" s="42"/>
      <c r="H569" s="42"/>
      <c r="I569" s="42"/>
      <c r="J569" s="42"/>
      <c r="K569" s="131"/>
      <c r="L569" s="119"/>
      <c r="M569" s="120"/>
      <c r="N569" s="122"/>
      <c r="O569" s="120"/>
      <c r="P569" s="122"/>
      <c r="Q569" s="158"/>
      <c r="R569" s="126"/>
    </row>
    <row r="570" spans="1:18" ht="15.75" customHeight="1" x14ac:dyDescent="0.25">
      <c r="A570" s="41">
        <v>2302</v>
      </c>
      <c r="B570" s="42"/>
      <c r="C570" s="42"/>
      <c r="D570" s="42"/>
      <c r="E570" s="42"/>
      <c r="F570" s="42"/>
      <c r="G570" s="42"/>
      <c r="H570" s="42"/>
      <c r="I570" s="42"/>
      <c r="J570" s="42"/>
      <c r="K570" s="131"/>
      <c r="L570" s="119"/>
      <c r="M570" s="120"/>
      <c r="N570" s="122"/>
      <c r="O570" s="52" t="s">
        <v>35</v>
      </c>
      <c r="P570" s="94">
        <v>27</v>
      </c>
      <c r="Q570" s="54">
        <f>IF(SUM(K560:K570)=0,"",SUM(K560:K570))</f>
        <v>30</v>
      </c>
      <c r="R570" s="55" t="s">
        <v>20</v>
      </c>
    </row>
    <row r="571" spans="1:18" ht="15.75" customHeight="1" x14ac:dyDescent="0.25">
      <c r="A571" s="41">
        <v>2401</v>
      </c>
      <c r="B571" s="42"/>
      <c r="C571" s="42"/>
      <c r="D571" s="42"/>
      <c r="E571" s="42"/>
      <c r="F571" s="42"/>
      <c r="G571" s="42"/>
      <c r="H571" s="42"/>
      <c r="I571" s="42"/>
      <c r="J571" s="42"/>
      <c r="K571" s="131"/>
      <c r="L571" s="119"/>
      <c r="M571" s="120"/>
      <c r="N571" s="122"/>
      <c r="O571" s="56" t="s">
        <v>36</v>
      </c>
      <c r="P571" s="96">
        <f>P570/B556</f>
        <v>0.5625</v>
      </c>
      <c r="Q571" s="58">
        <f>IF(P570/Q570=0,"",P570/Q570)</f>
        <v>0.9</v>
      </c>
      <c r="R571" s="59" t="s">
        <v>37</v>
      </c>
    </row>
    <row r="572" spans="1:18" ht="15.75" customHeight="1" x14ac:dyDescent="0.25">
      <c r="A572" s="41">
        <v>2402</v>
      </c>
      <c r="B572" s="186"/>
      <c r="C572" s="186"/>
      <c r="D572" s="186"/>
      <c r="E572" s="186"/>
      <c r="F572" s="186"/>
      <c r="G572" s="186"/>
      <c r="H572" s="186"/>
      <c r="I572" s="186"/>
      <c r="J572" s="186"/>
      <c r="K572" s="131"/>
      <c r="L572" s="128"/>
      <c r="M572" s="129"/>
      <c r="N572" s="130"/>
      <c r="O572" s="61"/>
      <c r="P572" s="62"/>
      <c r="Q572" s="62"/>
      <c r="R572" s="63"/>
    </row>
    <row r="573" spans="1:18" ht="18" customHeight="1" x14ac:dyDescent="0.25">
      <c r="A573" s="22"/>
      <c r="B573" s="253" t="s">
        <v>80</v>
      </c>
      <c r="C573" s="253"/>
      <c r="D573" s="253"/>
      <c r="E573" s="253"/>
      <c r="F573" s="253"/>
      <c r="G573" s="253"/>
      <c r="H573" s="253"/>
      <c r="I573" s="253"/>
      <c r="J573" s="253"/>
      <c r="K573" s="185">
        <f>SUM(K564:K569)</f>
        <v>30</v>
      </c>
      <c r="L573" s="65">
        <f>IF(K564=0,"",K564/B556)</f>
        <v>0.5625</v>
      </c>
      <c r="M573" s="65">
        <f>IF(K573=0,"",K573/B556)</f>
        <v>0.625</v>
      </c>
      <c r="N573" s="65">
        <f>IF(K565=0,"",M573-L573)</f>
        <v>6.25E-2</v>
      </c>
      <c r="O573" s="1"/>
      <c r="P573" s="27"/>
      <c r="Q573" s="30"/>
      <c r="R573" s="1"/>
    </row>
    <row r="574" spans="1:18" ht="12.75" customHeight="1" x14ac:dyDescent="0.2">
      <c r="M574" s="1"/>
      <c r="N574" s="1"/>
      <c r="P574" s="1"/>
    </row>
    <row r="575" spans="1:18" ht="12.75" customHeight="1" x14ac:dyDescent="0.2">
      <c r="M575" s="1"/>
      <c r="N575" s="1"/>
      <c r="P575" s="1"/>
    </row>
    <row r="576" spans="1:18" ht="26.25" customHeight="1" x14ac:dyDescent="0.4">
      <c r="A576" s="196"/>
      <c r="B576" s="235" t="s">
        <v>69</v>
      </c>
      <c r="C576" s="235"/>
      <c r="D576" s="235"/>
      <c r="E576" s="235"/>
      <c r="F576" s="235"/>
      <c r="G576" s="235"/>
      <c r="H576" s="235"/>
      <c r="I576" s="235"/>
      <c r="J576" s="235"/>
      <c r="K576" s="173" t="s">
        <v>86</v>
      </c>
      <c r="L576" s="1"/>
      <c r="M576" s="1"/>
      <c r="N576" s="27"/>
      <c r="O576" s="1"/>
      <c r="P576" s="27"/>
      <c r="Q576" s="27"/>
      <c r="R576" s="27"/>
    </row>
    <row r="577" spans="1:20" ht="20.25" customHeight="1" x14ac:dyDescent="0.2">
      <c r="A577" s="245" t="s">
        <v>19</v>
      </c>
      <c r="B577" s="246" t="s">
        <v>70</v>
      </c>
      <c r="C577" s="266"/>
      <c r="D577" s="266"/>
      <c r="E577" s="266"/>
      <c r="F577" s="266"/>
      <c r="G577" s="266"/>
      <c r="H577" s="266"/>
      <c r="I577" s="266"/>
      <c r="J577" s="267"/>
      <c r="K577" s="249" t="s">
        <v>20</v>
      </c>
      <c r="L577" s="243" t="s">
        <v>11</v>
      </c>
      <c r="M577" s="243" t="s">
        <v>12</v>
      </c>
      <c r="N577" s="242" t="s">
        <v>13</v>
      </c>
      <c r="O577" s="243" t="s">
        <v>14</v>
      </c>
      <c r="P577" s="244" t="s">
        <v>15</v>
      </c>
      <c r="Q577" s="244" t="s">
        <v>16</v>
      </c>
      <c r="R577" s="243" t="s">
        <v>17</v>
      </c>
    </row>
    <row r="578" spans="1:20" ht="15.75" customHeight="1" x14ac:dyDescent="0.25">
      <c r="A578" s="238"/>
      <c r="B578" s="41" t="s">
        <v>71</v>
      </c>
      <c r="C578" s="41" t="s">
        <v>72</v>
      </c>
      <c r="D578" s="41" t="s">
        <v>73</v>
      </c>
      <c r="E578" s="41" t="s">
        <v>74</v>
      </c>
      <c r="F578" s="41" t="s">
        <v>75</v>
      </c>
      <c r="G578" s="41" t="s">
        <v>76</v>
      </c>
      <c r="H578" s="41" t="s">
        <v>77</v>
      </c>
      <c r="I578" s="41" t="s">
        <v>78</v>
      </c>
      <c r="J578" s="41" t="s">
        <v>79</v>
      </c>
      <c r="K578" s="259"/>
      <c r="L578" s="238"/>
      <c r="M578" s="238"/>
      <c r="N578" s="238"/>
      <c r="O578" s="238"/>
      <c r="P578" s="238"/>
      <c r="Q578" s="238"/>
      <c r="R578" s="238"/>
    </row>
    <row r="579" spans="1:20" ht="15.75" customHeight="1" x14ac:dyDescent="0.25">
      <c r="A579" s="41">
        <v>1701</v>
      </c>
      <c r="B579" s="42">
        <v>28</v>
      </c>
      <c r="C579" s="42"/>
      <c r="D579" s="42"/>
      <c r="E579" s="42"/>
      <c r="F579" s="42"/>
      <c r="G579" s="42"/>
      <c r="H579" s="42"/>
      <c r="I579" s="42"/>
      <c r="J579" s="42"/>
      <c r="K579" s="131"/>
      <c r="L579" s="114"/>
      <c r="M579" s="115"/>
      <c r="N579" s="116"/>
      <c r="O579" s="117"/>
      <c r="P579" s="44">
        <f>B579</f>
        <v>28</v>
      </c>
      <c r="Q579" s="118"/>
      <c r="R579" s="117"/>
    </row>
    <row r="580" spans="1:20" ht="15.75" customHeight="1" x14ac:dyDescent="0.25">
      <c r="A580" s="41">
        <v>1702</v>
      </c>
      <c r="B580" s="42"/>
      <c r="C580" s="42">
        <v>24</v>
      </c>
      <c r="D580" s="42"/>
      <c r="E580" s="42"/>
      <c r="F580" s="42"/>
      <c r="G580" s="42"/>
      <c r="H580" s="42"/>
      <c r="I580" s="42"/>
      <c r="J580" s="42"/>
      <c r="K580" s="131"/>
      <c r="L580" s="119"/>
      <c r="M580" s="120"/>
      <c r="N580" s="121"/>
      <c r="O580" s="47">
        <f>IF(C580=0,"",C580/B579)</f>
        <v>0.8571428571428571</v>
      </c>
      <c r="P580" s="48">
        <v>24</v>
      </c>
      <c r="Q580" s="49">
        <f t="shared" ref="Q580:Q587" si="56">IF(P580=0,"",P580/P579)</f>
        <v>0.8571428571428571</v>
      </c>
      <c r="R580" s="49">
        <f t="shared" ref="R580:R587" si="57">IF(P580=0,"",100%-Q580)</f>
        <v>0.1428571428571429</v>
      </c>
    </row>
    <row r="581" spans="1:20" ht="15.75" customHeight="1" x14ac:dyDescent="0.25">
      <c r="A581" s="41">
        <v>1801</v>
      </c>
      <c r="B581" s="42"/>
      <c r="C581" s="42"/>
      <c r="D581" s="42">
        <v>22</v>
      </c>
      <c r="E581" s="42"/>
      <c r="F581" s="42"/>
      <c r="G581" s="42"/>
      <c r="H581" s="42"/>
      <c r="I581" s="42"/>
      <c r="J581" s="42"/>
      <c r="K581" s="131"/>
      <c r="L581" s="119"/>
      <c r="M581" s="120"/>
      <c r="N581" s="121"/>
      <c r="O581" s="47">
        <f>IF(D581=0,"",D581/C580)</f>
        <v>0.91666666666666663</v>
      </c>
      <c r="P581" s="48">
        <v>22</v>
      </c>
      <c r="Q581" s="49">
        <f t="shared" si="56"/>
        <v>0.91666666666666663</v>
      </c>
      <c r="R581" s="49">
        <f t="shared" si="57"/>
        <v>8.333333333333337E-2</v>
      </c>
      <c r="T581" s="74">
        <f>P581/P579</f>
        <v>0.7857142857142857</v>
      </c>
    </row>
    <row r="582" spans="1:20" ht="15.75" customHeight="1" x14ac:dyDescent="0.25">
      <c r="A582" s="41">
        <v>1802</v>
      </c>
      <c r="B582" s="42"/>
      <c r="C582" s="42"/>
      <c r="D582" s="42"/>
      <c r="E582" s="42">
        <v>19</v>
      </c>
      <c r="F582" s="42"/>
      <c r="G582" s="42"/>
      <c r="H582" s="42"/>
      <c r="I582" s="42"/>
      <c r="J582" s="42"/>
      <c r="K582" s="131"/>
      <c r="L582" s="119"/>
      <c r="M582" s="120"/>
      <c r="N582" s="121"/>
      <c r="O582" s="47">
        <f>IF(E582=0,"",E582/D581)</f>
        <v>0.86363636363636365</v>
      </c>
      <c r="P582" s="48">
        <v>20</v>
      </c>
      <c r="Q582" s="49">
        <f t="shared" si="56"/>
        <v>0.90909090909090906</v>
      </c>
      <c r="R582" s="49">
        <f t="shared" si="57"/>
        <v>9.0909090909090939E-2</v>
      </c>
    </row>
    <row r="583" spans="1:20" ht="15.75" customHeight="1" x14ac:dyDescent="0.25">
      <c r="A583" s="41">
        <v>1901</v>
      </c>
      <c r="B583" s="42"/>
      <c r="C583" s="42"/>
      <c r="D583" s="42"/>
      <c r="E583" s="42"/>
      <c r="F583" s="42">
        <v>18</v>
      </c>
      <c r="G583" s="42"/>
      <c r="H583" s="42"/>
      <c r="I583" s="42"/>
      <c r="J583" s="42"/>
      <c r="K583" s="131"/>
      <c r="L583" s="119"/>
      <c r="M583" s="120"/>
      <c r="N583" s="121"/>
      <c r="O583" s="47">
        <f>IF(F583=0,"",F583/E582)</f>
        <v>0.94736842105263153</v>
      </c>
      <c r="P583" s="48">
        <v>18</v>
      </c>
      <c r="Q583" s="49">
        <f t="shared" si="56"/>
        <v>0.9</v>
      </c>
      <c r="R583" s="49">
        <f t="shared" si="57"/>
        <v>9.9999999999999978E-2</v>
      </c>
    </row>
    <row r="584" spans="1:20" ht="15.75" customHeight="1" x14ac:dyDescent="0.25">
      <c r="A584" s="41">
        <v>1902</v>
      </c>
      <c r="B584" s="42"/>
      <c r="C584" s="42"/>
      <c r="D584" s="42"/>
      <c r="E584" s="42"/>
      <c r="F584" s="42"/>
      <c r="G584" s="42">
        <v>18</v>
      </c>
      <c r="H584" s="42"/>
      <c r="I584" s="42"/>
      <c r="J584" s="42"/>
      <c r="K584" s="131"/>
      <c r="L584" s="119"/>
      <c r="M584" s="120"/>
      <c r="N584" s="121"/>
      <c r="O584" s="47">
        <f>IF(G584=0,"",G584/F583)</f>
        <v>1</v>
      </c>
      <c r="P584" s="48">
        <v>18</v>
      </c>
      <c r="Q584" s="49">
        <f t="shared" si="56"/>
        <v>1</v>
      </c>
      <c r="R584" s="49">
        <f t="shared" si="57"/>
        <v>0</v>
      </c>
    </row>
    <row r="585" spans="1:20" ht="15.75" customHeight="1" x14ac:dyDescent="0.25">
      <c r="A585" s="41">
        <v>2001</v>
      </c>
      <c r="B585" s="42"/>
      <c r="C585" s="42"/>
      <c r="D585" s="42"/>
      <c r="E585" s="42"/>
      <c r="F585" s="42"/>
      <c r="G585" s="42"/>
      <c r="H585" s="42">
        <v>18</v>
      </c>
      <c r="I585" s="42"/>
      <c r="J585" s="42"/>
      <c r="K585" s="131"/>
      <c r="L585" s="119"/>
      <c r="M585" s="120"/>
      <c r="N585" s="121"/>
      <c r="O585" s="47">
        <f>IF(H585=0,"",H585/G584)</f>
        <v>1</v>
      </c>
      <c r="P585" s="48">
        <v>18</v>
      </c>
      <c r="Q585" s="49">
        <f t="shared" si="56"/>
        <v>1</v>
      </c>
      <c r="R585" s="49">
        <f t="shared" si="57"/>
        <v>0</v>
      </c>
    </row>
    <row r="586" spans="1:20" ht="15.75" customHeight="1" x14ac:dyDescent="0.25">
      <c r="A586" s="41">
        <v>2002</v>
      </c>
      <c r="B586" s="42"/>
      <c r="C586" s="42"/>
      <c r="D586" s="42"/>
      <c r="E586" s="42"/>
      <c r="F586" s="42"/>
      <c r="G586" s="42"/>
      <c r="H586" s="42"/>
      <c r="I586" s="42">
        <v>18</v>
      </c>
      <c r="J586" s="42"/>
      <c r="K586" s="131"/>
      <c r="L586" s="119"/>
      <c r="M586" s="120"/>
      <c r="N586" s="121"/>
      <c r="O586" s="47">
        <f>IF(I586=0,"",I586/H585)</f>
        <v>1</v>
      </c>
      <c r="P586" s="48">
        <v>18</v>
      </c>
      <c r="Q586" s="49">
        <f t="shared" si="56"/>
        <v>1</v>
      </c>
      <c r="R586" s="49">
        <f t="shared" si="57"/>
        <v>0</v>
      </c>
    </row>
    <row r="587" spans="1:20" ht="15.75" customHeight="1" x14ac:dyDescent="0.25">
      <c r="A587" s="41">
        <v>2101</v>
      </c>
      <c r="B587" s="42"/>
      <c r="C587" s="42"/>
      <c r="D587" s="42"/>
      <c r="E587" s="42"/>
      <c r="F587" s="42"/>
      <c r="G587" s="42"/>
      <c r="H587" s="42"/>
      <c r="I587" s="42"/>
      <c r="J587" s="42">
        <v>17</v>
      </c>
      <c r="K587" s="131">
        <v>13</v>
      </c>
      <c r="L587" s="119"/>
      <c r="M587" s="120"/>
      <c r="N587" s="121"/>
      <c r="O587" s="47">
        <f>IF(J587=0,"",J587/I586)</f>
        <v>0.94444444444444442</v>
      </c>
      <c r="P587" s="48">
        <v>17</v>
      </c>
      <c r="Q587" s="49">
        <f t="shared" si="56"/>
        <v>0.94444444444444442</v>
      </c>
      <c r="R587" s="49">
        <f t="shared" si="57"/>
        <v>5.555555555555558E-2</v>
      </c>
    </row>
    <row r="588" spans="1:20" ht="15.75" customHeight="1" x14ac:dyDescent="0.25">
      <c r="A588" s="41">
        <v>2102</v>
      </c>
      <c r="B588" s="42"/>
      <c r="C588" s="42"/>
      <c r="D588" s="42"/>
      <c r="E588" s="42"/>
      <c r="F588" s="42"/>
      <c r="G588" s="42"/>
      <c r="H588" s="42"/>
      <c r="I588" s="42"/>
      <c r="J588" s="42">
        <v>5</v>
      </c>
      <c r="K588" s="131">
        <v>4</v>
      </c>
      <c r="L588" s="119"/>
      <c r="M588" s="120"/>
      <c r="N588" s="120"/>
      <c r="O588" s="126"/>
      <c r="P588" s="48">
        <v>5</v>
      </c>
      <c r="Q588" s="127"/>
      <c r="R588" s="126"/>
    </row>
    <row r="589" spans="1:20" ht="15.75" customHeight="1" x14ac:dyDescent="0.25">
      <c r="A589" s="41">
        <v>2201</v>
      </c>
      <c r="B589" s="42"/>
      <c r="C589" s="42"/>
      <c r="D589" s="42"/>
      <c r="E589" s="42"/>
      <c r="F589" s="42"/>
      <c r="G589" s="42"/>
      <c r="H589" s="42"/>
      <c r="I589" s="42"/>
      <c r="J589" s="42">
        <v>1</v>
      </c>
      <c r="K589" s="131"/>
      <c r="L589" s="119"/>
      <c r="M589" s="120"/>
      <c r="N589" s="122"/>
      <c r="O589" s="126"/>
      <c r="P589" s="124">
        <v>1</v>
      </c>
      <c r="Q589" s="127"/>
      <c r="R589" s="126"/>
    </row>
    <row r="590" spans="1:20" ht="15.75" customHeight="1" x14ac:dyDescent="0.25">
      <c r="A590" s="41">
        <v>2202</v>
      </c>
      <c r="B590" s="42"/>
      <c r="C590" s="42"/>
      <c r="D590" s="42"/>
      <c r="E590" s="42"/>
      <c r="F590" s="42"/>
      <c r="G590" s="42"/>
      <c r="H590" s="42"/>
      <c r="I590" s="42"/>
      <c r="J590" s="42"/>
      <c r="K590" s="131">
        <v>1</v>
      </c>
      <c r="L590" s="119"/>
      <c r="M590" s="120"/>
      <c r="N590" s="122"/>
      <c r="O590" s="126"/>
      <c r="P590" s="124"/>
      <c r="Q590" s="127"/>
      <c r="R590" s="126"/>
    </row>
    <row r="591" spans="1:20" ht="15.75" customHeight="1" x14ac:dyDescent="0.25">
      <c r="A591" s="41">
        <v>2301</v>
      </c>
      <c r="B591" s="42"/>
      <c r="C591" s="42"/>
      <c r="D591" s="42"/>
      <c r="E591" s="42"/>
      <c r="F591" s="42"/>
      <c r="G591" s="42"/>
      <c r="H591" s="42"/>
      <c r="I591" s="42"/>
      <c r="J591" s="42"/>
      <c r="K591" s="131"/>
      <c r="L591" s="119"/>
      <c r="M591" s="120"/>
      <c r="N591" s="122"/>
      <c r="O591" s="126"/>
      <c r="P591" s="124"/>
      <c r="Q591" s="127"/>
      <c r="R591" s="126"/>
    </row>
    <row r="592" spans="1:20" ht="15.75" customHeight="1" x14ac:dyDescent="0.25">
      <c r="A592" s="41">
        <v>2302</v>
      </c>
      <c r="B592" s="42"/>
      <c r="C592" s="42"/>
      <c r="D592" s="42"/>
      <c r="E592" s="42"/>
      <c r="F592" s="42"/>
      <c r="G592" s="42"/>
      <c r="H592" s="42"/>
      <c r="I592" s="42"/>
      <c r="J592" s="42"/>
      <c r="K592" s="131"/>
      <c r="L592" s="119"/>
      <c r="M592" s="120"/>
      <c r="N592" s="122"/>
      <c r="O592" s="120"/>
      <c r="P592" s="122"/>
      <c r="Q592" s="158"/>
      <c r="R592" s="126"/>
    </row>
    <row r="593" spans="1:19" ht="15.75" customHeight="1" x14ac:dyDescent="0.25">
      <c r="A593" s="41">
        <v>2401</v>
      </c>
      <c r="B593" s="42"/>
      <c r="C593" s="42"/>
      <c r="D593" s="42"/>
      <c r="E593" s="42"/>
      <c r="F593" s="42"/>
      <c r="G593" s="42"/>
      <c r="H593" s="42"/>
      <c r="I593" s="42"/>
      <c r="J593" s="42"/>
      <c r="K593" s="131"/>
      <c r="L593" s="119"/>
      <c r="M593" s="120"/>
      <c r="N593" s="122"/>
      <c r="O593" s="52" t="s">
        <v>35</v>
      </c>
      <c r="P593" s="94">
        <v>14</v>
      </c>
      <c r="Q593" s="54">
        <f>IF(SUM(K583:K593)=0,"",SUM(K583:K593))</f>
        <v>18</v>
      </c>
      <c r="R593" s="55" t="s">
        <v>20</v>
      </c>
    </row>
    <row r="594" spans="1:19" ht="15.75" customHeight="1" x14ac:dyDescent="0.25">
      <c r="A594" s="41">
        <v>2402</v>
      </c>
      <c r="B594" s="42"/>
      <c r="C594" s="42"/>
      <c r="D594" s="42"/>
      <c r="E594" s="42"/>
      <c r="F594" s="42"/>
      <c r="G594" s="42"/>
      <c r="H594" s="42"/>
      <c r="I594" s="42"/>
      <c r="J594" s="42"/>
      <c r="K594" s="131"/>
      <c r="L594" s="119"/>
      <c r="M594" s="120"/>
      <c r="N594" s="122"/>
      <c r="O594" s="56" t="s">
        <v>36</v>
      </c>
      <c r="P594" s="96">
        <f>P593/B579</f>
        <v>0.5</v>
      </c>
      <c r="Q594" s="58">
        <f>IF(P593/Q593=0,"",P593/Q593)</f>
        <v>0.77777777777777779</v>
      </c>
      <c r="R594" s="59" t="s">
        <v>37</v>
      </c>
    </row>
    <row r="595" spans="1:19" ht="15.75" customHeight="1" x14ac:dyDescent="0.25">
      <c r="A595" s="41">
        <v>2501</v>
      </c>
      <c r="B595" s="186"/>
      <c r="C595" s="186"/>
      <c r="D595" s="186"/>
      <c r="E595" s="186"/>
      <c r="F595" s="186"/>
      <c r="G595" s="186"/>
      <c r="H595" s="186"/>
      <c r="I595" s="186"/>
      <c r="J595" s="186"/>
      <c r="K595" s="131"/>
      <c r="L595" s="128"/>
      <c r="M595" s="129"/>
      <c r="N595" s="130"/>
      <c r="O595" s="61"/>
      <c r="P595" s="62"/>
      <c r="Q595" s="62"/>
      <c r="R595" s="63"/>
    </row>
    <row r="596" spans="1:19" ht="18" customHeight="1" x14ac:dyDescent="0.25">
      <c r="A596" s="22"/>
      <c r="B596" s="253" t="s">
        <v>80</v>
      </c>
      <c r="C596" s="253"/>
      <c r="D596" s="253"/>
      <c r="E596" s="253"/>
      <c r="F596" s="253"/>
      <c r="G596" s="253"/>
      <c r="H596" s="253"/>
      <c r="I596" s="253"/>
      <c r="J596" s="253"/>
      <c r="K596" s="185">
        <f>SUM(K587:K592)</f>
        <v>18</v>
      </c>
      <c r="L596" s="65">
        <f>IF(K587=0,"",K587/B579)</f>
        <v>0.4642857142857143</v>
      </c>
      <c r="M596" s="65">
        <f>IF(K596=0,"",K596/B579)</f>
        <v>0.6428571428571429</v>
      </c>
      <c r="N596" s="65">
        <f>IF(K588=0,"",M596-L596)</f>
        <v>0.1785714285714286</v>
      </c>
      <c r="O596" s="1"/>
      <c r="P596" s="27"/>
      <c r="Q596" s="30"/>
      <c r="R596" s="1"/>
    </row>
    <row r="597" spans="1:19" ht="12.75" customHeight="1" x14ac:dyDescent="0.2">
      <c r="M597" s="1"/>
      <c r="N597" s="1"/>
      <c r="P597" s="1"/>
    </row>
    <row r="598" spans="1:19" ht="12.75" customHeight="1" x14ac:dyDescent="0.2">
      <c r="M598" s="1"/>
      <c r="N598" s="1"/>
      <c r="P598" s="1"/>
    </row>
    <row r="599" spans="1:19" ht="26.25" customHeight="1" x14ac:dyDescent="0.4">
      <c r="A599" s="196"/>
      <c r="B599" s="235" t="s">
        <v>69</v>
      </c>
      <c r="C599" s="235"/>
      <c r="D599" s="235"/>
      <c r="E599" s="235"/>
      <c r="F599" s="235"/>
      <c r="G599" s="235"/>
      <c r="H599" s="235"/>
      <c r="I599" s="235"/>
      <c r="J599" s="235"/>
      <c r="K599" s="173" t="s">
        <v>87</v>
      </c>
      <c r="L599" s="1"/>
      <c r="M599" s="1"/>
      <c r="N599" s="27"/>
      <c r="O599" s="1"/>
      <c r="P599" s="27"/>
      <c r="Q599" s="27"/>
      <c r="R599" s="27"/>
    </row>
    <row r="600" spans="1:19" ht="20.25" customHeight="1" x14ac:dyDescent="0.2">
      <c r="A600" s="245" t="s">
        <v>19</v>
      </c>
      <c r="B600" s="246" t="s">
        <v>70</v>
      </c>
      <c r="C600" s="266"/>
      <c r="D600" s="266"/>
      <c r="E600" s="266"/>
      <c r="F600" s="266"/>
      <c r="G600" s="266"/>
      <c r="H600" s="266"/>
      <c r="I600" s="266"/>
      <c r="J600" s="267"/>
      <c r="K600" s="249" t="s">
        <v>20</v>
      </c>
      <c r="L600" s="243" t="s">
        <v>11</v>
      </c>
      <c r="M600" s="243" t="s">
        <v>12</v>
      </c>
      <c r="N600" s="242" t="s">
        <v>13</v>
      </c>
      <c r="O600" s="243" t="s">
        <v>14</v>
      </c>
      <c r="P600" s="244" t="s">
        <v>15</v>
      </c>
      <c r="Q600" s="244" t="s">
        <v>16</v>
      </c>
      <c r="R600" s="243" t="s">
        <v>17</v>
      </c>
    </row>
    <row r="601" spans="1:19" ht="15.75" customHeight="1" x14ac:dyDescent="0.25">
      <c r="A601" s="238"/>
      <c r="B601" s="41" t="s">
        <v>71</v>
      </c>
      <c r="C601" s="41" t="s">
        <v>72</v>
      </c>
      <c r="D601" s="41" t="s">
        <v>73</v>
      </c>
      <c r="E601" s="41" t="s">
        <v>74</v>
      </c>
      <c r="F601" s="41" t="s">
        <v>75</v>
      </c>
      <c r="G601" s="41" t="s">
        <v>76</v>
      </c>
      <c r="H601" s="41" t="s">
        <v>77</v>
      </c>
      <c r="I601" s="41" t="s">
        <v>78</v>
      </c>
      <c r="J601" s="41" t="s">
        <v>79</v>
      </c>
      <c r="K601" s="259"/>
      <c r="L601" s="238"/>
      <c r="M601" s="238"/>
      <c r="N601" s="238"/>
      <c r="O601" s="238"/>
      <c r="P601" s="238"/>
      <c r="Q601" s="238"/>
      <c r="R601" s="238"/>
    </row>
    <row r="602" spans="1:19" ht="15.75" customHeight="1" x14ac:dyDescent="0.25">
      <c r="A602" s="41">
        <v>1702</v>
      </c>
      <c r="B602" s="42">
        <v>80</v>
      </c>
      <c r="C602" s="42"/>
      <c r="D602" s="42"/>
      <c r="E602" s="42"/>
      <c r="F602" s="42"/>
      <c r="G602" s="42"/>
      <c r="H602" s="42"/>
      <c r="I602" s="42"/>
      <c r="J602" s="42"/>
      <c r="K602" s="131"/>
      <c r="L602" s="114"/>
      <c r="M602" s="115"/>
      <c r="N602" s="116"/>
      <c r="O602" s="43"/>
      <c r="P602" s="44">
        <f>B602</f>
        <v>80</v>
      </c>
      <c r="Q602" s="45"/>
      <c r="R602" s="43"/>
    </row>
    <row r="603" spans="1:19" ht="15.75" customHeight="1" x14ac:dyDescent="0.25">
      <c r="A603" s="41">
        <v>1801</v>
      </c>
      <c r="B603" s="42"/>
      <c r="C603" s="42">
        <v>63</v>
      </c>
      <c r="D603" s="42"/>
      <c r="E603" s="42"/>
      <c r="F603" s="42"/>
      <c r="G603" s="42"/>
      <c r="H603" s="42"/>
      <c r="I603" s="42"/>
      <c r="J603" s="42"/>
      <c r="K603" s="131"/>
      <c r="L603" s="119"/>
      <c r="M603" s="120"/>
      <c r="N603" s="121"/>
      <c r="O603" s="47">
        <f>IF(C603=0,"",C603/B602)</f>
        <v>0.78749999999999998</v>
      </c>
      <c r="P603" s="48">
        <v>63</v>
      </c>
      <c r="Q603" s="49">
        <f t="shared" ref="Q603:Q610" si="58">IF(P603=0,"",P603/P602)</f>
        <v>0.78749999999999998</v>
      </c>
      <c r="R603" s="49">
        <f t="shared" ref="R603:R610" si="59">IF(P603=0,"",100%-Q603)</f>
        <v>0.21250000000000002</v>
      </c>
    </row>
    <row r="604" spans="1:19" ht="15.75" customHeight="1" x14ac:dyDescent="0.25">
      <c r="A604" s="41">
        <v>1802</v>
      </c>
      <c r="B604" s="42"/>
      <c r="C604" s="42"/>
      <c r="D604" s="42">
        <v>61</v>
      </c>
      <c r="E604" s="42"/>
      <c r="F604" s="42"/>
      <c r="G604" s="42"/>
      <c r="H604" s="42"/>
      <c r="I604" s="42"/>
      <c r="J604" s="42"/>
      <c r="K604" s="131"/>
      <c r="L604" s="119"/>
      <c r="M604" s="120"/>
      <c r="N604" s="121"/>
      <c r="O604" s="47">
        <f>IF(D604=0,"",D604/C603)</f>
        <v>0.96825396825396826</v>
      </c>
      <c r="P604" s="48">
        <v>61</v>
      </c>
      <c r="Q604" s="49">
        <f t="shared" si="58"/>
        <v>0.96825396825396826</v>
      </c>
      <c r="R604" s="49">
        <f t="shared" si="59"/>
        <v>3.1746031746031744E-2</v>
      </c>
      <c r="S604" s="74">
        <f>P604/P602</f>
        <v>0.76249999999999996</v>
      </c>
    </row>
    <row r="605" spans="1:19" ht="15.75" customHeight="1" x14ac:dyDescent="0.25">
      <c r="A605" s="41">
        <v>1901</v>
      </c>
      <c r="B605" s="42"/>
      <c r="C605" s="42"/>
      <c r="D605" s="42"/>
      <c r="E605" s="42">
        <v>54</v>
      </c>
      <c r="F605" s="42"/>
      <c r="G605" s="42"/>
      <c r="H605" s="42"/>
      <c r="I605" s="42"/>
      <c r="J605" s="42"/>
      <c r="K605" s="131"/>
      <c r="L605" s="119"/>
      <c r="M605" s="120"/>
      <c r="N605" s="121"/>
      <c r="O605" s="47">
        <f>IF(E605=0,"",E605/D604)</f>
        <v>0.88524590163934425</v>
      </c>
      <c r="P605" s="48">
        <v>55</v>
      </c>
      <c r="Q605" s="49">
        <f t="shared" si="58"/>
        <v>0.90163934426229508</v>
      </c>
      <c r="R605" s="49">
        <f t="shared" si="59"/>
        <v>9.8360655737704916E-2</v>
      </c>
    </row>
    <row r="606" spans="1:19" ht="15.75" customHeight="1" x14ac:dyDescent="0.25">
      <c r="A606" s="41">
        <v>1902</v>
      </c>
      <c r="B606" s="42"/>
      <c r="C606" s="42"/>
      <c r="D606" s="42"/>
      <c r="E606" s="42"/>
      <c r="F606" s="42">
        <v>53</v>
      </c>
      <c r="G606" s="42"/>
      <c r="H606" s="42"/>
      <c r="I606" s="42"/>
      <c r="J606" s="42"/>
      <c r="K606" s="131"/>
      <c r="L606" s="119"/>
      <c r="M606" s="120"/>
      <c r="N606" s="121"/>
      <c r="O606" s="47">
        <f>IF(F606=0,"",F606/E605)</f>
        <v>0.98148148148148151</v>
      </c>
      <c r="P606" s="48">
        <v>54</v>
      </c>
      <c r="Q606" s="49">
        <f t="shared" si="58"/>
        <v>0.98181818181818181</v>
      </c>
      <c r="R606" s="49">
        <f t="shared" si="59"/>
        <v>1.8181818181818188E-2</v>
      </c>
    </row>
    <row r="607" spans="1:19" ht="15.75" customHeight="1" x14ac:dyDescent="0.25">
      <c r="A607" s="41">
        <v>2001</v>
      </c>
      <c r="B607" s="42"/>
      <c r="C607" s="42"/>
      <c r="D607" s="42"/>
      <c r="E607" s="42"/>
      <c r="F607" s="42"/>
      <c r="G607" s="42">
        <v>51</v>
      </c>
      <c r="H607" s="42"/>
      <c r="I607" s="42"/>
      <c r="J607" s="42"/>
      <c r="K607" s="131"/>
      <c r="L607" s="119"/>
      <c r="M607" s="120"/>
      <c r="N607" s="121"/>
      <c r="O607" s="47">
        <f>IF(G607=0,"",G607/F606)</f>
        <v>0.96226415094339623</v>
      </c>
      <c r="P607" s="48">
        <v>53</v>
      </c>
      <c r="Q607" s="49">
        <f t="shared" si="58"/>
        <v>0.98148148148148151</v>
      </c>
      <c r="R607" s="49">
        <f t="shared" si="59"/>
        <v>1.851851851851849E-2</v>
      </c>
    </row>
    <row r="608" spans="1:19" ht="15.75" customHeight="1" x14ac:dyDescent="0.25">
      <c r="A608" s="41">
        <v>2002</v>
      </c>
      <c r="B608" s="42"/>
      <c r="C608" s="42"/>
      <c r="D608" s="42"/>
      <c r="E608" s="42"/>
      <c r="F608" s="42"/>
      <c r="G608" s="42"/>
      <c r="H608" s="42">
        <v>51</v>
      </c>
      <c r="I608" s="42"/>
      <c r="J608" s="42"/>
      <c r="K608" s="131"/>
      <c r="L608" s="119"/>
      <c r="M608" s="120"/>
      <c r="N608" s="121"/>
      <c r="O608" s="47">
        <f>IF(H608=0,"",H608/G607)</f>
        <v>1</v>
      </c>
      <c r="P608" s="48">
        <v>53</v>
      </c>
      <c r="Q608" s="49">
        <f t="shared" si="58"/>
        <v>1</v>
      </c>
      <c r="R608" s="49">
        <f t="shared" si="59"/>
        <v>0</v>
      </c>
    </row>
    <row r="609" spans="1:18" ht="15.75" customHeight="1" x14ac:dyDescent="0.25">
      <c r="A609" s="41">
        <v>2101</v>
      </c>
      <c r="B609" s="42"/>
      <c r="C609" s="42"/>
      <c r="D609" s="42"/>
      <c r="E609" s="42"/>
      <c r="F609" s="42"/>
      <c r="G609" s="42"/>
      <c r="H609" s="42"/>
      <c r="I609" s="42">
        <v>49</v>
      </c>
      <c r="J609" s="42"/>
      <c r="K609" s="131"/>
      <c r="L609" s="119"/>
      <c r="M609" s="120"/>
      <c r="N609" s="121"/>
      <c r="O609" s="47">
        <f>IF(I609=0,"",I609/H608)</f>
        <v>0.96078431372549022</v>
      </c>
      <c r="P609" s="48">
        <v>50</v>
      </c>
      <c r="Q609" s="49">
        <f t="shared" si="58"/>
        <v>0.94339622641509435</v>
      </c>
      <c r="R609" s="49">
        <f t="shared" si="59"/>
        <v>5.6603773584905648E-2</v>
      </c>
    </row>
    <row r="610" spans="1:18" ht="15.75" customHeight="1" x14ac:dyDescent="0.25">
      <c r="A610" s="41">
        <v>2102</v>
      </c>
      <c r="B610" s="42"/>
      <c r="C610" s="42"/>
      <c r="D610" s="42"/>
      <c r="E610" s="42"/>
      <c r="F610" s="42"/>
      <c r="G610" s="42"/>
      <c r="H610" s="42"/>
      <c r="I610" s="42"/>
      <c r="J610" s="42">
        <v>49</v>
      </c>
      <c r="K610" s="131">
        <v>40</v>
      </c>
      <c r="L610" s="119"/>
      <c r="M610" s="120"/>
      <c r="N610" s="121"/>
      <c r="O610" s="47">
        <f>IF(J610=0,"",J610/I609)</f>
        <v>1</v>
      </c>
      <c r="P610" s="48">
        <v>50</v>
      </c>
      <c r="Q610" s="49">
        <f t="shared" si="58"/>
        <v>1</v>
      </c>
      <c r="R610" s="49">
        <f t="shared" si="59"/>
        <v>0</v>
      </c>
    </row>
    <row r="611" spans="1:18" ht="15.75" customHeight="1" x14ac:dyDescent="0.25">
      <c r="A611" s="41">
        <v>2201</v>
      </c>
      <c r="B611" s="42"/>
      <c r="C611" s="42"/>
      <c r="D611" s="42"/>
      <c r="E611" s="42"/>
      <c r="F611" s="42"/>
      <c r="G611" s="42"/>
      <c r="H611" s="42"/>
      <c r="I611" s="42"/>
      <c r="J611" s="42">
        <v>4</v>
      </c>
      <c r="K611" s="131">
        <v>4</v>
      </c>
      <c r="L611" s="119"/>
      <c r="M611" s="120"/>
      <c r="N611" s="120"/>
      <c r="O611" s="176"/>
      <c r="P611" s="48">
        <v>7</v>
      </c>
      <c r="Q611" s="188"/>
      <c r="R611" s="176"/>
    </row>
    <row r="612" spans="1:18" ht="15.75" customHeight="1" x14ac:dyDescent="0.25">
      <c r="A612" s="41">
        <v>2202</v>
      </c>
      <c r="B612" s="42"/>
      <c r="C612" s="42"/>
      <c r="D612" s="42"/>
      <c r="E612" s="42"/>
      <c r="F612" s="42"/>
      <c r="G612" s="42"/>
      <c r="H612" s="42"/>
      <c r="I612" s="42"/>
      <c r="J612" s="42">
        <v>2</v>
      </c>
      <c r="K612" s="131">
        <v>1</v>
      </c>
      <c r="L612" s="119"/>
      <c r="M612" s="120"/>
      <c r="N612" s="122"/>
      <c r="O612" s="176"/>
      <c r="P612" s="124">
        <v>2</v>
      </c>
      <c r="Q612" s="188"/>
      <c r="R612" s="176"/>
    </row>
    <row r="613" spans="1:18" ht="15.75" customHeight="1" x14ac:dyDescent="0.25">
      <c r="A613" s="41">
        <v>2301</v>
      </c>
      <c r="B613" s="42"/>
      <c r="C613" s="42"/>
      <c r="D613" s="42"/>
      <c r="E613" s="42"/>
      <c r="F613" s="42"/>
      <c r="G613" s="42"/>
      <c r="H613" s="42"/>
      <c r="I613" s="42"/>
      <c r="J613" s="42">
        <v>1</v>
      </c>
      <c r="K613" s="131"/>
      <c r="L613" s="119"/>
      <c r="M613" s="120"/>
      <c r="N613" s="122"/>
      <c r="O613" s="176"/>
      <c r="P613" s="124">
        <v>1</v>
      </c>
      <c r="Q613" s="188"/>
      <c r="R613" s="176"/>
    </row>
    <row r="614" spans="1:18" ht="15.75" customHeight="1" x14ac:dyDescent="0.25">
      <c r="A614" s="41">
        <v>2302</v>
      </c>
      <c r="B614" s="42"/>
      <c r="C614" s="42"/>
      <c r="D614" s="42"/>
      <c r="E614" s="42"/>
      <c r="F614" s="42"/>
      <c r="G614" s="42"/>
      <c r="H614" s="42"/>
      <c r="I614" s="42"/>
      <c r="J614" s="42">
        <v>1</v>
      </c>
      <c r="K614" s="131">
        <v>1</v>
      </c>
      <c r="L614" s="119"/>
      <c r="M614" s="120"/>
      <c r="N614" s="122"/>
      <c r="O614" s="176"/>
      <c r="P614" s="124">
        <v>1</v>
      </c>
      <c r="Q614" s="188"/>
      <c r="R614" s="176"/>
    </row>
    <row r="615" spans="1:18" ht="15.75" customHeight="1" x14ac:dyDescent="0.25">
      <c r="A615" s="41">
        <v>2401</v>
      </c>
      <c r="B615" s="42"/>
      <c r="C615" s="42"/>
      <c r="D615" s="42"/>
      <c r="E615" s="42"/>
      <c r="F615" s="42"/>
      <c r="G615" s="42"/>
      <c r="H615" s="42"/>
      <c r="I615" s="42"/>
      <c r="J615" s="42"/>
      <c r="K615" s="131"/>
      <c r="L615" s="119"/>
      <c r="M615" s="120"/>
      <c r="N615" s="122"/>
      <c r="O615" s="165"/>
      <c r="P615" s="167"/>
      <c r="Q615" s="189"/>
      <c r="R615" s="176"/>
    </row>
    <row r="616" spans="1:18" ht="15.75" customHeight="1" x14ac:dyDescent="0.25">
      <c r="A616" s="41">
        <v>2402</v>
      </c>
      <c r="B616" s="42"/>
      <c r="C616" s="42"/>
      <c r="D616" s="42"/>
      <c r="E616" s="42"/>
      <c r="F616" s="42"/>
      <c r="G616" s="42"/>
      <c r="H616" s="42"/>
      <c r="I616" s="42"/>
      <c r="J616" s="42"/>
      <c r="K616" s="131"/>
      <c r="L616" s="119"/>
      <c r="M616" s="120"/>
      <c r="N616" s="122"/>
      <c r="O616" s="52" t="s">
        <v>35</v>
      </c>
      <c r="P616" s="94">
        <v>36</v>
      </c>
      <c r="Q616" s="54">
        <f>IF(SUM(K606:K616)=0,"",SUM(K606:K616))</f>
        <v>46</v>
      </c>
      <c r="R616" s="55" t="s">
        <v>20</v>
      </c>
    </row>
    <row r="617" spans="1:18" ht="15.75" customHeight="1" x14ac:dyDescent="0.25">
      <c r="A617" s="41">
        <v>2501</v>
      </c>
      <c r="B617" s="42"/>
      <c r="C617" s="42"/>
      <c r="D617" s="42"/>
      <c r="E617" s="42"/>
      <c r="F617" s="42"/>
      <c r="G617" s="42"/>
      <c r="H617" s="42"/>
      <c r="I617" s="42"/>
      <c r="J617" s="42"/>
      <c r="K617" s="131"/>
      <c r="L617" s="119"/>
      <c r="M617" s="120"/>
      <c r="N617" s="122"/>
      <c r="O617" s="56" t="s">
        <v>36</v>
      </c>
      <c r="P617" s="96">
        <f>P616/B602</f>
        <v>0.45</v>
      </c>
      <c r="Q617" s="58">
        <f>IF(P616/Q616=0,"",P616/Q616)</f>
        <v>0.78260869565217395</v>
      </c>
      <c r="R617" s="59" t="s">
        <v>37</v>
      </c>
    </row>
    <row r="618" spans="1:18" ht="15.75" customHeight="1" x14ac:dyDescent="0.25">
      <c r="A618" s="41">
        <v>2502</v>
      </c>
      <c r="B618" s="186"/>
      <c r="C618" s="186"/>
      <c r="D618" s="186"/>
      <c r="E618" s="186"/>
      <c r="F618" s="186"/>
      <c r="G618" s="186"/>
      <c r="H618" s="186"/>
      <c r="I618" s="186"/>
      <c r="J618" s="186"/>
      <c r="K618" s="131"/>
      <c r="L618" s="128"/>
      <c r="M618" s="129"/>
      <c r="N618" s="130"/>
      <c r="O618" s="61"/>
      <c r="P618" s="62"/>
      <c r="Q618" s="62"/>
      <c r="R618" s="63"/>
    </row>
    <row r="619" spans="1:18" ht="18" customHeight="1" x14ac:dyDescent="0.25">
      <c r="A619" s="22"/>
      <c r="B619" s="253" t="s">
        <v>80</v>
      </c>
      <c r="C619" s="253"/>
      <c r="D619" s="253"/>
      <c r="E619" s="253"/>
      <c r="F619" s="253"/>
      <c r="G619" s="253"/>
      <c r="H619" s="253"/>
      <c r="I619" s="253"/>
      <c r="J619" s="253"/>
      <c r="K619" s="185">
        <f>SUM(K610:K615)</f>
        <v>46</v>
      </c>
      <c r="L619" s="65">
        <f>IF(K610=0,"",K610/B602)</f>
        <v>0.5</v>
      </c>
      <c r="M619" s="65">
        <f>IF(K619=0,"",K619/B602)</f>
        <v>0.57499999999999996</v>
      </c>
      <c r="N619" s="65">
        <f>IF(K611=0,"",M619-L619)</f>
        <v>7.4999999999999956E-2</v>
      </c>
      <c r="O619" s="1"/>
      <c r="P619" s="27"/>
      <c r="Q619" s="30"/>
      <c r="R619" s="1"/>
    </row>
    <row r="620" spans="1:18" ht="12.75" customHeight="1" x14ac:dyDescent="0.2">
      <c r="M620" s="1"/>
      <c r="N620" s="1"/>
      <c r="P620" s="1"/>
    </row>
    <row r="621" spans="1:18" ht="12.75" customHeight="1" x14ac:dyDescent="0.2">
      <c r="M621" s="1"/>
      <c r="N621" s="1"/>
      <c r="P621" s="1"/>
    </row>
    <row r="622" spans="1:18" ht="26.25" customHeight="1" x14ac:dyDescent="0.4">
      <c r="A622" s="196"/>
      <c r="B622" s="235" t="s">
        <v>69</v>
      </c>
      <c r="C622" s="235"/>
      <c r="D622" s="235"/>
      <c r="E622" s="235"/>
      <c r="F622" s="235"/>
      <c r="G622" s="235"/>
      <c r="H622" s="235"/>
      <c r="I622" s="235"/>
      <c r="J622" s="235"/>
      <c r="K622" s="173" t="s">
        <v>88</v>
      </c>
      <c r="L622" s="1"/>
      <c r="M622" s="1"/>
      <c r="N622" s="27"/>
      <c r="O622" s="1"/>
      <c r="P622" s="27"/>
      <c r="Q622" s="27"/>
      <c r="R622" s="27"/>
    </row>
    <row r="623" spans="1:18" ht="20.25" customHeight="1" x14ac:dyDescent="0.2">
      <c r="A623" s="245" t="s">
        <v>19</v>
      </c>
      <c r="B623" s="246" t="s">
        <v>70</v>
      </c>
      <c r="C623" s="266"/>
      <c r="D623" s="266"/>
      <c r="E623" s="266"/>
      <c r="F623" s="266"/>
      <c r="G623" s="266"/>
      <c r="H623" s="266"/>
      <c r="I623" s="266"/>
      <c r="J623" s="267"/>
      <c r="K623" s="249" t="s">
        <v>20</v>
      </c>
      <c r="L623" s="243" t="s">
        <v>11</v>
      </c>
      <c r="M623" s="243" t="s">
        <v>12</v>
      </c>
      <c r="N623" s="242" t="s">
        <v>13</v>
      </c>
      <c r="O623" s="243" t="s">
        <v>14</v>
      </c>
      <c r="P623" s="244" t="s">
        <v>15</v>
      </c>
      <c r="Q623" s="244" t="s">
        <v>16</v>
      </c>
      <c r="R623" s="243" t="s">
        <v>17</v>
      </c>
    </row>
    <row r="624" spans="1:18" ht="15.75" customHeight="1" x14ac:dyDescent="0.25">
      <c r="A624" s="238"/>
      <c r="B624" s="41" t="s">
        <v>71</v>
      </c>
      <c r="C624" s="41" t="s">
        <v>72</v>
      </c>
      <c r="D624" s="41" t="s">
        <v>73</v>
      </c>
      <c r="E624" s="41" t="s">
        <v>74</v>
      </c>
      <c r="F624" s="41" t="s">
        <v>75</v>
      </c>
      <c r="G624" s="41" t="s">
        <v>76</v>
      </c>
      <c r="H624" s="41" t="s">
        <v>77</v>
      </c>
      <c r="I624" s="41" t="s">
        <v>78</v>
      </c>
      <c r="J624" s="41" t="s">
        <v>79</v>
      </c>
      <c r="K624" s="259"/>
      <c r="L624" s="238"/>
      <c r="M624" s="238"/>
      <c r="N624" s="238"/>
      <c r="O624" s="238"/>
      <c r="P624" s="238"/>
      <c r="Q624" s="238"/>
      <c r="R624" s="238"/>
    </row>
    <row r="625" spans="1:19" ht="15.75" customHeight="1" x14ac:dyDescent="0.25">
      <c r="A625" s="41">
        <v>1801</v>
      </c>
      <c r="B625" s="42">
        <v>21</v>
      </c>
      <c r="C625" s="42"/>
      <c r="D625" s="42"/>
      <c r="E625" s="42"/>
      <c r="F625" s="42"/>
      <c r="G625" s="42"/>
      <c r="H625" s="42"/>
      <c r="I625" s="42"/>
      <c r="J625" s="42"/>
      <c r="K625" s="131"/>
      <c r="L625" s="114"/>
      <c r="M625" s="115"/>
      <c r="N625" s="116"/>
      <c r="O625" s="117"/>
      <c r="P625" s="44">
        <f>B625</f>
        <v>21</v>
      </c>
      <c r="Q625" s="118"/>
      <c r="R625" s="117"/>
    </row>
    <row r="626" spans="1:19" ht="15.75" customHeight="1" x14ac:dyDescent="0.25">
      <c r="A626" s="41">
        <v>1802</v>
      </c>
      <c r="B626" s="42"/>
      <c r="C626" s="42">
        <v>18</v>
      </c>
      <c r="D626" s="42"/>
      <c r="E626" s="42"/>
      <c r="F626" s="42"/>
      <c r="G626" s="42"/>
      <c r="H626" s="42"/>
      <c r="I626" s="42"/>
      <c r="J626" s="42"/>
      <c r="K626" s="131"/>
      <c r="L626" s="119"/>
      <c r="M626" s="120"/>
      <c r="N626" s="121"/>
      <c r="O626" s="47">
        <f>IF(C626=0,"",C626/B625)</f>
        <v>0.8571428571428571</v>
      </c>
      <c r="P626" s="48">
        <v>18</v>
      </c>
      <c r="Q626" s="49">
        <f t="shared" ref="Q626:Q633" si="60">IF(P626=0,"",P626/P625)</f>
        <v>0.8571428571428571</v>
      </c>
      <c r="R626" s="49">
        <f t="shared" ref="R626:R633" si="61">IF(P626=0,"",100%-Q626)</f>
        <v>0.1428571428571429</v>
      </c>
    </row>
    <row r="627" spans="1:19" ht="15.75" customHeight="1" x14ac:dyDescent="0.25">
      <c r="A627" s="41">
        <v>1901</v>
      </c>
      <c r="B627" s="42"/>
      <c r="C627" s="42"/>
      <c r="D627" s="42">
        <v>16</v>
      </c>
      <c r="E627" s="42"/>
      <c r="F627" s="42"/>
      <c r="G627" s="42"/>
      <c r="H627" s="42"/>
      <c r="I627" s="42"/>
      <c r="J627" s="42"/>
      <c r="K627" s="131"/>
      <c r="L627" s="119"/>
      <c r="M627" s="120"/>
      <c r="N627" s="121"/>
      <c r="O627" s="47">
        <f>IF(D627=0,"",D627/C626)</f>
        <v>0.88888888888888884</v>
      </c>
      <c r="P627" s="48">
        <v>17</v>
      </c>
      <c r="Q627" s="49">
        <f t="shared" si="60"/>
        <v>0.94444444444444442</v>
      </c>
      <c r="R627" s="49">
        <f t="shared" si="61"/>
        <v>5.555555555555558E-2</v>
      </c>
      <c r="S627" s="74">
        <f>P627/P625</f>
        <v>0.80952380952380953</v>
      </c>
    </row>
    <row r="628" spans="1:19" ht="15.75" customHeight="1" x14ac:dyDescent="0.25">
      <c r="A628" s="41">
        <v>1902</v>
      </c>
      <c r="B628" s="42"/>
      <c r="C628" s="42"/>
      <c r="D628" s="42"/>
      <c r="E628" s="42">
        <v>14</v>
      </c>
      <c r="F628" s="42"/>
      <c r="G628" s="42"/>
      <c r="H628" s="42"/>
      <c r="I628" s="42"/>
      <c r="J628" s="42"/>
      <c r="K628" s="131"/>
      <c r="L628" s="119"/>
      <c r="M628" s="120"/>
      <c r="N628" s="121"/>
      <c r="O628" s="47">
        <f>IF(E628=0,"",E628/D627)</f>
        <v>0.875</v>
      </c>
      <c r="P628" s="48">
        <v>16</v>
      </c>
      <c r="Q628" s="49">
        <f t="shared" si="60"/>
        <v>0.94117647058823528</v>
      </c>
      <c r="R628" s="49">
        <f t="shared" si="61"/>
        <v>5.8823529411764719E-2</v>
      </c>
    </row>
    <row r="629" spans="1:19" ht="15.75" customHeight="1" x14ac:dyDescent="0.25">
      <c r="A629" s="41">
        <v>2001</v>
      </c>
      <c r="B629" s="42"/>
      <c r="C629" s="42"/>
      <c r="D629" s="42"/>
      <c r="E629" s="42"/>
      <c r="F629" s="42">
        <v>13</v>
      </c>
      <c r="G629" s="42"/>
      <c r="H629" s="42"/>
      <c r="I629" s="42"/>
      <c r="J629" s="42"/>
      <c r="K629" s="131"/>
      <c r="L629" s="119"/>
      <c r="M629" s="120"/>
      <c r="N629" s="121"/>
      <c r="O629" s="47">
        <f>IF(F629=0,"",F629/E628)</f>
        <v>0.9285714285714286</v>
      </c>
      <c r="P629" s="48">
        <v>15</v>
      </c>
      <c r="Q629" s="49">
        <f t="shared" si="60"/>
        <v>0.9375</v>
      </c>
      <c r="R629" s="49">
        <f t="shared" si="61"/>
        <v>6.25E-2</v>
      </c>
    </row>
    <row r="630" spans="1:19" ht="15.75" customHeight="1" x14ac:dyDescent="0.25">
      <c r="A630" s="41">
        <v>2002</v>
      </c>
      <c r="B630" s="42"/>
      <c r="C630" s="42"/>
      <c r="D630" s="42"/>
      <c r="E630" s="42"/>
      <c r="F630" s="42"/>
      <c r="G630" s="42">
        <v>13</v>
      </c>
      <c r="H630" s="42"/>
      <c r="I630" s="42"/>
      <c r="J630" s="42"/>
      <c r="K630" s="131"/>
      <c r="L630" s="119"/>
      <c r="M630" s="120"/>
      <c r="N630" s="121"/>
      <c r="O630" s="47">
        <f>IF(G630=0,"",G630/F629)</f>
        <v>1</v>
      </c>
      <c r="P630" s="48">
        <v>14</v>
      </c>
      <c r="Q630" s="49">
        <f t="shared" si="60"/>
        <v>0.93333333333333335</v>
      </c>
      <c r="R630" s="49">
        <f t="shared" si="61"/>
        <v>6.6666666666666652E-2</v>
      </c>
    </row>
    <row r="631" spans="1:19" ht="15.75" customHeight="1" x14ac:dyDescent="0.25">
      <c r="A631" s="41">
        <v>2101</v>
      </c>
      <c r="B631" s="42"/>
      <c r="C631" s="42"/>
      <c r="D631" s="42"/>
      <c r="E631" s="42"/>
      <c r="F631" s="42"/>
      <c r="G631" s="42"/>
      <c r="H631" s="42">
        <v>12</v>
      </c>
      <c r="I631" s="42"/>
      <c r="J631" s="42"/>
      <c r="K631" s="131"/>
      <c r="L631" s="119"/>
      <c r="M631" s="120"/>
      <c r="N631" s="121"/>
      <c r="O631" s="47">
        <f>IF(H631=0,"",H631/G630)</f>
        <v>0.92307692307692313</v>
      </c>
      <c r="P631" s="48">
        <v>13</v>
      </c>
      <c r="Q631" s="49">
        <f t="shared" si="60"/>
        <v>0.9285714285714286</v>
      </c>
      <c r="R631" s="49">
        <f t="shared" si="61"/>
        <v>7.1428571428571397E-2</v>
      </c>
    </row>
    <row r="632" spans="1:19" ht="15.75" customHeight="1" x14ac:dyDescent="0.25">
      <c r="A632" s="41">
        <v>2102</v>
      </c>
      <c r="B632" s="42"/>
      <c r="C632" s="42"/>
      <c r="D632" s="42"/>
      <c r="E632" s="42"/>
      <c r="F632" s="42"/>
      <c r="G632" s="42"/>
      <c r="H632" s="42"/>
      <c r="I632" s="42">
        <v>12</v>
      </c>
      <c r="J632" s="42"/>
      <c r="K632" s="131"/>
      <c r="L632" s="119"/>
      <c r="M632" s="120"/>
      <c r="N632" s="121"/>
      <c r="O632" s="47">
        <f>IF(I632=0,"",I632/H631)</f>
        <v>1</v>
      </c>
      <c r="P632" s="48">
        <v>13</v>
      </c>
      <c r="Q632" s="49">
        <f t="shared" si="60"/>
        <v>1</v>
      </c>
      <c r="R632" s="49">
        <f t="shared" si="61"/>
        <v>0</v>
      </c>
    </row>
    <row r="633" spans="1:19" ht="15.75" customHeight="1" x14ac:dyDescent="0.25">
      <c r="A633" s="41">
        <v>2201</v>
      </c>
      <c r="B633" s="42"/>
      <c r="C633" s="42"/>
      <c r="D633" s="42"/>
      <c r="E633" s="42"/>
      <c r="F633" s="42"/>
      <c r="G633" s="42"/>
      <c r="H633" s="42"/>
      <c r="I633" s="42"/>
      <c r="J633" s="42">
        <v>11</v>
      </c>
      <c r="K633" s="131">
        <v>9</v>
      </c>
      <c r="L633" s="119"/>
      <c r="M633" s="120"/>
      <c r="N633" s="121"/>
      <c r="O633" s="47">
        <f>IF(J633=0,"",J633/I632)</f>
        <v>0.91666666666666663</v>
      </c>
      <c r="P633" s="48">
        <v>13</v>
      </c>
      <c r="Q633" s="49">
        <f t="shared" si="60"/>
        <v>1</v>
      </c>
      <c r="R633" s="49">
        <f t="shared" si="61"/>
        <v>0</v>
      </c>
    </row>
    <row r="634" spans="1:19" ht="15.75" customHeight="1" x14ac:dyDescent="0.25">
      <c r="A634" s="41">
        <v>2202</v>
      </c>
      <c r="B634" s="42"/>
      <c r="C634" s="42"/>
      <c r="D634" s="42"/>
      <c r="E634" s="42"/>
      <c r="F634" s="42"/>
      <c r="G634" s="42"/>
      <c r="H634" s="42"/>
      <c r="I634" s="42"/>
      <c r="J634" s="42">
        <v>2</v>
      </c>
      <c r="K634" s="131">
        <v>2</v>
      </c>
      <c r="L634" s="119"/>
      <c r="M634" s="120"/>
      <c r="N634" s="120"/>
      <c r="O634" s="126"/>
      <c r="P634" s="48">
        <v>2</v>
      </c>
      <c r="Q634" s="127"/>
      <c r="R634" s="126"/>
    </row>
    <row r="635" spans="1:19" ht="15.75" customHeight="1" x14ac:dyDescent="0.25">
      <c r="A635" s="41">
        <v>2301</v>
      </c>
      <c r="B635" s="42"/>
      <c r="C635" s="42"/>
      <c r="D635" s="42"/>
      <c r="E635" s="42"/>
      <c r="F635" s="42"/>
      <c r="G635" s="42"/>
      <c r="H635" s="42"/>
      <c r="I635" s="42"/>
      <c r="J635" s="42">
        <v>1</v>
      </c>
      <c r="K635" s="131"/>
      <c r="L635" s="119"/>
      <c r="M635" s="120"/>
      <c r="N635" s="122"/>
      <c r="O635" s="126"/>
      <c r="P635" s="124">
        <v>1</v>
      </c>
      <c r="Q635" s="127"/>
      <c r="R635" s="126"/>
    </row>
    <row r="636" spans="1:19" ht="15.75" customHeight="1" x14ac:dyDescent="0.25">
      <c r="A636" s="41">
        <v>2302</v>
      </c>
      <c r="B636" s="42"/>
      <c r="C636" s="42"/>
      <c r="D636" s="42"/>
      <c r="E636" s="42"/>
      <c r="F636" s="42"/>
      <c r="G636" s="42"/>
      <c r="H636" s="42"/>
      <c r="I636" s="42"/>
      <c r="J636" s="42">
        <v>1</v>
      </c>
      <c r="K636" s="131"/>
      <c r="L636" s="119"/>
      <c r="M636" s="120"/>
      <c r="N636" s="122"/>
      <c r="O636" s="126"/>
      <c r="P636" s="169">
        <v>1</v>
      </c>
      <c r="Q636" s="127"/>
      <c r="R636" s="126"/>
    </row>
    <row r="637" spans="1:19" ht="15.75" customHeight="1" x14ac:dyDescent="0.25">
      <c r="A637" s="41">
        <v>2401</v>
      </c>
      <c r="B637" s="42"/>
      <c r="C637" s="42"/>
      <c r="D637" s="42"/>
      <c r="E637" s="42"/>
      <c r="F637" s="42"/>
      <c r="G637" s="42"/>
      <c r="H637" s="42"/>
      <c r="I637" s="42"/>
      <c r="J637" s="42">
        <v>1</v>
      </c>
      <c r="K637" s="131"/>
      <c r="L637" s="119"/>
      <c r="M637" s="120"/>
      <c r="N637" s="122"/>
      <c r="O637" s="187"/>
      <c r="P637" s="171">
        <v>1</v>
      </c>
      <c r="Q637" s="181"/>
      <c r="R637" s="126"/>
    </row>
    <row r="638" spans="1:19" ht="15.75" customHeight="1" x14ac:dyDescent="0.25">
      <c r="A638" s="41">
        <v>2402</v>
      </c>
      <c r="B638" s="42"/>
      <c r="C638" s="42"/>
      <c r="D638" s="42"/>
      <c r="E638" s="42"/>
      <c r="F638" s="42"/>
      <c r="G638" s="42"/>
      <c r="H638" s="42"/>
      <c r="I638" s="42"/>
      <c r="J638" s="42">
        <v>1</v>
      </c>
      <c r="K638" s="131"/>
      <c r="L638" s="119"/>
      <c r="M638" s="120"/>
      <c r="N638" s="122"/>
      <c r="O638" s="187"/>
      <c r="P638" s="171">
        <v>1</v>
      </c>
      <c r="Q638" s="181"/>
      <c r="R638" s="126"/>
    </row>
    <row r="639" spans="1:19" s="150" customFormat="1" ht="15.75" customHeight="1" x14ac:dyDescent="0.25">
      <c r="A639" s="41">
        <v>2501</v>
      </c>
      <c r="B639" s="42"/>
      <c r="C639" s="42"/>
      <c r="D639" s="42"/>
      <c r="E639" s="42"/>
      <c r="F639" s="42"/>
      <c r="G639" s="42"/>
      <c r="H639" s="42"/>
      <c r="I639" s="42"/>
      <c r="J639" s="42">
        <v>2</v>
      </c>
      <c r="K639" s="131">
        <v>1</v>
      </c>
      <c r="L639" s="119"/>
      <c r="M639" s="120"/>
      <c r="N639" s="122"/>
      <c r="O639" s="187"/>
      <c r="P639" s="171">
        <v>2</v>
      </c>
      <c r="Q639" s="181"/>
      <c r="R639" s="168"/>
    </row>
    <row r="640" spans="1:19" s="150" customFormat="1" ht="15.75" customHeight="1" x14ac:dyDescent="0.25">
      <c r="A640" s="41">
        <v>2502</v>
      </c>
      <c r="B640" s="42"/>
      <c r="C640" s="42"/>
      <c r="D640" s="42"/>
      <c r="E640" s="42"/>
      <c r="F640" s="42"/>
      <c r="G640" s="42"/>
      <c r="H640" s="42"/>
      <c r="I640" s="42"/>
      <c r="J640" s="42"/>
      <c r="K640" s="131"/>
      <c r="L640" s="119"/>
      <c r="M640" s="120"/>
      <c r="N640" s="122"/>
      <c r="O640" s="120"/>
      <c r="P640" s="122"/>
      <c r="Q640" s="158"/>
      <c r="R640" s="168"/>
    </row>
    <row r="641" spans="1:23" ht="15.75" customHeight="1" x14ac:dyDescent="0.25">
      <c r="A641" s="41">
        <v>2601</v>
      </c>
      <c r="B641" s="42"/>
      <c r="C641" s="42"/>
      <c r="D641" s="42"/>
      <c r="E641" s="42"/>
      <c r="F641" s="42"/>
      <c r="G641" s="42"/>
      <c r="H641" s="42"/>
      <c r="I641" s="42"/>
      <c r="J641" s="42"/>
      <c r="K641" s="131"/>
      <c r="L641" s="119"/>
      <c r="M641" s="120"/>
      <c r="N641" s="122"/>
      <c r="O641" s="52" t="s">
        <v>35</v>
      </c>
      <c r="P641" s="94">
        <v>10</v>
      </c>
      <c r="Q641" s="54">
        <f>IF(SUM(K629:K641)=0,"",SUM(K629:K641))</f>
        <v>12</v>
      </c>
      <c r="R641" s="55" t="s">
        <v>20</v>
      </c>
    </row>
    <row r="642" spans="1:23" ht="15.75" customHeight="1" x14ac:dyDescent="0.25">
      <c r="A642" s="41">
        <v>2602</v>
      </c>
      <c r="B642" s="42"/>
      <c r="C642" s="42"/>
      <c r="D642" s="42"/>
      <c r="E642" s="42"/>
      <c r="F642" s="42"/>
      <c r="G642" s="42"/>
      <c r="H642" s="42"/>
      <c r="I642" s="42"/>
      <c r="J642" s="42"/>
      <c r="K642" s="131"/>
      <c r="L642" s="119"/>
      <c r="M642" s="120"/>
      <c r="N642" s="122"/>
      <c r="O642" s="56" t="s">
        <v>36</v>
      </c>
      <c r="P642" s="96">
        <f>P641/B625</f>
        <v>0.47619047619047616</v>
      </c>
      <c r="Q642" s="58">
        <f>IF(P641/Q641=0,"",P641/Q641)</f>
        <v>0.83333333333333337</v>
      </c>
      <c r="R642" s="59" t="s">
        <v>37</v>
      </c>
    </row>
    <row r="643" spans="1:23" ht="15.75" customHeight="1" x14ac:dyDescent="0.25">
      <c r="A643" s="41">
        <v>2701</v>
      </c>
      <c r="B643" s="186"/>
      <c r="C643" s="186"/>
      <c r="D643" s="186"/>
      <c r="E643" s="186"/>
      <c r="F643" s="186"/>
      <c r="G643" s="186"/>
      <c r="H643" s="186"/>
      <c r="I643" s="186"/>
      <c r="J643" s="186"/>
      <c r="K643" s="131"/>
      <c r="L643" s="128"/>
      <c r="M643" s="129"/>
      <c r="N643" s="130"/>
      <c r="O643" s="61"/>
      <c r="P643" s="62"/>
      <c r="Q643" s="62"/>
      <c r="R643" s="63"/>
    </row>
    <row r="644" spans="1:23" ht="18" customHeight="1" x14ac:dyDescent="0.25">
      <c r="A644" s="22"/>
      <c r="B644" s="253" t="s">
        <v>80</v>
      </c>
      <c r="C644" s="253"/>
      <c r="D644" s="253"/>
      <c r="E644" s="253"/>
      <c r="F644" s="253"/>
      <c r="G644" s="253"/>
      <c r="H644" s="253"/>
      <c r="I644" s="253"/>
      <c r="J644" s="253"/>
      <c r="K644" s="185">
        <f>SUM(K633:K638)</f>
        <v>11</v>
      </c>
      <c r="L644" s="65">
        <f>IF(K633=0,"",K633/B625)</f>
        <v>0.42857142857142855</v>
      </c>
      <c r="M644" s="65">
        <f>IF(K644=0,"",K644/B625)</f>
        <v>0.52380952380952384</v>
      </c>
      <c r="N644" s="65">
        <f>IF(K634=0,"",M644-L644)</f>
        <v>9.5238095238095288E-2</v>
      </c>
      <c r="O644" s="1"/>
      <c r="P644" s="27"/>
      <c r="Q644" s="30"/>
      <c r="R644" s="1"/>
    </row>
    <row r="645" spans="1:23" ht="12.75" customHeight="1" x14ac:dyDescent="0.2">
      <c r="M645" s="1"/>
      <c r="N645" s="1"/>
      <c r="P645" s="1"/>
    </row>
    <row r="646" spans="1:23" ht="12.75" customHeight="1" x14ac:dyDescent="0.2">
      <c r="M646" s="1"/>
      <c r="N646" s="1"/>
      <c r="P646" s="1"/>
    </row>
    <row r="647" spans="1:23" ht="26.25" customHeight="1" x14ac:dyDescent="0.4">
      <c r="A647" s="196"/>
      <c r="B647" s="235" t="s">
        <v>69</v>
      </c>
      <c r="C647" s="235"/>
      <c r="D647" s="235"/>
      <c r="E647" s="235"/>
      <c r="F647" s="235"/>
      <c r="G647" s="235"/>
      <c r="H647" s="235"/>
      <c r="I647" s="235"/>
      <c r="J647" s="235"/>
      <c r="K647" s="173" t="s">
        <v>90</v>
      </c>
      <c r="L647" s="1"/>
      <c r="M647" s="1"/>
      <c r="N647" s="27"/>
      <c r="O647" s="1"/>
      <c r="P647" s="27"/>
      <c r="Q647" s="27"/>
      <c r="R647" s="27"/>
      <c r="W647" s="141">
        <f>AVERAGE(L644,L666)</f>
        <v>0.51691729323308266</v>
      </c>
    </row>
    <row r="648" spans="1:23" ht="20.25" customHeight="1" x14ac:dyDescent="0.2">
      <c r="A648" s="245" t="s">
        <v>19</v>
      </c>
      <c r="B648" s="246" t="s">
        <v>70</v>
      </c>
      <c r="C648" s="266"/>
      <c r="D648" s="266"/>
      <c r="E648" s="266"/>
      <c r="F648" s="266"/>
      <c r="G648" s="266"/>
      <c r="H648" s="266"/>
      <c r="I648" s="266"/>
      <c r="J648" s="267"/>
      <c r="K648" s="249" t="s">
        <v>20</v>
      </c>
      <c r="L648" s="243" t="s">
        <v>11</v>
      </c>
      <c r="M648" s="243" t="s">
        <v>12</v>
      </c>
      <c r="N648" s="242" t="s">
        <v>13</v>
      </c>
      <c r="O648" s="243" t="s">
        <v>14</v>
      </c>
      <c r="P648" s="244" t="s">
        <v>15</v>
      </c>
      <c r="Q648" s="244" t="s">
        <v>16</v>
      </c>
      <c r="R648" s="243" t="s">
        <v>17</v>
      </c>
    </row>
    <row r="649" spans="1:23" ht="15.75" customHeight="1" x14ac:dyDescent="0.25">
      <c r="A649" s="238"/>
      <c r="B649" s="41" t="s">
        <v>71</v>
      </c>
      <c r="C649" s="41" t="s">
        <v>72</v>
      </c>
      <c r="D649" s="41" t="s">
        <v>73</v>
      </c>
      <c r="E649" s="41" t="s">
        <v>74</v>
      </c>
      <c r="F649" s="41" t="s">
        <v>75</v>
      </c>
      <c r="G649" s="41" t="s">
        <v>76</v>
      </c>
      <c r="H649" s="41" t="s">
        <v>77</v>
      </c>
      <c r="I649" s="41" t="s">
        <v>78</v>
      </c>
      <c r="J649" s="41" t="s">
        <v>79</v>
      </c>
      <c r="K649" s="259"/>
      <c r="L649" s="238"/>
      <c r="M649" s="238"/>
      <c r="N649" s="238"/>
      <c r="O649" s="238"/>
      <c r="P649" s="238"/>
      <c r="Q649" s="238"/>
      <c r="R649" s="238"/>
    </row>
    <row r="650" spans="1:23" ht="15.75" customHeight="1" x14ac:dyDescent="0.25">
      <c r="A650" s="41">
        <v>1802</v>
      </c>
      <c r="B650" s="42">
        <v>38</v>
      </c>
      <c r="C650" s="42"/>
      <c r="D650" s="42"/>
      <c r="E650" s="42"/>
      <c r="F650" s="42"/>
      <c r="G650" s="42"/>
      <c r="H650" s="42"/>
      <c r="I650" s="42"/>
      <c r="J650" s="42"/>
      <c r="K650" s="131"/>
      <c r="L650" s="114"/>
      <c r="M650" s="115"/>
      <c r="N650" s="116"/>
      <c r="O650" s="43"/>
      <c r="P650" s="44">
        <f>B650</f>
        <v>38</v>
      </c>
      <c r="Q650" s="45"/>
      <c r="R650" s="43"/>
    </row>
    <row r="651" spans="1:23" ht="15.75" customHeight="1" x14ac:dyDescent="0.25">
      <c r="A651" s="41">
        <v>1901</v>
      </c>
      <c r="B651" s="42"/>
      <c r="C651" s="42">
        <v>36</v>
      </c>
      <c r="D651" s="42"/>
      <c r="E651" s="42"/>
      <c r="F651" s="42"/>
      <c r="G651" s="42"/>
      <c r="H651" s="42"/>
      <c r="I651" s="42"/>
      <c r="J651" s="42"/>
      <c r="K651" s="131"/>
      <c r="L651" s="119"/>
      <c r="M651" s="120"/>
      <c r="N651" s="121"/>
      <c r="O651" s="47">
        <f>IF(C651=0,"",C651/B650)</f>
        <v>0.94736842105263153</v>
      </c>
      <c r="P651" s="48">
        <v>36</v>
      </c>
      <c r="Q651" s="49">
        <f t="shared" ref="Q651:Q658" si="62">IF(P651=0,"",P651/P650)</f>
        <v>0.94736842105263153</v>
      </c>
      <c r="R651" s="49">
        <f t="shared" ref="R651:R658" si="63">IF(P651=0,"",100%-Q651)</f>
        <v>5.2631578947368474E-2</v>
      </c>
    </row>
    <row r="652" spans="1:23" ht="15.75" customHeight="1" x14ac:dyDescent="0.25">
      <c r="A652" s="41">
        <v>1902</v>
      </c>
      <c r="B652" s="42"/>
      <c r="C652" s="42"/>
      <c r="D652" s="42">
        <v>35</v>
      </c>
      <c r="E652" s="42"/>
      <c r="F652" s="42"/>
      <c r="G652" s="42"/>
      <c r="H652" s="42"/>
      <c r="I652" s="42"/>
      <c r="J652" s="42"/>
      <c r="K652" s="131"/>
      <c r="L652" s="119"/>
      <c r="M652" s="120"/>
      <c r="N652" s="121"/>
      <c r="O652" s="47">
        <f>IF(D652=0,"",D652/C651)</f>
        <v>0.97222222222222221</v>
      </c>
      <c r="P652" s="48">
        <v>35</v>
      </c>
      <c r="Q652" s="49">
        <f t="shared" si="62"/>
        <v>0.97222222222222221</v>
      </c>
      <c r="R652" s="49">
        <f t="shared" si="63"/>
        <v>2.777777777777779E-2</v>
      </c>
      <c r="S652" s="74">
        <f>P652/P650</f>
        <v>0.92105263157894735</v>
      </c>
    </row>
    <row r="653" spans="1:23" ht="15.75" customHeight="1" x14ac:dyDescent="0.25">
      <c r="A653" s="41">
        <v>2001</v>
      </c>
      <c r="B653" s="42"/>
      <c r="C653" s="42"/>
      <c r="D653" s="42"/>
      <c r="E653" s="42">
        <v>33</v>
      </c>
      <c r="F653" s="42"/>
      <c r="G653" s="42"/>
      <c r="H653" s="42"/>
      <c r="I653" s="42"/>
      <c r="J653" s="42"/>
      <c r="K653" s="131"/>
      <c r="L653" s="119"/>
      <c r="M653" s="120"/>
      <c r="N653" s="121"/>
      <c r="O653" s="47">
        <f>IF(E653=0,"",E653/D652)</f>
        <v>0.94285714285714284</v>
      </c>
      <c r="P653" s="48">
        <v>35</v>
      </c>
      <c r="Q653" s="49">
        <f t="shared" si="62"/>
        <v>1</v>
      </c>
      <c r="R653" s="49">
        <f t="shared" si="63"/>
        <v>0</v>
      </c>
    </row>
    <row r="654" spans="1:23" ht="15.75" customHeight="1" x14ac:dyDescent="0.25">
      <c r="A654" s="41">
        <v>2002</v>
      </c>
      <c r="B654" s="42"/>
      <c r="C654" s="42"/>
      <c r="D654" s="42"/>
      <c r="E654" s="42"/>
      <c r="F654" s="42">
        <v>33</v>
      </c>
      <c r="G654" s="42"/>
      <c r="H654" s="42"/>
      <c r="I654" s="42"/>
      <c r="J654" s="42"/>
      <c r="K654" s="131"/>
      <c r="L654" s="119"/>
      <c r="M654" s="120"/>
      <c r="N654" s="121"/>
      <c r="O654" s="47">
        <f>IF(F654=0,"",F654/E653)</f>
        <v>1</v>
      </c>
      <c r="P654" s="48">
        <v>35</v>
      </c>
      <c r="Q654" s="49">
        <f t="shared" si="62"/>
        <v>1</v>
      </c>
      <c r="R654" s="49">
        <f t="shared" si="63"/>
        <v>0</v>
      </c>
    </row>
    <row r="655" spans="1:23" ht="15.75" customHeight="1" x14ac:dyDescent="0.25">
      <c r="A655" s="41">
        <v>2101</v>
      </c>
      <c r="B655" s="42"/>
      <c r="C655" s="42"/>
      <c r="D655" s="42"/>
      <c r="E655" s="42"/>
      <c r="F655" s="42"/>
      <c r="G655" s="42">
        <v>33</v>
      </c>
      <c r="H655" s="42"/>
      <c r="I655" s="42"/>
      <c r="J655" s="42"/>
      <c r="K655" s="131"/>
      <c r="L655" s="119"/>
      <c r="M655" s="120"/>
      <c r="N655" s="121"/>
      <c r="O655" s="47">
        <f>IF(G655=0,"",G655/F654)</f>
        <v>1</v>
      </c>
      <c r="P655" s="48">
        <v>35</v>
      </c>
      <c r="Q655" s="49">
        <f t="shared" si="62"/>
        <v>1</v>
      </c>
      <c r="R655" s="49">
        <f t="shared" si="63"/>
        <v>0</v>
      </c>
    </row>
    <row r="656" spans="1:23" ht="15.75" customHeight="1" x14ac:dyDescent="0.25">
      <c r="A656" s="41">
        <v>2102</v>
      </c>
      <c r="B656" s="42"/>
      <c r="C656" s="42"/>
      <c r="D656" s="42"/>
      <c r="E656" s="42"/>
      <c r="F656" s="42"/>
      <c r="G656" s="42"/>
      <c r="H656" s="42">
        <v>30</v>
      </c>
      <c r="I656" s="42"/>
      <c r="J656" s="42"/>
      <c r="K656" s="131"/>
      <c r="L656" s="119"/>
      <c r="M656" s="120"/>
      <c r="N656" s="121"/>
      <c r="O656" s="47">
        <f>IF(H656=0,"",H656/G655)</f>
        <v>0.90909090909090906</v>
      </c>
      <c r="P656" s="48">
        <v>35</v>
      </c>
      <c r="Q656" s="49">
        <f t="shared" si="62"/>
        <v>1</v>
      </c>
      <c r="R656" s="49">
        <f t="shared" si="63"/>
        <v>0</v>
      </c>
    </row>
    <row r="657" spans="1:18" ht="15.75" customHeight="1" x14ac:dyDescent="0.25">
      <c r="A657" s="41">
        <v>2201</v>
      </c>
      <c r="B657" s="42"/>
      <c r="C657" s="42"/>
      <c r="D657" s="42"/>
      <c r="E657" s="42"/>
      <c r="F657" s="42"/>
      <c r="G657" s="42"/>
      <c r="H657" s="42"/>
      <c r="I657" s="42">
        <v>29</v>
      </c>
      <c r="J657" s="42"/>
      <c r="K657" s="131"/>
      <c r="L657" s="119"/>
      <c r="M657" s="120"/>
      <c r="N657" s="121"/>
      <c r="O657" s="47">
        <f>IF(I657=0,"",I657/H656)</f>
        <v>0.96666666666666667</v>
      </c>
      <c r="P657" s="48">
        <v>34</v>
      </c>
      <c r="Q657" s="49">
        <f t="shared" si="62"/>
        <v>0.97142857142857142</v>
      </c>
      <c r="R657" s="49">
        <f t="shared" si="63"/>
        <v>2.8571428571428581E-2</v>
      </c>
    </row>
    <row r="658" spans="1:18" ht="15.75" customHeight="1" x14ac:dyDescent="0.25">
      <c r="A658" s="41">
        <v>2202</v>
      </c>
      <c r="B658" s="42"/>
      <c r="C658" s="42"/>
      <c r="D658" s="42"/>
      <c r="E658" s="42"/>
      <c r="F658" s="42"/>
      <c r="G658" s="42"/>
      <c r="H658" s="42"/>
      <c r="I658" s="42"/>
      <c r="J658" s="42">
        <v>28</v>
      </c>
      <c r="K658" s="131">
        <v>23</v>
      </c>
      <c r="L658" s="119"/>
      <c r="M658" s="120"/>
      <c r="N658" s="121"/>
      <c r="O658" s="47">
        <f>IF(J658=0,"",J658/I657)</f>
        <v>0.96551724137931039</v>
      </c>
      <c r="P658" s="48">
        <v>33</v>
      </c>
      <c r="Q658" s="49">
        <f t="shared" si="62"/>
        <v>0.97058823529411764</v>
      </c>
      <c r="R658" s="49">
        <f t="shared" si="63"/>
        <v>2.9411764705882359E-2</v>
      </c>
    </row>
    <row r="659" spans="1:18" ht="15.75" customHeight="1" x14ac:dyDescent="0.25">
      <c r="A659" s="41">
        <v>2301</v>
      </c>
      <c r="B659" s="42"/>
      <c r="C659" s="42"/>
      <c r="D659" s="42"/>
      <c r="E659" s="42"/>
      <c r="F659" s="42"/>
      <c r="G659" s="42"/>
      <c r="H659" s="42"/>
      <c r="I659" s="42"/>
      <c r="J659" s="42">
        <v>8</v>
      </c>
      <c r="K659" s="131">
        <v>5</v>
      </c>
      <c r="L659" s="119"/>
      <c r="M659" s="120"/>
      <c r="N659" s="120"/>
      <c r="O659" s="176"/>
      <c r="P659" s="48">
        <v>10</v>
      </c>
      <c r="Q659" s="188"/>
      <c r="R659" s="176"/>
    </row>
    <row r="660" spans="1:18" ht="15.75" customHeight="1" x14ac:dyDescent="0.25">
      <c r="A660" s="41">
        <v>2301</v>
      </c>
      <c r="B660" s="42"/>
      <c r="C660" s="42"/>
      <c r="D660" s="42"/>
      <c r="E660" s="42"/>
      <c r="F660" s="42"/>
      <c r="G660" s="42"/>
      <c r="H660" s="42"/>
      <c r="I660" s="42"/>
      <c r="J660" s="42">
        <v>2</v>
      </c>
      <c r="K660" s="131"/>
      <c r="L660" s="119"/>
      <c r="M660" s="120"/>
      <c r="N660" s="122"/>
      <c r="O660" s="176"/>
      <c r="P660" s="169">
        <v>4</v>
      </c>
      <c r="Q660" s="188"/>
      <c r="R660" s="176"/>
    </row>
    <row r="661" spans="1:18" ht="15.75" customHeight="1" x14ac:dyDescent="0.25">
      <c r="A661" s="41">
        <v>2401</v>
      </c>
      <c r="B661" s="42"/>
      <c r="C661" s="42"/>
      <c r="D661" s="42"/>
      <c r="E661" s="42"/>
      <c r="F661" s="42"/>
      <c r="G661" s="42"/>
      <c r="H661" s="42"/>
      <c r="I661" s="42"/>
      <c r="J661" s="42">
        <v>1</v>
      </c>
      <c r="K661" s="131"/>
      <c r="L661" s="119"/>
      <c r="M661" s="120"/>
      <c r="N661" s="122"/>
      <c r="O661" s="222"/>
      <c r="P661" s="171">
        <v>1</v>
      </c>
      <c r="Q661" s="223"/>
      <c r="R661" s="176"/>
    </row>
    <row r="662" spans="1:18" ht="15.75" customHeight="1" x14ac:dyDescent="0.25">
      <c r="A662" s="41">
        <v>2402</v>
      </c>
      <c r="B662" s="42"/>
      <c r="C662" s="42"/>
      <c r="D662" s="42"/>
      <c r="E662" s="42"/>
      <c r="F662" s="42"/>
      <c r="G662" s="42"/>
      <c r="H662" s="42"/>
      <c r="I662" s="42"/>
      <c r="J662" s="42">
        <v>1</v>
      </c>
      <c r="K662" s="131">
        <v>1</v>
      </c>
      <c r="L662" s="119"/>
      <c r="M662" s="120"/>
      <c r="N662" s="122"/>
      <c r="O662" s="222"/>
      <c r="P662" s="171">
        <v>1</v>
      </c>
      <c r="Q662" s="223"/>
      <c r="R662" s="176"/>
    </row>
    <row r="663" spans="1:18" ht="15.75" customHeight="1" x14ac:dyDescent="0.25">
      <c r="A663" s="41">
        <v>2501</v>
      </c>
      <c r="B663" s="42"/>
      <c r="C663" s="42"/>
      <c r="D663" s="42"/>
      <c r="E663" s="42"/>
      <c r="F663" s="42"/>
      <c r="G663" s="42"/>
      <c r="H663" s="42"/>
      <c r="I663" s="42"/>
      <c r="J663" s="42"/>
      <c r="K663" s="131"/>
      <c r="L663" s="119"/>
      <c r="M663" s="120"/>
      <c r="N663" s="122"/>
      <c r="O663" s="52" t="s">
        <v>35</v>
      </c>
      <c r="P663" s="170">
        <v>27</v>
      </c>
      <c r="Q663" s="54">
        <f>IF(SUM(K654:K663)=0,"",SUM(K654:K663))</f>
        <v>29</v>
      </c>
      <c r="R663" s="55" t="s">
        <v>20</v>
      </c>
    </row>
    <row r="664" spans="1:18" ht="15.75" customHeight="1" x14ac:dyDescent="0.25">
      <c r="A664" s="41">
        <v>2502</v>
      </c>
      <c r="B664" s="42"/>
      <c r="C664" s="42"/>
      <c r="D664" s="42"/>
      <c r="E664" s="42"/>
      <c r="F664" s="42"/>
      <c r="G664" s="42"/>
      <c r="H664" s="42"/>
      <c r="I664" s="42"/>
      <c r="J664" s="42"/>
      <c r="K664" s="131"/>
      <c r="L664" s="119"/>
      <c r="M664" s="120"/>
      <c r="N664" s="122"/>
      <c r="O664" s="56" t="s">
        <v>36</v>
      </c>
      <c r="P664" s="96">
        <f>P663/B650</f>
        <v>0.71052631578947367</v>
      </c>
      <c r="Q664" s="58">
        <f>IF(P663/Q663=0,"",P663/Q663)</f>
        <v>0.93103448275862066</v>
      </c>
      <c r="R664" s="59" t="s">
        <v>37</v>
      </c>
    </row>
    <row r="665" spans="1:18" ht="15.75" customHeight="1" x14ac:dyDescent="0.25">
      <c r="A665" s="41">
        <v>2601</v>
      </c>
      <c r="B665" s="186"/>
      <c r="C665" s="186"/>
      <c r="D665" s="186"/>
      <c r="E665" s="186"/>
      <c r="F665" s="186"/>
      <c r="G665" s="186"/>
      <c r="H665" s="186"/>
      <c r="I665" s="186"/>
      <c r="J665" s="186"/>
      <c r="K665" s="131"/>
      <c r="L665" s="128"/>
      <c r="M665" s="129"/>
      <c r="N665" s="130"/>
      <c r="O665" s="61"/>
      <c r="P665" s="62"/>
      <c r="Q665" s="62"/>
      <c r="R665" s="63"/>
    </row>
    <row r="666" spans="1:18" ht="18" customHeight="1" x14ac:dyDescent="0.25">
      <c r="A666" s="22"/>
      <c r="B666" s="253" t="s">
        <v>80</v>
      </c>
      <c r="C666" s="253"/>
      <c r="D666" s="253"/>
      <c r="E666" s="253"/>
      <c r="F666" s="253"/>
      <c r="G666" s="253"/>
      <c r="H666" s="253"/>
      <c r="I666" s="253"/>
      <c r="J666" s="253"/>
      <c r="K666" s="185">
        <f>SUM(K658:K662)</f>
        <v>29</v>
      </c>
      <c r="L666" s="65">
        <f>IF(K658=0,"",K658/B650)</f>
        <v>0.60526315789473684</v>
      </c>
      <c r="M666" s="65">
        <f>IF(K666=0,"",K666/B650)</f>
        <v>0.76315789473684215</v>
      </c>
      <c r="N666" s="65">
        <f>M666-L666</f>
        <v>0.15789473684210531</v>
      </c>
      <c r="O666" s="1"/>
      <c r="P666" s="27"/>
      <c r="Q666" s="30"/>
      <c r="R666" s="1"/>
    </row>
    <row r="667" spans="1:18" ht="12.75" customHeight="1" x14ac:dyDescent="0.2">
      <c r="M667" s="1"/>
      <c r="N667" s="1"/>
      <c r="P667" s="1"/>
    </row>
    <row r="668" spans="1:18" ht="12.75" customHeight="1" x14ac:dyDescent="0.2">
      <c r="M668" s="1"/>
      <c r="N668" s="1"/>
      <c r="P668" s="1"/>
    </row>
    <row r="669" spans="1:18" ht="26.25" customHeight="1" x14ac:dyDescent="0.4">
      <c r="A669" s="196"/>
      <c r="B669" s="235" t="s">
        <v>69</v>
      </c>
      <c r="C669" s="235"/>
      <c r="D669" s="235"/>
      <c r="E669" s="235"/>
      <c r="F669" s="235"/>
      <c r="G669" s="235"/>
      <c r="H669" s="235"/>
      <c r="I669" s="235"/>
      <c r="J669" s="235"/>
      <c r="K669" s="173" t="s">
        <v>92</v>
      </c>
      <c r="L669" s="1"/>
      <c r="M669" s="1"/>
      <c r="N669" s="27"/>
      <c r="O669" s="1"/>
      <c r="P669" s="27"/>
      <c r="Q669" s="27"/>
      <c r="R669" s="27"/>
    </row>
    <row r="670" spans="1:18" ht="20.25" customHeight="1" x14ac:dyDescent="0.2">
      <c r="A670" s="245" t="s">
        <v>19</v>
      </c>
      <c r="B670" s="246" t="s">
        <v>70</v>
      </c>
      <c r="C670" s="266"/>
      <c r="D670" s="266"/>
      <c r="E670" s="266"/>
      <c r="F670" s="266"/>
      <c r="G670" s="266"/>
      <c r="H670" s="266"/>
      <c r="I670" s="266"/>
      <c r="J670" s="267"/>
      <c r="K670" s="249" t="s">
        <v>20</v>
      </c>
      <c r="L670" s="243" t="s">
        <v>11</v>
      </c>
      <c r="M670" s="243" t="s">
        <v>12</v>
      </c>
      <c r="N670" s="242" t="s">
        <v>13</v>
      </c>
      <c r="O670" s="243" t="s">
        <v>14</v>
      </c>
      <c r="P670" s="244" t="s">
        <v>15</v>
      </c>
      <c r="Q670" s="244" t="s">
        <v>16</v>
      </c>
      <c r="R670" s="243" t="s">
        <v>17</v>
      </c>
    </row>
    <row r="671" spans="1:18" ht="15.75" customHeight="1" x14ac:dyDescent="0.25">
      <c r="A671" s="238"/>
      <c r="B671" s="41" t="s">
        <v>71</v>
      </c>
      <c r="C671" s="41" t="s">
        <v>72</v>
      </c>
      <c r="D671" s="41" t="s">
        <v>73</v>
      </c>
      <c r="E671" s="41" t="s">
        <v>74</v>
      </c>
      <c r="F671" s="41" t="s">
        <v>75</v>
      </c>
      <c r="G671" s="41" t="s">
        <v>76</v>
      </c>
      <c r="H671" s="41" t="s">
        <v>77</v>
      </c>
      <c r="I671" s="41" t="s">
        <v>78</v>
      </c>
      <c r="J671" s="41" t="s">
        <v>79</v>
      </c>
      <c r="K671" s="259"/>
      <c r="L671" s="238"/>
      <c r="M671" s="238"/>
      <c r="N671" s="238"/>
      <c r="O671" s="238"/>
      <c r="P671" s="238"/>
      <c r="Q671" s="238"/>
      <c r="R671" s="238"/>
    </row>
    <row r="672" spans="1:18" ht="15.75" customHeight="1" x14ac:dyDescent="0.25">
      <c r="A672" s="41">
        <v>1901</v>
      </c>
      <c r="B672" s="42">
        <v>31</v>
      </c>
      <c r="C672" s="42"/>
      <c r="D672" s="42"/>
      <c r="E672" s="42"/>
      <c r="F672" s="42"/>
      <c r="G672" s="42"/>
      <c r="H672" s="42"/>
      <c r="I672" s="42"/>
      <c r="J672" s="42"/>
      <c r="K672" s="131"/>
      <c r="L672" s="114"/>
      <c r="M672" s="115"/>
      <c r="N672" s="116"/>
      <c r="O672" s="117"/>
      <c r="P672" s="44">
        <f>B672</f>
        <v>31</v>
      </c>
      <c r="Q672" s="118"/>
      <c r="R672" s="117"/>
    </row>
    <row r="673" spans="1:19" ht="15.75" customHeight="1" x14ac:dyDescent="0.25">
      <c r="A673" s="41">
        <v>1902</v>
      </c>
      <c r="B673" s="42"/>
      <c r="C673" s="42">
        <v>25</v>
      </c>
      <c r="D673" s="42"/>
      <c r="E673" s="42"/>
      <c r="F673" s="42"/>
      <c r="G673" s="42"/>
      <c r="H673" s="42"/>
      <c r="I673" s="42"/>
      <c r="J673" s="42"/>
      <c r="K673" s="131"/>
      <c r="L673" s="119"/>
      <c r="M673" s="120"/>
      <c r="N673" s="121"/>
      <c r="O673" s="47">
        <f>IF(C673=0,"",C673/B672)</f>
        <v>0.80645161290322576</v>
      </c>
      <c r="P673" s="48">
        <v>25</v>
      </c>
      <c r="Q673" s="49">
        <f t="shared" ref="Q673:Q680" si="64">IF(P673=0,"",P673/P672)</f>
        <v>0.80645161290322576</v>
      </c>
      <c r="R673" s="49">
        <f t="shared" ref="R673:R680" si="65">IF(P673=0,"",100%-Q673)</f>
        <v>0.19354838709677424</v>
      </c>
    </row>
    <row r="674" spans="1:19" ht="15.75" customHeight="1" x14ac:dyDescent="0.25">
      <c r="A674" s="41">
        <v>2001</v>
      </c>
      <c r="B674" s="42"/>
      <c r="C674" s="42"/>
      <c r="D674" s="42">
        <v>22</v>
      </c>
      <c r="E674" s="42"/>
      <c r="F674" s="42"/>
      <c r="G674" s="42"/>
      <c r="H674" s="42"/>
      <c r="I674" s="42"/>
      <c r="J674" s="42"/>
      <c r="K674" s="131"/>
      <c r="L674" s="119"/>
      <c r="M674" s="120"/>
      <c r="N674" s="121"/>
      <c r="O674" s="47">
        <f>IF(D674=0,"",D674/C673)</f>
        <v>0.88</v>
      </c>
      <c r="P674" s="48">
        <v>22</v>
      </c>
      <c r="Q674" s="49">
        <f t="shared" si="64"/>
        <v>0.88</v>
      </c>
      <c r="R674" s="49">
        <f t="shared" si="65"/>
        <v>0.12</v>
      </c>
      <c r="S674" s="74">
        <f>P674/P672</f>
        <v>0.70967741935483875</v>
      </c>
    </row>
    <row r="675" spans="1:19" ht="15.75" customHeight="1" x14ac:dyDescent="0.25">
      <c r="A675" s="41">
        <v>2002</v>
      </c>
      <c r="B675" s="42"/>
      <c r="C675" s="42"/>
      <c r="D675" s="42"/>
      <c r="E675" s="42">
        <v>21</v>
      </c>
      <c r="F675" s="42"/>
      <c r="G675" s="42"/>
      <c r="H675" s="42"/>
      <c r="I675" s="42"/>
      <c r="J675" s="42"/>
      <c r="K675" s="131"/>
      <c r="L675" s="119"/>
      <c r="M675" s="120"/>
      <c r="N675" s="121"/>
      <c r="O675" s="47">
        <f>IF(E675=0,"",E675/D674)</f>
        <v>0.95454545454545459</v>
      </c>
      <c r="P675" s="48">
        <v>21</v>
      </c>
      <c r="Q675" s="49">
        <f t="shared" si="64"/>
        <v>0.95454545454545459</v>
      </c>
      <c r="R675" s="49">
        <f t="shared" si="65"/>
        <v>4.5454545454545414E-2</v>
      </c>
    </row>
    <row r="676" spans="1:19" ht="15.75" customHeight="1" x14ac:dyDescent="0.25">
      <c r="A676" s="41">
        <v>2101</v>
      </c>
      <c r="B676" s="42"/>
      <c r="C676" s="42"/>
      <c r="D676" s="42"/>
      <c r="E676" s="42"/>
      <c r="F676" s="42">
        <v>21</v>
      </c>
      <c r="G676" s="42"/>
      <c r="H676" s="42"/>
      <c r="I676" s="42"/>
      <c r="J676" s="42"/>
      <c r="K676" s="131"/>
      <c r="L676" s="119"/>
      <c r="M676" s="120"/>
      <c r="N676" s="121"/>
      <c r="O676" s="47">
        <f>IF(F676=0,"",F676/E675)</f>
        <v>1</v>
      </c>
      <c r="P676" s="48">
        <v>21</v>
      </c>
      <c r="Q676" s="49">
        <f t="shared" si="64"/>
        <v>1</v>
      </c>
      <c r="R676" s="49">
        <f t="shared" si="65"/>
        <v>0</v>
      </c>
    </row>
    <row r="677" spans="1:19" ht="15.75" customHeight="1" x14ac:dyDescent="0.25">
      <c r="A677" s="41">
        <v>2102</v>
      </c>
      <c r="B677" s="42"/>
      <c r="C677" s="42"/>
      <c r="D677" s="42"/>
      <c r="E677" s="42"/>
      <c r="F677" s="42"/>
      <c r="G677" s="42">
        <v>21</v>
      </c>
      <c r="H677" s="42"/>
      <c r="I677" s="42"/>
      <c r="J677" s="42"/>
      <c r="K677" s="131"/>
      <c r="L677" s="119"/>
      <c r="M677" s="120"/>
      <c r="N677" s="121"/>
      <c r="O677" s="47">
        <f>IF(G677=0,"",G677/F676)</f>
        <v>1</v>
      </c>
      <c r="P677" s="48">
        <v>21</v>
      </c>
      <c r="Q677" s="49">
        <f t="shared" si="64"/>
        <v>1</v>
      </c>
      <c r="R677" s="49">
        <f t="shared" si="65"/>
        <v>0</v>
      </c>
    </row>
    <row r="678" spans="1:19" ht="15.75" customHeight="1" x14ac:dyDescent="0.25">
      <c r="A678" s="41">
        <v>2201</v>
      </c>
      <c r="B678" s="42"/>
      <c r="C678" s="42"/>
      <c r="D678" s="42"/>
      <c r="E678" s="42"/>
      <c r="F678" s="42"/>
      <c r="G678" s="42"/>
      <c r="H678" s="42">
        <v>20</v>
      </c>
      <c r="I678" s="42"/>
      <c r="J678" s="42"/>
      <c r="K678" s="131"/>
      <c r="L678" s="119"/>
      <c r="M678" s="120"/>
      <c r="N678" s="121"/>
      <c r="O678" s="47">
        <f>IF(H678=0,"",H678/G677)</f>
        <v>0.95238095238095233</v>
      </c>
      <c r="P678" s="48">
        <v>20</v>
      </c>
      <c r="Q678" s="49">
        <f t="shared" si="64"/>
        <v>0.95238095238095233</v>
      </c>
      <c r="R678" s="49">
        <f t="shared" si="65"/>
        <v>4.7619047619047672E-2</v>
      </c>
    </row>
    <row r="679" spans="1:19" ht="15.75" customHeight="1" x14ac:dyDescent="0.25">
      <c r="A679" s="41">
        <v>2202</v>
      </c>
      <c r="B679" s="42"/>
      <c r="C679" s="42"/>
      <c r="D679" s="42"/>
      <c r="E679" s="42"/>
      <c r="F679" s="42"/>
      <c r="G679" s="42"/>
      <c r="H679" s="42"/>
      <c r="I679" s="42">
        <v>20</v>
      </c>
      <c r="J679" s="42"/>
      <c r="K679" s="131"/>
      <c r="L679" s="119"/>
      <c r="M679" s="120"/>
      <c r="N679" s="121"/>
      <c r="O679" s="47">
        <f>IF(I679=0,"",I679/H678)</f>
        <v>1</v>
      </c>
      <c r="P679" s="48">
        <v>20</v>
      </c>
      <c r="Q679" s="49">
        <f t="shared" si="64"/>
        <v>1</v>
      </c>
      <c r="R679" s="49">
        <f t="shared" si="65"/>
        <v>0</v>
      </c>
    </row>
    <row r="680" spans="1:19" ht="15.75" customHeight="1" x14ac:dyDescent="0.25">
      <c r="A680" s="41">
        <v>2301</v>
      </c>
      <c r="B680" s="42"/>
      <c r="C680" s="42"/>
      <c r="D680" s="42"/>
      <c r="E680" s="42"/>
      <c r="F680" s="42"/>
      <c r="G680" s="42"/>
      <c r="H680" s="42"/>
      <c r="I680" s="42"/>
      <c r="J680" s="42">
        <v>20</v>
      </c>
      <c r="K680" s="131">
        <v>16</v>
      </c>
      <c r="L680" s="119"/>
      <c r="M680" s="120"/>
      <c r="N680" s="121"/>
      <c r="O680" s="47">
        <f>IF(J680=0,"",J680/I679)</f>
        <v>1</v>
      </c>
      <c r="P680" s="48">
        <v>20</v>
      </c>
      <c r="Q680" s="49">
        <f t="shared" si="64"/>
        <v>1</v>
      </c>
      <c r="R680" s="49">
        <f t="shared" si="65"/>
        <v>0</v>
      </c>
    </row>
    <row r="681" spans="1:19" ht="15.75" customHeight="1" x14ac:dyDescent="0.25">
      <c r="A681" s="41">
        <v>2301</v>
      </c>
      <c r="B681" s="42"/>
      <c r="C681" s="42"/>
      <c r="D681" s="42"/>
      <c r="E681" s="42"/>
      <c r="F681" s="42"/>
      <c r="G681" s="42"/>
      <c r="H681" s="42"/>
      <c r="I681" s="42"/>
      <c r="J681" s="42">
        <v>3</v>
      </c>
      <c r="K681" s="131">
        <v>2</v>
      </c>
      <c r="L681" s="119"/>
      <c r="M681" s="120"/>
      <c r="N681" s="120"/>
      <c r="O681" s="126"/>
      <c r="P681" s="48">
        <v>3</v>
      </c>
      <c r="Q681" s="127"/>
      <c r="R681" s="126"/>
    </row>
    <row r="682" spans="1:19" ht="15.75" customHeight="1" x14ac:dyDescent="0.25">
      <c r="A682" s="41">
        <v>2401</v>
      </c>
      <c r="B682" s="42"/>
      <c r="C682" s="42"/>
      <c r="D682" s="42"/>
      <c r="E682" s="42"/>
      <c r="F682" s="42"/>
      <c r="G682" s="42"/>
      <c r="H682" s="42"/>
      <c r="I682" s="42"/>
      <c r="J682" s="42">
        <v>1</v>
      </c>
      <c r="K682" s="131"/>
      <c r="L682" s="119"/>
      <c r="M682" s="120"/>
      <c r="N682" s="122"/>
      <c r="O682" s="126"/>
      <c r="P682" s="124">
        <v>1</v>
      </c>
      <c r="Q682" s="127"/>
      <c r="R682" s="126"/>
    </row>
    <row r="683" spans="1:19" ht="15.75" customHeight="1" x14ac:dyDescent="0.25">
      <c r="A683" s="41">
        <v>2402</v>
      </c>
      <c r="B683" s="42"/>
      <c r="C683" s="42"/>
      <c r="D683" s="42"/>
      <c r="E683" s="42"/>
      <c r="F683" s="42"/>
      <c r="G683" s="42"/>
      <c r="H683" s="42"/>
      <c r="I683" s="42"/>
      <c r="J683" s="42">
        <v>1</v>
      </c>
      <c r="K683" s="131">
        <v>1</v>
      </c>
      <c r="L683" s="119"/>
      <c r="M683" s="120"/>
      <c r="N683" s="122"/>
      <c r="O683" s="126"/>
      <c r="P683" s="124">
        <v>1</v>
      </c>
      <c r="Q683" s="127"/>
      <c r="R683" s="126"/>
    </row>
    <row r="684" spans="1:19" ht="15.75" customHeight="1" x14ac:dyDescent="0.25">
      <c r="A684" s="41">
        <v>2501</v>
      </c>
      <c r="B684" s="42"/>
      <c r="C684" s="42"/>
      <c r="D684" s="42"/>
      <c r="E684" s="42"/>
      <c r="F684" s="42"/>
      <c r="G684" s="42"/>
      <c r="H684" s="42"/>
      <c r="I684" s="42"/>
      <c r="J684" s="42"/>
      <c r="K684" s="131"/>
      <c r="L684" s="119"/>
      <c r="M684" s="120"/>
      <c r="N684" s="122"/>
      <c r="O684" s="120"/>
      <c r="P684" s="122"/>
      <c r="Q684" s="158"/>
      <c r="R684" s="126"/>
    </row>
    <row r="685" spans="1:19" ht="15.75" customHeight="1" x14ac:dyDescent="0.25">
      <c r="A685" s="41">
        <v>2502</v>
      </c>
      <c r="B685" s="42"/>
      <c r="C685" s="42"/>
      <c r="D685" s="42"/>
      <c r="E685" s="42"/>
      <c r="F685" s="42"/>
      <c r="G685" s="42"/>
      <c r="H685" s="42"/>
      <c r="I685" s="42"/>
      <c r="J685" s="42"/>
      <c r="K685" s="131"/>
      <c r="L685" s="119"/>
      <c r="M685" s="120"/>
      <c r="N685" s="122"/>
      <c r="O685" s="52" t="s">
        <v>35</v>
      </c>
      <c r="P685" s="94">
        <v>19</v>
      </c>
      <c r="Q685" s="54">
        <f>IF(SUM(K676:K685)=0,"",SUM(K676:K685))</f>
        <v>19</v>
      </c>
      <c r="R685" s="55" t="s">
        <v>20</v>
      </c>
    </row>
    <row r="686" spans="1:19" ht="15.75" customHeight="1" x14ac:dyDescent="0.25">
      <c r="A686" s="41">
        <v>2601</v>
      </c>
      <c r="B686" s="42"/>
      <c r="C686" s="42"/>
      <c r="D686" s="42"/>
      <c r="E686" s="42"/>
      <c r="F686" s="42"/>
      <c r="G686" s="42"/>
      <c r="H686" s="42"/>
      <c r="I686" s="42"/>
      <c r="J686" s="42"/>
      <c r="K686" s="131"/>
      <c r="L686" s="119"/>
      <c r="M686" s="120"/>
      <c r="N686" s="122"/>
      <c r="O686" s="56" t="s">
        <v>36</v>
      </c>
      <c r="P686" s="96">
        <f>P685/B672</f>
        <v>0.61290322580645162</v>
      </c>
      <c r="Q686" s="58">
        <f>IF(P685/Q685=0,"",P685/Q685)</f>
        <v>1</v>
      </c>
      <c r="R686" s="59" t="s">
        <v>37</v>
      </c>
    </row>
    <row r="687" spans="1:19" ht="15.75" customHeight="1" x14ac:dyDescent="0.25">
      <c r="A687" s="41">
        <v>2602</v>
      </c>
      <c r="B687" s="186"/>
      <c r="C687" s="186"/>
      <c r="D687" s="186"/>
      <c r="E687" s="186"/>
      <c r="F687" s="186"/>
      <c r="G687" s="186"/>
      <c r="H687" s="186"/>
      <c r="I687" s="186"/>
      <c r="J687" s="186"/>
      <c r="K687" s="131"/>
      <c r="L687" s="128"/>
      <c r="M687" s="129"/>
      <c r="N687" s="130"/>
      <c r="O687" s="61"/>
      <c r="P687" s="62"/>
      <c r="Q687" s="62"/>
      <c r="R687" s="63"/>
    </row>
    <row r="688" spans="1:19" ht="18" customHeight="1" x14ac:dyDescent="0.25">
      <c r="A688" s="22"/>
      <c r="B688" s="253" t="s">
        <v>80</v>
      </c>
      <c r="C688" s="253"/>
      <c r="D688" s="253"/>
      <c r="E688" s="253"/>
      <c r="F688" s="253"/>
      <c r="G688" s="253"/>
      <c r="H688" s="253"/>
      <c r="I688" s="253"/>
      <c r="J688" s="253"/>
      <c r="K688" s="185">
        <f>SUM(K680:K684)</f>
        <v>19</v>
      </c>
      <c r="L688" s="65">
        <f>IF(K680=0,"",K680/B672)</f>
        <v>0.5161290322580645</v>
      </c>
      <c r="M688" s="65">
        <f>IF(K688=0,"",K688/B672)</f>
        <v>0.61290322580645162</v>
      </c>
      <c r="N688" s="65">
        <f>M688-L688</f>
        <v>9.6774193548387122E-2</v>
      </c>
      <c r="O688" s="1"/>
      <c r="P688" s="27"/>
      <c r="Q688" s="30"/>
      <c r="R688" s="1"/>
    </row>
    <row r="689" spans="1:19" ht="12.75" customHeight="1" x14ac:dyDescent="0.2">
      <c r="M689" s="1"/>
      <c r="N689" s="1"/>
      <c r="P689" s="1"/>
    </row>
    <row r="690" spans="1:19" ht="12.75" customHeight="1" x14ac:dyDescent="0.2">
      <c r="M690" s="1"/>
      <c r="N690" s="1"/>
      <c r="P690" s="1"/>
    </row>
    <row r="691" spans="1:19" ht="26.25" customHeight="1" x14ac:dyDescent="0.4">
      <c r="A691" s="196"/>
      <c r="B691" s="235" t="s">
        <v>69</v>
      </c>
      <c r="C691" s="235"/>
      <c r="D691" s="235"/>
      <c r="E691" s="235"/>
      <c r="F691" s="235"/>
      <c r="G691" s="235"/>
      <c r="H691" s="235"/>
      <c r="I691" s="235"/>
      <c r="J691" s="235"/>
      <c r="K691" s="173" t="s">
        <v>93</v>
      </c>
      <c r="L691" s="1"/>
      <c r="M691" s="1"/>
      <c r="N691" s="27"/>
      <c r="O691" s="1"/>
      <c r="P691" s="27"/>
      <c r="Q691" s="27"/>
      <c r="R691" s="27"/>
    </row>
    <row r="692" spans="1:19" ht="20.25" customHeight="1" x14ac:dyDescent="0.2">
      <c r="A692" s="245" t="s">
        <v>19</v>
      </c>
      <c r="B692" s="246" t="s">
        <v>70</v>
      </c>
      <c r="C692" s="266"/>
      <c r="D692" s="266"/>
      <c r="E692" s="266"/>
      <c r="F692" s="266"/>
      <c r="G692" s="266"/>
      <c r="H692" s="266"/>
      <c r="I692" s="266"/>
      <c r="J692" s="267"/>
      <c r="K692" s="249" t="s">
        <v>20</v>
      </c>
      <c r="L692" s="243" t="s">
        <v>11</v>
      </c>
      <c r="M692" s="243" t="s">
        <v>12</v>
      </c>
      <c r="N692" s="242" t="s">
        <v>13</v>
      </c>
      <c r="O692" s="243" t="s">
        <v>14</v>
      </c>
      <c r="P692" s="244" t="s">
        <v>15</v>
      </c>
      <c r="Q692" s="244" t="s">
        <v>16</v>
      </c>
      <c r="R692" s="243" t="s">
        <v>17</v>
      </c>
    </row>
    <row r="693" spans="1:19" ht="15.75" customHeight="1" x14ac:dyDescent="0.25">
      <c r="A693" s="238"/>
      <c r="B693" s="41" t="s">
        <v>71</v>
      </c>
      <c r="C693" s="41" t="s">
        <v>72</v>
      </c>
      <c r="D693" s="41" t="s">
        <v>73</v>
      </c>
      <c r="E693" s="41" t="s">
        <v>74</v>
      </c>
      <c r="F693" s="41" t="s">
        <v>75</v>
      </c>
      <c r="G693" s="41" t="s">
        <v>76</v>
      </c>
      <c r="H693" s="41" t="s">
        <v>77</v>
      </c>
      <c r="I693" s="41" t="s">
        <v>78</v>
      </c>
      <c r="J693" s="41" t="s">
        <v>79</v>
      </c>
      <c r="K693" s="259"/>
      <c r="L693" s="238"/>
      <c r="M693" s="238"/>
      <c r="N693" s="238"/>
      <c r="O693" s="238"/>
      <c r="P693" s="238"/>
      <c r="Q693" s="238"/>
      <c r="R693" s="238"/>
    </row>
    <row r="694" spans="1:19" ht="15.75" customHeight="1" x14ac:dyDescent="0.25">
      <c r="A694" s="41">
        <v>1902</v>
      </c>
      <c r="B694" s="42">
        <v>39</v>
      </c>
      <c r="C694" s="42"/>
      <c r="D694" s="42"/>
      <c r="E694" s="42"/>
      <c r="F694" s="42"/>
      <c r="G694" s="42"/>
      <c r="H694" s="42"/>
      <c r="I694" s="42"/>
      <c r="J694" s="42"/>
      <c r="K694" s="131"/>
      <c r="L694" s="114"/>
      <c r="M694" s="115"/>
      <c r="N694" s="116"/>
      <c r="O694" s="43"/>
      <c r="P694" s="44">
        <f>B694</f>
        <v>39</v>
      </c>
      <c r="Q694" s="45"/>
      <c r="R694" s="43"/>
    </row>
    <row r="695" spans="1:19" ht="15.75" customHeight="1" x14ac:dyDescent="0.25">
      <c r="A695" s="41">
        <v>2001</v>
      </c>
      <c r="B695" s="42"/>
      <c r="C695" s="42">
        <v>37</v>
      </c>
      <c r="D695" s="42"/>
      <c r="E695" s="42"/>
      <c r="F695" s="42"/>
      <c r="G695" s="42"/>
      <c r="H695" s="42"/>
      <c r="I695" s="42"/>
      <c r="J695" s="42"/>
      <c r="K695" s="131"/>
      <c r="L695" s="119"/>
      <c r="M695" s="120"/>
      <c r="N695" s="121"/>
      <c r="O695" s="47">
        <f>IF(C695=0,"",C695/B694)</f>
        <v>0.94871794871794868</v>
      </c>
      <c r="P695" s="48">
        <v>37</v>
      </c>
      <c r="Q695" s="49">
        <f t="shared" ref="Q695:Q702" si="66">IF(P695=0,"",P695/P694)</f>
        <v>0.94871794871794868</v>
      </c>
      <c r="R695" s="49">
        <f t="shared" ref="R695:R702" si="67">IF(P695=0,"",100%-Q695)</f>
        <v>5.1282051282051322E-2</v>
      </c>
    </row>
    <row r="696" spans="1:19" ht="15.75" customHeight="1" x14ac:dyDescent="0.25">
      <c r="A696" s="41">
        <v>2002</v>
      </c>
      <c r="B696" s="42"/>
      <c r="C696" s="42"/>
      <c r="D696" s="42">
        <v>37</v>
      </c>
      <c r="E696" s="42"/>
      <c r="F696" s="42"/>
      <c r="G696" s="42"/>
      <c r="H696" s="42"/>
      <c r="I696" s="42"/>
      <c r="J696" s="42"/>
      <c r="K696" s="131"/>
      <c r="L696" s="119"/>
      <c r="M696" s="120"/>
      <c r="N696" s="121"/>
      <c r="O696" s="47">
        <f>IF(D696=0,"",D696/C695)</f>
        <v>1</v>
      </c>
      <c r="P696" s="48">
        <v>37</v>
      </c>
      <c r="Q696" s="49">
        <f t="shared" si="66"/>
        <v>1</v>
      </c>
      <c r="R696" s="49">
        <f t="shared" si="67"/>
        <v>0</v>
      </c>
      <c r="S696" s="74">
        <f>P696/P694</f>
        <v>0.94871794871794868</v>
      </c>
    </row>
    <row r="697" spans="1:19" ht="15.75" customHeight="1" x14ac:dyDescent="0.25">
      <c r="A697" s="41">
        <v>2101</v>
      </c>
      <c r="B697" s="42"/>
      <c r="C697" s="42"/>
      <c r="D697" s="42"/>
      <c r="E697" s="42">
        <v>33</v>
      </c>
      <c r="F697" s="42"/>
      <c r="G697" s="42"/>
      <c r="H697" s="42"/>
      <c r="I697" s="42"/>
      <c r="J697" s="42"/>
      <c r="K697" s="131"/>
      <c r="L697" s="119"/>
      <c r="M697" s="120"/>
      <c r="N697" s="121"/>
      <c r="O697" s="47">
        <f>IF(E697=0,"",E697/D696)</f>
        <v>0.89189189189189189</v>
      </c>
      <c r="P697" s="48">
        <v>36</v>
      </c>
      <c r="Q697" s="49">
        <f t="shared" si="66"/>
        <v>0.97297297297297303</v>
      </c>
      <c r="R697" s="49">
        <f t="shared" si="67"/>
        <v>2.7027027027026973E-2</v>
      </c>
    </row>
    <row r="698" spans="1:19" ht="15.75" customHeight="1" x14ac:dyDescent="0.25">
      <c r="A698" s="41">
        <v>2102</v>
      </c>
      <c r="B698" s="42"/>
      <c r="C698" s="42"/>
      <c r="D698" s="42"/>
      <c r="E698" s="42"/>
      <c r="F698" s="42">
        <v>32</v>
      </c>
      <c r="G698" s="42"/>
      <c r="H698" s="42"/>
      <c r="I698" s="42"/>
      <c r="J698" s="42"/>
      <c r="K698" s="131"/>
      <c r="L698" s="119"/>
      <c r="M698" s="120"/>
      <c r="N698" s="121"/>
      <c r="O698" s="47">
        <f>IF(F698=0,"",F698/E697)</f>
        <v>0.96969696969696972</v>
      </c>
      <c r="P698" s="48">
        <v>35</v>
      </c>
      <c r="Q698" s="49">
        <f t="shared" si="66"/>
        <v>0.97222222222222221</v>
      </c>
      <c r="R698" s="49">
        <f t="shared" si="67"/>
        <v>2.777777777777779E-2</v>
      </c>
    </row>
    <row r="699" spans="1:19" ht="15.75" customHeight="1" x14ac:dyDescent="0.25">
      <c r="A699" s="41">
        <v>2201</v>
      </c>
      <c r="B699" s="42"/>
      <c r="C699" s="42"/>
      <c r="D699" s="42"/>
      <c r="E699" s="42"/>
      <c r="F699" s="42"/>
      <c r="G699" s="42">
        <v>31</v>
      </c>
      <c r="H699" s="42"/>
      <c r="I699" s="42"/>
      <c r="J699" s="42"/>
      <c r="K699" s="131"/>
      <c r="L699" s="119"/>
      <c r="M699" s="120"/>
      <c r="N699" s="121"/>
      <c r="O699" s="47">
        <f>IF(G699=0,"",G699/F698)</f>
        <v>0.96875</v>
      </c>
      <c r="P699" s="48">
        <v>34</v>
      </c>
      <c r="Q699" s="49">
        <f t="shared" si="66"/>
        <v>0.97142857142857142</v>
      </c>
      <c r="R699" s="49">
        <f t="shared" si="67"/>
        <v>2.8571428571428581E-2</v>
      </c>
    </row>
    <row r="700" spans="1:19" ht="15.75" customHeight="1" x14ac:dyDescent="0.25">
      <c r="A700" s="41">
        <v>2202</v>
      </c>
      <c r="B700" s="42"/>
      <c r="C700" s="42"/>
      <c r="D700" s="42"/>
      <c r="E700" s="42"/>
      <c r="F700" s="42"/>
      <c r="G700" s="42"/>
      <c r="H700" s="42">
        <v>30</v>
      </c>
      <c r="I700" s="42"/>
      <c r="J700" s="42"/>
      <c r="K700" s="131"/>
      <c r="L700" s="119"/>
      <c r="M700" s="120"/>
      <c r="N700" s="121"/>
      <c r="O700" s="47">
        <f>IF(H700=0,"",H700/G699)</f>
        <v>0.967741935483871</v>
      </c>
      <c r="P700" s="48">
        <v>34</v>
      </c>
      <c r="Q700" s="49">
        <f t="shared" si="66"/>
        <v>1</v>
      </c>
      <c r="R700" s="49">
        <f t="shared" si="67"/>
        <v>0</v>
      </c>
    </row>
    <row r="701" spans="1:19" ht="15.75" customHeight="1" x14ac:dyDescent="0.25">
      <c r="A701" s="41">
        <v>2301</v>
      </c>
      <c r="B701" s="42"/>
      <c r="C701" s="42"/>
      <c r="D701" s="42"/>
      <c r="E701" s="42"/>
      <c r="F701" s="42"/>
      <c r="G701" s="42"/>
      <c r="H701" s="42"/>
      <c r="I701" s="42">
        <v>29</v>
      </c>
      <c r="J701" s="42"/>
      <c r="K701" s="131"/>
      <c r="L701" s="119"/>
      <c r="M701" s="120"/>
      <c r="N701" s="121"/>
      <c r="O701" s="47">
        <f>IF(I701=0,"",I701/H700)</f>
        <v>0.96666666666666667</v>
      </c>
      <c r="P701" s="48">
        <v>32</v>
      </c>
      <c r="Q701" s="49">
        <f t="shared" si="66"/>
        <v>0.94117647058823528</v>
      </c>
      <c r="R701" s="49">
        <f t="shared" si="67"/>
        <v>5.8823529411764719E-2</v>
      </c>
    </row>
    <row r="702" spans="1:19" ht="15.75" customHeight="1" x14ac:dyDescent="0.25">
      <c r="A702" s="41">
        <v>2302</v>
      </c>
      <c r="B702" s="42"/>
      <c r="C702" s="42"/>
      <c r="D702" s="42"/>
      <c r="E702" s="42"/>
      <c r="F702" s="42"/>
      <c r="G702" s="42"/>
      <c r="H702" s="42"/>
      <c r="I702" s="42"/>
      <c r="J702" s="42">
        <v>29</v>
      </c>
      <c r="K702" s="131">
        <v>24</v>
      </c>
      <c r="L702" s="119"/>
      <c r="M702" s="120"/>
      <c r="N702" s="121"/>
      <c r="O702" s="47">
        <f>IF(J702=0,"",J702/I701)</f>
        <v>1</v>
      </c>
      <c r="P702" s="48">
        <v>32</v>
      </c>
      <c r="Q702" s="49">
        <f t="shared" si="66"/>
        <v>1</v>
      </c>
      <c r="R702" s="49">
        <f t="shared" si="67"/>
        <v>0</v>
      </c>
    </row>
    <row r="703" spans="1:19" ht="15.75" customHeight="1" x14ac:dyDescent="0.25">
      <c r="A703" s="41">
        <v>2401</v>
      </c>
      <c r="B703" s="42"/>
      <c r="C703" s="42"/>
      <c r="D703" s="42"/>
      <c r="E703" s="42"/>
      <c r="F703" s="42"/>
      <c r="G703" s="42"/>
      <c r="H703" s="42"/>
      <c r="I703" s="42"/>
      <c r="J703" s="42">
        <v>1</v>
      </c>
      <c r="K703" s="131">
        <v>5</v>
      </c>
      <c r="L703" s="119"/>
      <c r="M703" s="120"/>
      <c r="N703" s="120"/>
      <c r="O703" s="176"/>
      <c r="P703" s="48">
        <v>8</v>
      </c>
      <c r="Q703" s="188"/>
      <c r="R703" s="176"/>
    </row>
    <row r="704" spans="1:19" ht="15.75" customHeight="1" x14ac:dyDescent="0.25">
      <c r="A704" s="41">
        <v>2402</v>
      </c>
      <c r="B704" s="42"/>
      <c r="C704" s="42"/>
      <c r="D704" s="42"/>
      <c r="E704" s="42"/>
      <c r="F704" s="42"/>
      <c r="G704" s="42"/>
      <c r="H704" s="42"/>
      <c r="I704" s="42"/>
      <c r="J704" s="42">
        <v>1</v>
      </c>
      <c r="K704" s="131">
        <v>1</v>
      </c>
      <c r="L704" s="119"/>
      <c r="M704" s="120"/>
      <c r="N704" s="122"/>
      <c r="O704" s="176"/>
      <c r="P704" s="124">
        <v>3</v>
      </c>
      <c r="Q704" s="188"/>
      <c r="R704" s="176"/>
    </row>
    <row r="705" spans="1:19" ht="15.75" customHeight="1" x14ac:dyDescent="0.25">
      <c r="A705" s="41">
        <v>2501</v>
      </c>
      <c r="B705" s="42"/>
      <c r="C705" s="42"/>
      <c r="D705" s="42"/>
      <c r="E705" s="42"/>
      <c r="F705" s="42"/>
      <c r="G705" s="42"/>
      <c r="H705" s="42"/>
      <c r="I705" s="42"/>
      <c r="J705" s="42">
        <v>1</v>
      </c>
      <c r="K705" s="131">
        <v>1</v>
      </c>
      <c r="L705" s="119"/>
      <c r="M705" s="120"/>
      <c r="N705" s="122"/>
      <c r="O705" s="176"/>
      <c r="P705" s="124">
        <v>2</v>
      </c>
      <c r="Q705" s="188"/>
      <c r="R705" s="176"/>
    </row>
    <row r="706" spans="1:19" ht="15.75" customHeight="1" x14ac:dyDescent="0.25">
      <c r="A706" s="41">
        <v>2502</v>
      </c>
      <c r="B706" s="42"/>
      <c r="C706" s="42"/>
      <c r="D706" s="42"/>
      <c r="E706" s="42"/>
      <c r="F706" s="42"/>
      <c r="G706" s="42"/>
      <c r="H706" s="42"/>
      <c r="I706" s="42"/>
      <c r="J706" s="42">
        <v>1</v>
      </c>
      <c r="K706" s="131"/>
      <c r="L706" s="119"/>
      <c r="M706" s="120"/>
      <c r="N706" s="122"/>
      <c r="O706" s="165"/>
      <c r="P706" s="167"/>
      <c r="Q706" s="189"/>
      <c r="R706" s="176"/>
    </row>
    <row r="707" spans="1:19" ht="15.75" customHeight="1" x14ac:dyDescent="0.25">
      <c r="A707" s="41">
        <v>2601</v>
      </c>
      <c r="B707" s="42"/>
      <c r="C707" s="42"/>
      <c r="D707" s="42"/>
      <c r="E707" s="42"/>
      <c r="F707" s="42"/>
      <c r="G707" s="42"/>
      <c r="H707" s="42"/>
      <c r="I707" s="42"/>
      <c r="J707" s="42"/>
      <c r="K707" s="131"/>
      <c r="L707" s="119"/>
      <c r="M707" s="120"/>
      <c r="N707" s="122"/>
      <c r="O707" s="52" t="s">
        <v>35</v>
      </c>
      <c r="P707" s="94">
        <v>18</v>
      </c>
      <c r="Q707" s="54">
        <f>IF(SUM(K698:K707)=0,"",SUM(K698:K707))</f>
        <v>31</v>
      </c>
      <c r="R707" s="55" t="s">
        <v>20</v>
      </c>
    </row>
    <row r="708" spans="1:19" ht="15.75" customHeight="1" x14ac:dyDescent="0.25">
      <c r="A708" s="41">
        <v>2602</v>
      </c>
      <c r="B708" s="42"/>
      <c r="C708" s="42"/>
      <c r="D708" s="42"/>
      <c r="E708" s="42"/>
      <c r="F708" s="42"/>
      <c r="G708" s="42"/>
      <c r="H708" s="42"/>
      <c r="I708" s="42"/>
      <c r="J708" s="42"/>
      <c r="K708" s="131"/>
      <c r="L708" s="119"/>
      <c r="M708" s="120"/>
      <c r="N708" s="122"/>
      <c r="O708" s="56" t="s">
        <v>36</v>
      </c>
      <c r="P708" s="96">
        <f>IF(P707/Q707=0,"",P707/Q707)</f>
        <v>0.58064516129032262</v>
      </c>
      <c r="Q708" s="58">
        <f>IF(P707/Q707=0,"",P707/Q707)</f>
        <v>0.58064516129032262</v>
      </c>
      <c r="R708" s="59" t="s">
        <v>37</v>
      </c>
    </row>
    <row r="709" spans="1:19" ht="15.75" customHeight="1" x14ac:dyDescent="0.25">
      <c r="A709" s="41">
        <v>2701</v>
      </c>
      <c r="B709" s="186"/>
      <c r="C709" s="186"/>
      <c r="D709" s="186"/>
      <c r="E709" s="186"/>
      <c r="F709" s="186"/>
      <c r="G709" s="186"/>
      <c r="H709" s="186"/>
      <c r="I709" s="186"/>
      <c r="J709" s="186"/>
      <c r="K709" s="131"/>
      <c r="L709" s="128"/>
      <c r="M709" s="129"/>
      <c r="N709" s="130"/>
      <c r="O709" s="61"/>
      <c r="P709" s="62"/>
      <c r="Q709" s="62"/>
      <c r="R709" s="63"/>
    </row>
    <row r="710" spans="1:19" ht="18" customHeight="1" x14ac:dyDescent="0.25">
      <c r="A710" s="22"/>
      <c r="B710" s="253" t="s">
        <v>80</v>
      </c>
      <c r="C710" s="253"/>
      <c r="D710" s="253"/>
      <c r="E710" s="253"/>
      <c r="F710" s="253"/>
      <c r="G710" s="253"/>
      <c r="H710" s="253"/>
      <c r="I710" s="253"/>
      <c r="J710" s="253"/>
      <c r="K710" s="185">
        <f>SUM(K702:K706)</f>
        <v>31</v>
      </c>
      <c r="L710" s="65">
        <f>IF(K702=0,"",K702/B694)</f>
        <v>0.61538461538461542</v>
      </c>
      <c r="M710" s="65">
        <f>IF(K710=0,"",K710/B694)</f>
        <v>0.79487179487179482</v>
      </c>
      <c r="N710" s="65">
        <f>IF(K702=0,"",M710-L710)</f>
        <v>0.1794871794871794</v>
      </c>
      <c r="O710" s="1"/>
      <c r="P710" s="27"/>
      <c r="Q710" s="30"/>
      <c r="R710" s="1"/>
    </row>
    <row r="711" spans="1:19" ht="12.75" customHeight="1" x14ac:dyDescent="0.2">
      <c r="M711" s="1"/>
      <c r="N711" s="1"/>
      <c r="P711" s="1"/>
    </row>
    <row r="712" spans="1:19" ht="12.75" customHeight="1" x14ac:dyDescent="0.2">
      <c r="M712" s="1"/>
      <c r="N712" s="1"/>
      <c r="P712" s="1"/>
    </row>
    <row r="713" spans="1:19" ht="26.25" customHeight="1" x14ac:dyDescent="0.4">
      <c r="A713" s="196"/>
      <c r="B713" s="235" t="s">
        <v>69</v>
      </c>
      <c r="C713" s="235"/>
      <c r="D713" s="235"/>
      <c r="E713" s="235"/>
      <c r="F713" s="235"/>
      <c r="G713" s="235"/>
      <c r="H713" s="235"/>
      <c r="I713" s="235"/>
      <c r="J713" s="235"/>
      <c r="K713" s="173" t="s">
        <v>94</v>
      </c>
      <c r="L713" s="1"/>
      <c r="M713" s="1"/>
      <c r="N713" s="27"/>
      <c r="O713" s="1"/>
      <c r="P713" s="27"/>
      <c r="Q713" s="27"/>
      <c r="R713" s="27"/>
    </row>
    <row r="714" spans="1:19" ht="20.25" customHeight="1" x14ac:dyDescent="0.2">
      <c r="A714" s="245" t="s">
        <v>19</v>
      </c>
      <c r="B714" s="246" t="s">
        <v>70</v>
      </c>
      <c r="C714" s="266"/>
      <c r="D714" s="266"/>
      <c r="E714" s="266"/>
      <c r="F714" s="266"/>
      <c r="G714" s="266"/>
      <c r="H714" s="266"/>
      <c r="I714" s="266"/>
      <c r="J714" s="267"/>
      <c r="K714" s="249" t="s">
        <v>20</v>
      </c>
      <c r="L714" s="243" t="s">
        <v>11</v>
      </c>
      <c r="M714" s="243" t="s">
        <v>12</v>
      </c>
      <c r="N714" s="242" t="s">
        <v>13</v>
      </c>
      <c r="O714" s="243" t="s">
        <v>14</v>
      </c>
      <c r="P714" s="244" t="s">
        <v>15</v>
      </c>
      <c r="Q714" s="244" t="s">
        <v>16</v>
      </c>
      <c r="R714" s="243" t="s">
        <v>17</v>
      </c>
    </row>
    <row r="715" spans="1:19" ht="15.75" customHeight="1" x14ac:dyDescent="0.25">
      <c r="A715" s="238"/>
      <c r="B715" s="41" t="s">
        <v>71</v>
      </c>
      <c r="C715" s="41" t="s">
        <v>72</v>
      </c>
      <c r="D715" s="41" t="s">
        <v>73</v>
      </c>
      <c r="E715" s="41" t="s">
        <v>74</v>
      </c>
      <c r="F715" s="41" t="s">
        <v>75</v>
      </c>
      <c r="G715" s="41" t="s">
        <v>76</v>
      </c>
      <c r="H715" s="41" t="s">
        <v>77</v>
      </c>
      <c r="I715" s="41" t="s">
        <v>78</v>
      </c>
      <c r="J715" s="41" t="s">
        <v>79</v>
      </c>
      <c r="K715" s="259"/>
      <c r="L715" s="238"/>
      <c r="M715" s="238"/>
      <c r="N715" s="238"/>
      <c r="O715" s="238"/>
      <c r="P715" s="238"/>
      <c r="Q715" s="238"/>
      <c r="R715" s="238"/>
    </row>
    <row r="716" spans="1:19" ht="15.75" customHeight="1" x14ac:dyDescent="0.25">
      <c r="A716" s="41">
        <v>2001</v>
      </c>
      <c r="B716" s="42">
        <v>19</v>
      </c>
      <c r="C716" s="42"/>
      <c r="D716" s="42"/>
      <c r="E716" s="42"/>
      <c r="F716" s="42"/>
      <c r="G716" s="42"/>
      <c r="H716" s="42"/>
      <c r="I716" s="42"/>
      <c r="J716" s="42"/>
      <c r="K716" s="131"/>
      <c r="L716" s="114"/>
      <c r="M716" s="115"/>
      <c r="N716" s="116"/>
      <c r="O716" s="43"/>
      <c r="P716" s="44">
        <f>B716</f>
        <v>19</v>
      </c>
      <c r="Q716" s="45"/>
      <c r="R716" s="43"/>
    </row>
    <row r="717" spans="1:19" ht="15.75" customHeight="1" x14ac:dyDescent="0.25">
      <c r="A717" s="41">
        <v>2002</v>
      </c>
      <c r="B717" s="42"/>
      <c r="C717" s="42">
        <v>18</v>
      </c>
      <c r="D717" s="42"/>
      <c r="E717" s="42"/>
      <c r="F717" s="42"/>
      <c r="G717" s="42"/>
      <c r="H717" s="42"/>
      <c r="I717" s="42"/>
      <c r="J717" s="42"/>
      <c r="K717" s="131"/>
      <c r="L717" s="119"/>
      <c r="M717" s="120"/>
      <c r="N717" s="121"/>
      <c r="O717" s="47">
        <f>IF(C717=0,"",C717/B716)</f>
        <v>0.94736842105263153</v>
      </c>
      <c r="P717" s="48">
        <v>18</v>
      </c>
      <c r="Q717" s="49">
        <f t="shared" ref="Q717:Q724" si="68">IF(P717=0,"",P717/P716)</f>
        <v>0.94736842105263153</v>
      </c>
      <c r="R717" s="49">
        <f t="shared" ref="R717:R724" si="69">IF(P717=0,"",100%-Q717)</f>
        <v>5.2631578947368474E-2</v>
      </c>
    </row>
    <row r="718" spans="1:19" ht="15.75" customHeight="1" x14ac:dyDescent="0.25">
      <c r="A718" s="41">
        <v>2101</v>
      </c>
      <c r="B718" s="42"/>
      <c r="C718" s="42"/>
      <c r="D718" s="42">
        <v>18</v>
      </c>
      <c r="E718" s="42"/>
      <c r="F718" s="42"/>
      <c r="G718" s="42"/>
      <c r="H718" s="42"/>
      <c r="I718" s="42"/>
      <c r="J718" s="42"/>
      <c r="K718" s="131"/>
      <c r="L718" s="119"/>
      <c r="M718" s="120"/>
      <c r="N718" s="121"/>
      <c r="O718" s="47">
        <f>IF(D718=0,"",D718/C717)</f>
        <v>1</v>
      </c>
      <c r="P718" s="48">
        <v>18</v>
      </c>
      <c r="Q718" s="49">
        <f t="shared" si="68"/>
        <v>1</v>
      </c>
      <c r="R718" s="49">
        <f t="shared" si="69"/>
        <v>0</v>
      </c>
      <c r="S718" s="74">
        <f>P718/P716</f>
        <v>0.94736842105263153</v>
      </c>
    </row>
    <row r="719" spans="1:19" ht="15.75" customHeight="1" x14ac:dyDescent="0.25">
      <c r="A719" s="41">
        <v>2102</v>
      </c>
      <c r="B719" s="42"/>
      <c r="C719" s="42"/>
      <c r="D719" s="42"/>
      <c r="E719" s="42">
        <v>14</v>
      </c>
      <c r="F719" s="42"/>
      <c r="G719" s="42"/>
      <c r="H719" s="42"/>
      <c r="I719" s="42"/>
      <c r="J719" s="42"/>
      <c r="K719" s="131"/>
      <c r="L719" s="119"/>
      <c r="M719" s="120"/>
      <c r="N719" s="121"/>
      <c r="O719" s="47">
        <f>IF(E719=0,"",E719/D718)</f>
        <v>0.77777777777777779</v>
      </c>
      <c r="P719" s="48">
        <v>17</v>
      </c>
      <c r="Q719" s="49">
        <f t="shared" si="68"/>
        <v>0.94444444444444442</v>
      </c>
      <c r="R719" s="49">
        <f t="shared" si="69"/>
        <v>5.555555555555558E-2</v>
      </c>
    </row>
    <row r="720" spans="1:19" ht="15.75" customHeight="1" x14ac:dyDescent="0.25">
      <c r="A720" s="41">
        <v>2201</v>
      </c>
      <c r="B720" s="42"/>
      <c r="C720" s="42"/>
      <c r="D720" s="42"/>
      <c r="E720" s="42"/>
      <c r="F720" s="42">
        <v>11</v>
      </c>
      <c r="G720" s="42"/>
      <c r="H720" s="42"/>
      <c r="I720" s="42"/>
      <c r="J720" s="42"/>
      <c r="K720" s="131"/>
      <c r="L720" s="119"/>
      <c r="M720" s="120"/>
      <c r="N720" s="121"/>
      <c r="O720" s="47">
        <f>IF(F720=0,"",F720/E719)</f>
        <v>0.7857142857142857</v>
      </c>
      <c r="P720" s="48">
        <v>16</v>
      </c>
      <c r="Q720" s="49">
        <f t="shared" si="68"/>
        <v>0.94117647058823528</v>
      </c>
      <c r="R720" s="49">
        <f t="shared" si="69"/>
        <v>5.8823529411764719E-2</v>
      </c>
    </row>
    <row r="721" spans="1:18" ht="15.75" customHeight="1" x14ac:dyDescent="0.25">
      <c r="A721" s="41">
        <v>2202</v>
      </c>
      <c r="B721" s="42"/>
      <c r="C721" s="42"/>
      <c r="D721" s="42"/>
      <c r="E721" s="42"/>
      <c r="F721" s="42"/>
      <c r="G721" s="42">
        <v>11</v>
      </c>
      <c r="H721" s="42"/>
      <c r="I721" s="42"/>
      <c r="J721" s="42"/>
      <c r="K721" s="131"/>
      <c r="L721" s="119"/>
      <c r="M721" s="120"/>
      <c r="N721" s="121"/>
      <c r="O721" s="47">
        <f>IF(G721=0,"",G721/F720)</f>
        <v>1</v>
      </c>
      <c r="P721" s="48">
        <v>15</v>
      </c>
      <c r="Q721" s="49">
        <f t="shared" si="68"/>
        <v>0.9375</v>
      </c>
      <c r="R721" s="49">
        <f t="shared" si="69"/>
        <v>6.25E-2</v>
      </c>
    </row>
    <row r="722" spans="1:18" ht="15.75" customHeight="1" x14ac:dyDescent="0.25">
      <c r="A722" s="41">
        <v>2301</v>
      </c>
      <c r="B722" s="42"/>
      <c r="C722" s="42"/>
      <c r="D722" s="42"/>
      <c r="E722" s="42"/>
      <c r="F722" s="42"/>
      <c r="G722" s="42"/>
      <c r="H722" s="42">
        <v>11</v>
      </c>
      <c r="I722" s="42"/>
      <c r="J722" s="42"/>
      <c r="K722" s="131"/>
      <c r="L722" s="119"/>
      <c r="M722" s="120"/>
      <c r="N722" s="121"/>
      <c r="O722" s="47">
        <f>IF(H722=0,"",H722/G721)</f>
        <v>1</v>
      </c>
      <c r="P722" s="48">
        <v>15</v>
      </c>
      <c r="Q722" s="49">
        <f t="shared" si="68"/>
        <v>1</v>
      </c>
      <c r="R722" s="49">
        <f t="shared" si="69"/>
        <v>0</v>
      </c>
    </row>
    <row r="723" spans="1:18" ht="15.75" customHeight="1" x14ac:dyDescent="0.25">
      <c r="A723" s="41">
        <v>2302</v>
      </c>
      <c r="B723" s="42"/>
      <c r="C723" s="42"/>
      <c r="D723" s="42"/>
      <c r="E723" s="42"/>
      <c r="F723" s="42"/>
      <c r="G723" s="42"/>
      <c r="H723" s="42"/>
      <c r="I723" s="42">
        <v>11</v>
      </c>
      <c r="J723" s="42"/>
      <c r="K723" s="131"/>
      <c r="L723" s="119"/>
      <c r="M723" s="120"/>
      <c r="N723" s="121"/>
      <c r="O723" s="47">
        <f>IF(I723=0,"",I723/H722)</f>
        <v>1</v>
      </c>
      <c r="P723" s="48">
        <v>15</v>
      </c>
      <c r="Q723" s="49">
        <f t="shared" si="68"/>
        <v>1</v>
      </c>
      <c r="R723" s="49">
        <f t="shared" si="69"/>
        <v>0</v>
      </c>
    </row>
    <row r="724" spans="1:18" ht="15.75" customHeight="1" x14ac:dyDescent="0.25">
      <c r="A724" s="41">
        <v>2401</v>
      </c>
      <c r="B724" s="42"/>
      <c r="C724" s="42"/>
      <c r="D724" s="42"/>
      <c r="E724" s="42"/>
      <c r="F724" s="42"/>
      <c r="G724" s="42"/>
      <c r="H724" s="42"/>
      <c r="I724" s="42"/>
      <c r="J724" s="42">
        <v>11</v>
      </c>
      <c r="K724" s="131">
        <v>9</v>
      </c>
      <c r="L724" s="119"/>
      <c r="M724" s="120"/>
      <c r="N724" s="121"/>
      <c r="O724" s="47">
        <f>IF(J724=0,"",J724/I723)</f>
        <v>1</v>
      </c>
      <c r="P724" s="48">
        <v>15</v>
      </c>
      <c r="Q724" s="49">
        <f t="shared" si="68"/>
        <v>1</v>
      </c>
      <c r="R724" s="49">
        <f t="shared" si="69"/>
        <v>0</v>
      </c>
    </row>
    <row r="725" spans="1:18" ht="15.75" customHeight="1" x14ac:dyDescent="0.25">
      <c r="A725" s="41">
        <v>2402</v>
      </c>
      <c r="B725" s="42"/>
      <c r="C725" s="42"/>
      <c r="D725" s="42"/>
      <c r="E725" s="42"/>
      <c r="F725" s="42"/>
      <c r="G725" s="42"/>
      <c r="H725" s="42"/>
      <c r="I725" s="42"/>
      <c r="J725" s="42">
        <v>5</v>
      </c>
      <c r="K725" s="131">
        <v>4</v>
      </c>
      <c r="L725" s="119"/>
      <c r="M725" s="120"/>
      <c r="N725" s="120"/>
      <c r="O725" s="165"/>
      <c r="P725" s="48">
        <v>6</v>
      </c>
      <c r="Q725" s="188"/>
      <c r="R725" s="176"/>
    </row>
    <row r="726" spans="1:18" ht="15.75" customHeight="1" x14ac:dyDescent="0.25">
      <c r="A726" s="41">
        <v>2501</v>
      </c>
      <c r="B726" s="42"/>
      <c r="C726" s="42"/>
      <c r="D726" s="42"/>
      <c r="E726" s="42"/>
      <c r="F726" s="42"/>
      <c r="G726" s="42"/>
      <c r="H726" s="42"/>
      <c r="I726" s="42"/>
      <c r="J726" s="152">
        <v>1</v>
      </c>
      <c r="K726" s="131">
        <v>2</v>
      </c>
      <c r="L726" s="119"/>
      <c r="M726" s="120"/>
      <c r="N726" s="122"/>
      <c r="O726" s="176"/>
      <c r="P726" s="124">
        <v>2</v>
      </c>
      <c r="Q726" s="188"/>
      <c r="R726" s="176"/>
    </row>
    <row r="727" spans="1:18" ht="15.75" customHeight="1" x14ac:dyDescent="0.25">
      <c r="A727" s="41">
        <v>2502</v>
      </c>
      <c r="B727" s="42"/>
      <c r="C727" s="42"/>
      <c r="D727" s="42"/>
      <c r="E727" s="42"/>
      <c r="F727" s="42"/>
      <c r="G727" s="42"/>
      <c r="H727" s="42"/>
      <c r="I727" s="42"/>
      <c r="J727" s="42"/>
      <c r="K727" s="131"/>
      <c r="L727" s="119"/>
      <c r="M727" s="120"/>
      <c r="N727" s="122"/>
      <c r="O727" s="176"/>
      <c r="P727" s="124"/>
      <c r="Q727" s="188"/>
      <c r="R727" s="176"/>
    </row>
    <row r="728" spans="1:18" ht="15.75" customHeight="1" x14ac:dyDescent="0.25">
      <c r="A728" s="41">
        <v>2601</v>
      </c>
      <c r="B728" s="42"/>
      <c r="C728" s="42"/>
      <c r="D728" s="42"/>
      <c r="E728" s="42"/>
      <c r="F728" s="42"/>
      <c r="G728" s="42"/>
      <c r="H728" s="42"/>
      <c r="I728" s="42"/>
      <c r="J728" s="42"/>
      <c r="K728" s="131"/>
      <c r="L728" s="119"/>
      <c r="M728" s="120"/>
      <c r="N728" s="122"/>
      <c r="O728" s="165"/>
      <c r="P728" s="167"/>
      <c r="Q728" s="189"/>
      <c r="R728" s="176"/>
    </row>
    <row r="729" spans="1:18" ht="15.75" customHeight="1" x14ac:dyDescent="0.25">
      <c r="A729" s="41">
        <v>2602</v>
      </c>
      <c r="B729" s="42"/>
      <c r="C729" s="42"/>
      <c r="D729" s="42"/>
      <c r="E729" s="42"/>
      <c r="F729" s="42"/>
      <c r="G729" s="42"/>
      <c r="H729" s="42"/>
      <c r="I729" s="42"/>
      <c r="J729" s="42"/>
      <c r="K729" s="131"/>
      <c r="L729" s="119"/>
      <c r="M729" s="120"/>
      <c r="N729" s="122"/>
      <c r="O729" s="52" t="s">
        <v>35</v>
      </c>
      <c r="P729" s="94">
        <v>3</v>
      </c>
      <c r="Q729" s="54">
        <f>IF(SUM(K720:K729)=0,"",SUM(K720:K729))</f>
        <v>15</v>
      </c>
      <c r="R729" s="55" t="s">
        <v>20</v>
      </c>
    </row>
    <row r="730" spans="1:18" ht="15.75" customHeight="1" x14ac:dyDescent="0.25">
      <c r="A730" s="41">
        <v>2701</v>
      </c>
      <c r="B730" s="42"/>
      <c r="C730" s="42"/>
      <c r="D730" s="42"/>
      <c r="E730" s="42"/>
      <c r="F730" s="42"/>
      <c r="G730" s="42"/>
      <c r="H730" s="42"/>
      <c r="I730" s="42"/>
      <c r="J730" s="42"/>
      <c r="K730" s="131"/>
      <c r="L730" s="119"/>
      <c r="M730" s="120"/>
      <c r="N730" s="122"/>
      <c r="O730" s="56" t="s">
        <v>36</v>
      </c>
      <c r="P730" s="96">
        <f>IF(P729/Q729=0,"",P729/Q729)</f>
        <v>0.2</v>
      </c>
      <c r="Q730" s="58">
        <f>IF(P729/Q729=0,"",P729/Q729)</f>
        <v>0.2</v>
      </c>
      <c r="R730" s="59" t="s">
        <v>37</v>
      </c>
    </row>
    <row r="731" spans="1:18" ht="15.75" customHeight="1" x14ac:dyDescent="0.25">
      <c r="A731" s="41">
        <v>2702</v>
      </c>
      <c r="B731" s="186"/>
      <c r="C731" s="186"/>
      <c r="D731" s="186"/>
      <c r="E731" s="186"/>
      <c r="F731" s="186"/>
      <c r="G731" s="186"/>
      <c r="H731" s="186"/>
      <c r="I731" s="186"/>
      <c r="J731" s="186"/>
      <c r="K731" s="131"/>
      <c r="L731" s="128"/>
      <c r="M731" s="129"/>
      <c r="N731" s="130"/>
      <c r="O731" s="61"/>
      <c r="P731" s="62"/>
      <c r="Q731" s="62"/>
      <c r="R731" s="63"/>
    </row>
    <row r="732" spans="1:18" ht="18" customHeight="1" x14ac:dyDescent="0.25">
      <c r="A732" s="22"/>
      <c r="B732" s="253" t="s">
        <v>80</v>
      </c>
      <c r="C732" s="253"/>
      <c r="D732" s="253"/>
      <c r="E732" s="253"/>
      <c r="F732" s="253"/>
      <c r="G732" s="253"/>
      <c r="H732" s="253"/>
      <c r="I732" s="253"/>
      <c r="J732" s="253"/>
      <c r="K732" s="185">
        <f>SUM(K724:K728)</f>
        <v>15</v>
      </c>
      <c r="L732" s="65">
        <f>IF(K724=0,"",K724/B716)</f>
        <v>0.47368421052631576</v>
      </c>
      <c r="M732" s="65">
        <f>IF(K732=0,"",K732/B716)</f>
        <v>0.78947368421052633</v>
      </c>
      <c r="N732" s="65">
        <f>IF(K724=0,"",M732-L732)</f>
        <v>0.31578947368421056</v>
      </c>
      <c r="O732" s="1"/>
      <c r="P732" s="27"/>
      <c r="Q732" s="30"/>
      <c r="R732" s="1"/>
    </row>
    <row r="733" spans="1:18" ht="12.75" customHeight="1" x14ac:dyDescent="0.2">
      <c r="M733" s="1"/>
      <c r="N733" s="1"/>
      <c r="P733" s="1"/>
    </row>
    <row r="734" spans="1:18" ht="12.75" customHeight="1" x14ac:dyDescent="0.2">
      <c r="M734" s="1"/>
      <c r="N734" s="1"/>
      <c r="P734" s="1"/>
    </row>
    <row r="735" spans="1:18" ht="26.25" customHeight="1" x14ac:dyDescent="0.4">
      <c r="A735" s="196"/>
      <c r="B735" s="235" t="s">
        <v>69</v>
      </c>
      <c r="C735" s="235"/>
      <c r="D735" s="235"/>
      <c r="E735" s="235"/>
      <c r="F735" s="235"/>
      <c r="G735" s="235"/>
      <c r="H735" s="235"/>
      <c r="I735" s="235"/>
      <c r="J735" s="235"/>
      <c r="K735" s="173" t="s">
        <v>95</v>
      </c>
      <c r="L735" s="1"/>
      <c r="M735" s="1"/>
      <c r="N735" s="27"/>
      <c r="O735" s="1"/>
      <c r="P735" s="27"/>
      <c r="Q735" s="27"/>
      <c r="R735" s="27"/>
    </row>
    <row r="736" spans="1:18" ht="20.25" customHeight="1" x14ac:dyDescent="0.2">
      <c r="A736" s="245" t="s">
        <v>19</v>
      </c>
      <c r="B736" s="246" t="s">
        <v>70</v>
      </c>
      <c r="C736" s="266"/>
      <c r="D736" s="266"/>
      <c r="E736" s="266"/>
      <c r="F736" s="266"/>
      <c r="G736" s="266"/>
      <c r="H736" s="266"/>
      <c r="I736" s="266"/>
      <c r="J736" s="267"/>
      <c r="K736" s="249" t="s">
        <v>20</v>
      </c>
      <c r="L736" s="243" t="s">
        <v>11</v>
      </c>
      <c r="M736" s="243" t="s">
        <v>12</v>
      </c>
      <c r="N736" s="242" t="s">
        <v>13</v>
      </c>
      <c r="O736" s="243" t="s">
        <v>14</v>
      </c>
      <c r="P736" s="244" t="s">
        <v>15</v>
      </c>
      <c r="Q736" s="244" t="s">
        <v>16</v>
      </c>
      <c r="R736" s="243" t="s">
        <v>17</v>
      </c>
    </row>
    <row r="737" spans="1:19" ht="15.75" customHeight="1" x14ac:dyDescent="0.25">
      <c r="A737" s="238"/>
      <c r="B737" s="41" t="s">
        <v>71</v>
      </c>
      <c r="C737" s="41" t="s">
        <v>72</v>
      </c>
      <c r="D737" s="41" t="s">
        <v>73</v>
      </c>
      <c r="E737" s="41" t="s">
        <v>74</v>
      </c>
      <c r="F737" s="41" t="s">
        <v>75</v>
      </c>
      <c r="G737" s="41" t="s">
        <v>76</v>
      </c>
      <c r="H737" s="41" t="s">
        <v>77</v>
      </c>
      <c r="I737" s="41" t="s">
        <v>78</v>
      </c>
      <c r="J737" s="41" t="s">
        <v>79</v>
      </c>
      <c r="K737" s="259"/>
      <c r="L737" s="238"/>
      <c r="M737" s="238"/>
      <c r="N737" s="238"/>
      <c r="O737" s="238"/>
      <c r="P737" s="238"/>
      <c r="Q737" s="238"/>
      <c r="R737" s="238"/>
    </row>
    <row r="738" spans="1:19" ht="15.75" customHeight="1" x14ac:dyDescent="0.25">
      <c r="A738" s="41">
        <v>2002</v>
      </c>
      <c r="B738" s="42">
        <v>38</v>
      </c>
      <c r="C738" s="42"/>
      <c r="D738" s="42"/>
      <c r="E738" s="42"/>
      <c r="F738" s="42"/>
      <c r="G738" s="42"/>
      <c r="H738" s="42"/>
      <c r="I738" s="42"/>
      <c r="J738" s="42"/>
      <c r="K738" s="131"/>
      <c r="L738" s="114"/>
      <c r="M738" s="115"/>
      <c r="N738" s="116"/>
      <c r="O738" s="117"/>
      <c r="P738" s="44">
        <f>B738</f>
        <v>38</v>
      </c>
      <c r="Q738" s="118"/>
      <c r="R738" s="117"/>
    </row>
    <row r="739" spans="1:19" ht="15.75" customHeight="1" x14ac:dyDescent="0.25">
      <c r="A739" s="41">
        <v>2101</v>
      </c>
      <c r="B739" s="42"/>
      <c r="C739" s="42">
        <v>30</v>
      </c>
      <c r="D739" s="42"/>
      <c r="E739" s="42"/>
      <c r="F739" s="42"/>
      <c r="G739" s="42"/>
      <c r="H739" s="42"/>
      <c r="I739" s="42"/>
      <c r="J739" s="42"/>
      <c r="K739" s="131"/>
      <c r="L739" s="119"/>
      <c r="M739" s="120"/>
      <c r="N739" s="121"/>
      <c r="O739" s="47">
        <f>IF(C739=0,"",C739/B738)</f>
        <v>0.78947368421052633</v>
      </c>
      <c r="P739" s="48">
        <v>30</v>
      </c>
      <c r="Q739" s="49">
        <f t="shared" ref="Q739:Q746" si="70">IF(P739=0,"",P739/P738)</f>
        <v>0.78947368421052633</v>
      </c>
      <c r="R739" s="49">
        <f t="shared" ref="R739:R746" si="71">IF(P739=0,"",100%-Q739)</f>
        <v>0.21052631578947367</v>
      </c>
    </row>
    <row r="740" spans="1:19" ht="15.75" customHeight="1" x14ac:dyDescent="0.25">
      <c r="A740" s="41">
        <v>2102</v>
      </c>
      <c r="B740" s="42"/>
      <c r="C740" s="42"/>
      <c r="D740" s="42">
        <v>22</v>
      </c>
      <c r="E740" s="42"/>
      <c r="F740" s="42"/>
      <c r="G740" s="42"/>
      <c r="H740" s="42"/>
      <c r="I740" s="42"/>
      <c r="J740" s="42"/>
      <c r="K740" s="131"/>
      <c r="L740" s="119"/>
      <c r="M740" s="120"/>
      <c r="N740" s="121"/>
      <c r="O740" s="47">
        <f>IF(D740=0,"",D740/C739)</f>
        <v>0.73333333333333328</v>
      </c>
      <c r="P740" s="48">
        <v>24</v>
      </c>
      <c r="Q740" s="49">
        <f t="shared" si="70"/>
        <v>0.8</v>
      </c>
      <c r="R740" s="49">
        <f t="shared" si="71"/>
        <v>0.19999999999999996</v>
      </c>
      <c r="S740" s="74">
        <f>P740/P738</f>
        <v>0.63157894736842102</v>
      </c>
    </row>
    <row r="741" spans="1:19" ht="15.75" customHeight="1" x14ac:dyDescent="0.25">
      <c r="A741" s="41">
        <v>2201</v>
      </c>
      <c r="B741" s="42"/>
      <c r="C741" s="42"/>
      <c r="D741" s="42"/>
      <c r="E741" s="42">
        <v>19</v>
      </c>
      <c r="F741" s="42"/>
      <c r="G741" s="42"/>
      <c r="H741" s="42"/>
      <c r="I741" s="42"/>
      <c r="J741" s="42"/>
      <c r="K741" s="131"/>
      <c r="L741" s="119"/>
      <c r="M741" s="120"/>
      <c r="N741" s="121"/>
      <c r="O741" s="47">
        <f>IF(E741=0,"",E741/D740)</f>
        <v>0.86363636363636365</v>
      </c>
      <c r="P741" s="48">
        <v>24</v>
      </c>
      <c r="Q741" s="49">
        <f t="shared" si="70"/>
        <v>1</v>
      </c>
      <c r="R741" s="49">
        <f t="shared" si="71"/>
        <v>0</v>
      </c>
    </row>
    <row r="742" spans="1:19" ht="15.75" customHeight="1" x14ac:dyDescent="0.25">
      <c r="A742" s="41">
        <v>2202</v>
      </c>
      <c r="B742" s="42"/>
      <c r="C742" s="42"/>
      <c r="D742" s="42"/>
      <c r="E742" s="42"/>
      <c r="F742" s="42">
        <v>17</v>
      </c>
      <c r="G742" s="42"/>
      <c r="H742" s="42"/>
      <c r="I742" s="42"/>
      <c r="J742" s="42"/>
      <c r="K742" s="131"/>
      <c r="L742" s="119"/>
      <c r="M742" s="120"/>
      <c r="N742" s="121"/>
      <c r="O742" s="47">
        <f>IF(F742=0,"",F742/E741)</f>
        <v>0.89473684210526316</v>
      </c>
      <c r="P742" s="48">
        <v>23</v>
      </c>
      <c r="Q742" s="49">
        <f t="shared" si="70"/>
        <v>0.95833333333333337</v>
      </c>
      <c r="R742" s="49">
        <f t="shared" si="71"/>
        <v>4.166666666666663E-2</v>
      </c>
    </row>
    <row r="743" spans="1:19" ht="15.75" customHeight="1" x14ac:dyDescent="0.25">
      <c r="A743" s="41">
        <v>2301</v>
      </c>
      <c r="B743" s="42"/>
      <c r="C743" s="42"/>
      <c r="D743" s="42"/>
      <c r="E743" s="42"/>
      <c r="F743" s="42"/>
      <c r="G743" s="42">
        <v>16</v>
      </c>
      <c r="H743" s="42"/>
      <c r="I743" s="42"/>
      <c r="J743" s="42"/>
      <c r="K743" s="131"/>
      <c r="L743" s="119"/>
      <c r="M743" s="120"/>
      <c r="N743" s="121"/>
      <c r="O743" s="47">
        <f>IF(G743=0,"",G743/F742)</f>
        <v>0.94117647058823528</v>
      </c>
      <c r="P743" s="48">
        <v>20</v>
      </c>
      <c r="Q743" s="49">
        <f t="shared" si="70"/>
        <v>0.86956521739130432</v>
      </c>
      <c r="R743" s="49">
        <f t="shared" si="71"/>
        <v>0.13043478260869568</v>
      </c>
    </row>
    <row r="744" spans="1:19" ht="15.75" customHeight="1" x14ac:dyDescent="0.25">
      <c r="A744" s="41">
        <v>2302</v>
      </c>
      <c r="B744" s="42"/>
      <c r="C744" s="42"/>
      <c r="D744" s="42"/>
      <c r="E744" s="42"/>
      <c r="F744" s="42"/>
      <c r="G744" s="42"/>
      <c r="H744" s="42">
        <v>16</v>
      </c>
      <c r="I744" s="42"/>
      <c r="J744" s="42"/>
      <c r="K744" s="131"/>
      <c r="L744" s="119"/>
      <c r="M744" s="120"/>
      <c r="N744" s="121"/>
      <c r="O744" s="47">
        <f>IF(H744=0,"",H744/G743)</f>
        <v>1</v>
      </c>
      <c r="P744" s="48">
        <v>20</v>
      </c>
      <c r="Q744" s="49">
        <f t="shared" si="70"/>
        <v>1</v>
      </c>
      <c r="R744" s="49">
        <f t="shared" si="71"/>
        <v>0</v>
      </c>
    </row>
    <row r="745" spans="1:19" ht="15.75" customHeight="1" x14ac:dyDescent="0.25">
      <c r="A745" s="41">
        <v>2401</v>
      </c>
      <c r="B745" s="42"/>
      <c r="C745" s="42"/>
      <c r="D745" s="42"/>
      <c r="E745" s="42"/>
      <c r="F745" s="42"/>
      <c r="G745" s="42"/>
      <c r="H745" s="42"/>
      <c r="I745" s="42">
        <v>15</v>
      </c>
      <c r="J745" s="42"/>
      <c r="K745" s="131"/>
      <c r="L745" s="119"/>
      <c r="M745" s="120"/>
      <c r="N745" s="121"/>
      <c r="O745" s="47">
        <f>IF(I745=0,"",I745/H744)</f>
        <v>0.9375</v>
      </c>
      <c r="P745" s="48">
        <v>20</v>
      </c>
      <c r="Q745" s="49">
        <f t="shared" si="70"/>
        <v>1</v>
      </c>
      <c r="R745" s="49">
        <f t="shared" si="71"/>
        <v>0</v>
      </c>
    </row>
    <row r="746" spans="1:19" ht="15.75" customHeight="1" x14ac:dyDescent="0.25">
      <c r="A746" s="41">
        <v>2402</v>
      </c>
      <c r="B746" s="42"/>
      <c r="C746" s="42"/>
      <c r="D746" s="42"/>
      <c r="E746" s="42"/>
      <c r="F746" s="42"/>
      <c r="G746" s="42"/>
      <c r="H746" s="42"/>
      <c r="I746" s="42"/>
      <c r="J746" s="42">
        <v>15</v>
      </c>
      <c r="K746" s="131">
        <v>14</v>
      </c>
      <c r="L746" s="119"/>
      <c r="M746" s="120"/>
      <c r="N746" s="121"/>
      <c r="O746" s="47">
        <f>IF(J746=0,"",J746/I745)</f>
        <v>1</v>
      </c>
      <c r="P746" s="48">
        <v>20</v>
      </c>
      <c r="Q746" s="49">
        <f t="shared" si="70"/>
        <v>1</v>
      </c>
      <c r="R746" s="49">
        <f t="shared" si="71"/>
        <v>0</v>
      </c>
    </row>
    <row r="747" spans="1:19" ht="15.75" customHeight="1" x14ac:dyDescent="0.25">
      <c r="A747" s="41">
        <v>2501</v>
      </c>
      <c r="B747" s="42"/>
      <c r="C747" s="42"/>
      <c r="D747" s="42"/>
      <c r="E747" s="42"/>
      <c r="F747" s="42"/>
      <c r="G747" s="42"/>
      <c r="H747" s="42"/>
      <c r="I747" s="42"/>
      <c r="J747" s="42">
        <v>3</v>
      </c>
      <c r="K747" s="131">
        <v>3</v>
      </c>
      <c r="L747" s="119"/>
      <c r="M747" s="120"/>
      <c r="N747" s="120"/>
      <c r="O747" s="126"/>
      <c r="P747" s="48">
        <v>5</v>
      </c>
      <c r="Q747" s="127"/>
      <c r="R747" s="126"/>
    </row>
    <row r="748" spans="1:19" ht="15.75" customHeight="1" x14ac:dyDescent="0.25">
      <c r="A748" s="41">
        <v>2502</v>
      </c>
      <c r="B748" s="42"/>
      <c r="C748" s="42"/>
      <c r="D748" s="42"/>
      <c r="E748" s="42"/>
      <c r="F748" s="42"/>
      <c r="G748" s="42"/>
      <c r="H748" s="42"/>
      <c r="I748" s="42"/>
      <c r="J748" s="42">
        <v>2</v>
      </c>
      <c r="K748" s="131">
        <v>1</v>
      </c>
      <c r="L748" s="119"/>
      <c r="M748" s="120"/>
      <c r="N748" s="122"/>
      <c r="O748" s="126"/>
      <c r="P748" s="124">
        <v>3</v>
      </c>
      <c r="Q748" s="127"/>
      <c r="R748" s="126"/>
    </row>
    <row r="749" spans="1:19" ht="15.75" customHeight="1" x14ac:dyDescent="0.25">
      <c r="A749" s="41">
        <v>2601</v>
      </c>
      <c r="B749" s="42"/>
      <c r="C749" s="42"/>
      <c r="D749" s="42"/>
      <c r="E749" s="42"/>
      <c r="F749" s="42"/>
      <c r="G749" s="42"/>
      <c r="H749" s="42"/>
      <c r="I749" s="42"/>
      <c r="J749" s="42"/>
      <c r="K749" s="131"/>
      <c r="L749" s="119"/>
      <c r="M749" s="120"/>
      <c r="N749" s="122"/>
      <c r="O749" s="126"/>
      <c r="P749" s="124"/>
      <c r="Q749" s="127"/>
      <c r="R749" s="126"/>
    </row>
    <row r="750" spans="1:19" ht="15.75" customHeight="1" x14ac:dyDescent="0.25">
      <c r="A750" s="41">
        <v>2602</v>
      </c>
      <c r="B750" s="42"/>
      <c r="C750" s="42"/>
      <c r="D750" s="42"/>
      <c r="E750" s="42"/>
      <c r="F750" s="42"/>
      <c r="G750" s="42"/>
      <c r="H750" s="42"/>
      <c r="I750" s="42"/>
      <c r="J750" s="42"/>
      <c r="K750" s="131"/>
      <c r="L750" s="119"/>
      <c r="M750" s="120"/>
      <c r="N750" s="122"/>
      <c r="O750" s="120"/>
      <c r="P750" s="122"/>
      <c r="Q750" s="158"/>
      <c r="R750" s="126"/>
    </row>
    <row r="751" spans="1:19" ht="15.75" customHeight="1" x14ac:dyDescent="0.25">
      <c r="A751" s="41">
        <v>2701</v>
      </c>
      <c r="B751" s="42"/>
      <c r="C751" s="42"/>
      <c r="D751" s="42"/>
      <c r="E751" s="42"/>
      <c r="F751" s="42"/>
      <c r="G751" s="42"/>
      <c r="H751" s="42"/>
      <c r="I751" s="42"/>
      <c r="J751" s="42"/>
      <c r="K751" s="131"/>
      <c r="L751" s="119"/>
      <c r="M751" s="120"/>
      <c r="N751" s="122"/>
      <c r="O751" s="52" t="s">
        <v>35</v>
      </c>
      <c r="P751" s="94">
        <v>8</v>
      </c>
      <c r="Q751" s="54">
        <f>IF(SUM(K742:K751)=0,"",SUM(K742:K751))</f>
        <v>18</v>
      </c>
      <c r="R751" s="55" t="s">
        <v>20</v>
      </c>
    </row>
    <row r="752" spans="1:19" ht="15.75" customHeight="1" x14ac:dyDescent="0.25">
      <c r="A752" s="41">
        <v>2702</v>
      </c>
      <c r="B752" s="42"/>
      <c r="C752" s="42"/>
      <c r="D752" s="42"/>
      <c r="E752" s="42"/>
      <c r="F752" s="42"/>
      <c r="G752" s="42"/>
      <c r="H752" s="42"/>
      <c r="I752" s="42"/>
      <c r="J752" s="42"/>
      <c r="K752" s="131"/>
      <c r="L752" s="119"/>
      <c r="M752" s="120"/>
      <c r="N752" s="122"/>
      <c r="O752" s="56" t="s">
        <v>36</v>
      </c>
      <c r="P752" s="96">
        <f>IF(P751/Q751=0,"",P751/Q751)</f>
        <v>0.44444444444444442</v>
      </c>
      <c r="Q752" s="58">
        <f>IF(P751/Q751=0,"",P751/Q751)</f>
        <v>0.44444444444444442</v>
      </c>
      <c r="R752" s="59" t="s">
        <v>37</v>
      </c>
    </row>
    <row r="753" spans="1:19" ht="15.75" customHeight="1" x14ac:dyDescent="0.25">
      <c r="A753" s="41">
        <v>2801</v>
      </c>
      <c r="B753" s="186"/>
      <c r="C753" s="186"/>
      <c r="D753" s="186"/>
      <c r="E753" s="186"/>
      <c r="F753" s="186"/>
      <c r="G753" s="186"/>
      <c r="H753" s="186"/>
      <c r="I753" s="186"/>
      <c r="J753" s="186"/>
      <c r="K753" s="131"/>
      <c r="L753" s="128"/>
      <c r="M753" s="129"/>
      <c r="N753" s="130"/>
      <c r="O753" s="61"/>
      <c r="P753" s="62"/>
      <c r="Q753" s="62"/>
      <c r="R753" s="63"/>
    </row>
    <row r="754" spans="1:19" ht="18" customHeight="1" x14ac:dyDescent="0.25">
      <c r="A754" s="22"/>
      <c r="B754" s="253" t="s">
        <v>80</v>
      </c>
      <c r="C754" s="253"/>
      <c r="D754" s="253"/>
      <c r="E754" s="253"/>
      <c r="F754" s="253"/>
      <c r="G754" s="253"/>
      <c r="H754" s="253"/>
      <c r="I754" s="253"/>
      <c r="J754" s="253"/>
      <c r="K754" s="185">
        <f>SUM(K746:K753)</f>
        <v>18</v>
      </c>
      <c r="L754" s="65">
        <f>IF(K746=0,"",K746/B738)</f>
        <v>0.36842105263157893</v>
      </c>
      <c r="M754" s="65">
        <f>IF(K754=0,"",K754/B738)</f>
        <v>0.47368421052631576</v>
      </c>
      <c r="N754" s="65">
        <f>IF(K746=0,"",M754-L754)</f>
        <v>0.10526315789473684</v>
      </c>
      <c r="O754" s="1"/>
      <c r="P754" s="27"/>
      <c r="Q754" s="30"/>
      <c r="R754" s="1"/>
    </row>
    <row r="755" spans="1:19" ht="12.75" customHeight="1" x14ac:dyDescent="0.2">
      <c r="M755" s="1"/>
      <c r="N755" s="1"/>
      <c r="P755" s="1"/>
    </row>
    <row r="756" spans="1:19" ht="12.75" customHeight="1" x14ac:dyDescent="0.2">
      <c r="M756" s="1"/>
      <c r="N756" s="1"/>
      <c r="P756" s="1"/>
    </row>
    <row r="757" spans="1:19" ht="26.25" customHeight="1" x14ac:dyDescent="0.4">
      <c r="A757" s="196"/>
      <c r="B757" s="235" t="s">
        <v>69</v>
      </c>
      <c r="C757" s="235"/>
      <c r="D757" s="235"/>
      <c r="E757" s="235"/>
      <c r="F757" s="235"/>
      <c r="G757" s="235"/>
      <c r="H757" s="235"/>
      <c r="I757" s="235"/>
      <c r="J757" s="235"/>
      <c r="K757" s="173" t="s">
        <v>123</v>
      </c>
      <c r="L757" s="1"/>
      <c r="M757" s="1"/>
      <c r="N757" s="27"/>
      <c r="O757" s="1"/>
      <c r="P757" s="27"/>
      <c r="Q757" s="27"/>
      <c r="R757" s="27"/>
    </row>
    <row r="758" spans="1:19" ht="20.25" customHeight="1" x14ac:dyDescent="0.2">
      <c r="A758" s="245" t="s">
        <v>19</v>
      </c>
      <c r="B758" s="246" t="s">
        <v>70</v>
      </c>
      <c r="C758" s="266"/>
      <c r="D758" s="266"/>
      <c r="E758" s="266"/>
      <c r="F758" s="266"/>
      <c r="G758" s="266"/>
      <c r="H758" s="266"/>
      <c r="I758" s="266"/>
      <c r="J758" s="267"/>
      <c r="K758" s="249" t="s">
        <v>20</v>
      </c>
      <c r="L758" s="243" t="s">
        <v>11</v>
      </c>
      <c r="M758" s="243" t="s">
        <v>12</v>
      </c>
      <c r="N758" s="242" t="s">
        <v>13</v>
      </c>
      <c r="O758" s="243" t="s">
        <v>14</v>
      </c>
      <c r="P758" s="244" t="s">
        <v>15</v>
      </c>
      <c r="Q758" s="244" t="s">
        <v>16</v>
      </c>
      <c r="R758" s="243" t="s">
        <v>17</v>
      </c>
    </row>
    <row r="759" spans="1:19" ht="15.75" customHeight="1" x14ac:dyDescent="0.25">
      <c r="A759" s="238"/>
      <c r="B759" s="41" t="s">
        <v>71</v>
      </c>
      <c r="C759" s="41" t="s">
        <v>72</v>
      </c>
      <c r="D759" s="41" t="s">
        <v>73</v>
      </c>
      <c r="E759" s="41" t="s">
        <v>74</v>
      </c>
      <c r="F759" s="41" t="s">
        <v>75</v>
      </c>
      <c r="G759" s="41" t="s">
        <v>76</v>
      </c>
      <c r="H759" s="41" t="s">
        <v>77</v>
      </c>
      <c r="I759" s="41" t="s">
        <v>78</v>
      </c>
      <c r="J759" s="41" t="s">
        <v>79</v>
      </c>
      <c r="K759" s="259"/>
      <c r="L759" s="238"/>
      <c r="M759" s="238"/>
      <c r="N759" s="238"/>
      <c r="O759" s="238"/>
      <c r="P759" s="238"/>
      <c r="Q759" s="238"/>
      <c r="R759" s="238"/>
    </row>
    <row r="760" spans="1:19" ht="15.75" customHeight="1" x14ac:dyDescent="0.25">
      <c r="A760" s="41">
        <v>2101</v>
      </c>
      <c r="B760" s="42">
        <v>27</v>
      </c>
      <c r="C760" s="42"/>
      <c r="D760" s="42"/>
      <c r="E760" s="42"/>
      <c r="F760" s="42"/>
      <c r="G760" s="42"/>
      <c r="H760" s="42"/>
      <c r="I760" s="42"/>
      <c r="J760" s="42"/>
      <c r="K760" s="131"/>
      <c r="L760" s="114"/>
      <c r="M760" s="115"/>
      <c r="N760" s="116"/>
      <c r="O760" s="43"/>
      <c r="P760" s="44">
        <f>B760</f>
        <v>27</v>
      </c>
      <c r="Q760" s="45"/>
      <c r="R760" s="43"/>
    </row>
    <row r="761" spans="1:19" ht="15.75" customHeight="1" x14ac:dyDescent="0.25">
      <c r="A761" s="41">
        <v>2102</v>
      </c>
      <c r="B761" s="42"/>
      <c r="C761" s="42">
        <v>23</v>
      </c>
      <c r="D761" s="42"/>
      <c r="E761" s="42"/>
      <c r="F761" s="42"/>
      <c r="G761" s="42"/>
      <c r="H761" s="42"/>
      <c r="I761" s="42"/>
      <c r="J761" s="42"/>
      <c r="K761" s="131"/>
      <c r="L761" s="119"/>
      <c r="M761" s="120"/>
      <c r="N761" s="121"/>
      <c r="O761" s="47">
        <f>IF(C761=0,"",C761/B760)</f>
        <v>0.85185185185185186</v>
      </c>
      <c r="P761" s="48">
        <v>24</v>
      </c>
      <c r="Q761" s="49">
        <f t="shared" ref="Q761:Q768" si="72">IF(P761=0,"",P761/P760)</f>
        <v>0.88888888888888884</v>
      </c>
      <c r="R761" s="49">
        <f t="shared" ref="R761:R768" si="73">IF(P761=0,"",100%-Q761)</f>
        <v>0.11111111111111116</v>
      </c>
    </row>
    <row r="762" spans="1:19" ht="15.75" customHeight="1" x14ac:dyDescent="0.25">
      <c r="A762" s="41">
        <v>2201</v>
      </c>
      <c r="B762" s="42"/>
      <c r="C762" s="42"/>
      <c r="D762" s="42">
        <v>17</v>
      </c>
      <c r="E762" s="42"/>
      <c r="F762" s="42"/>
      <c r="G762" s="42"/>
      <c r="H762" s="42"/>
      <c r="I762" s="42"/>
      <c r="J762" s="42"/>
      <c r="K762" s="131"/>
      <c r="L762" s="119"/>
      <c r="M762" s="120"/>
      <c r="N762" s="121"/>
      <c r="O762" s="47">
        <f>IF(D762=0,"",D762/C761)</f>
        <v>0.73913043478260865</v>
      </c>
      <c r="P762" s="48">
        <v>21</v>
      </c>
      <c r="Q762" s="49">
        <f t="shared" si="72"/>
        <v>0.875</v>
      </c>
      <c r="R762" s="49">
        <f t="shared" si="73"/>
        <v>0.125</v>
      </c>
      <c r="S762" s="74">
        <f>P762/P760</f>
        <v>0.77777777777777779</v>
      </c>
    </row>
    <row r="763" spans="1:19" ht="15.75" customHeight="1" x14ac:dyDescent="0.25">
      <c r="A763" s="41">
        <v>2202</v>
      </c>
      <c r="B763" s="42"/>
      <c r="C763" s="42"/>
      <c r="D763" s="42"/>
      <c r="E763" s="42">
        <v>11</v>
      </c>
      <c r="F763" s="42"/>
      <c r="G763" s="42"/>
      <c r="H763" s="42"/>
      <c r="I763" s="42"/>
      <c r="J763" s="42"/>
      <c r="K763" s="131"/>
      <c r="L763" s="119"/>
      <c r="M763" s="120"/>
      <c r="N763" s="121"/>
      <c r="O763" s="47">
        <f>IF(E763=0,"",E763/D762)</f>
        <v>0.6470588235294118</v>
      </c>
      <c r="P763" s="48">
        <v>17</v>
      </c>
      <c r="Q763" s="49">
        <f t="shared" si="72"/>
        <v>0.80952380952380953</v>
      </c>
      <c r="R763" s="49">
        <f t="shared" si="73"/>
        <v>0.19047619047619047</v>
      </c>
    </row>
    <row r="764" spans="1:19" ht="15.75" customHeight="1" x14ac:dyDescent="0.25">
      <c r="A764" s="41">
        <v>2301</v>
      </c>
      <c r="B764" s="42"/>
      <c r="C764" s="42"/>
      <c r="D764" s="42"/>
      <c r="E764" s="42"/>
      <c r="F764" s="42">
        <v>11</v>
      </c>
      <c r="G764" s="42"/>
      <c r="H764" s="42"/>
      <c r="I764" s="42"/>
      <c r="J764" s="42"/>
      <c r="K764" s="131"/>
      <c r="L764" s="119"/>
      <c r="M764" s="120"/>
      <c r="N764" s="121"/>
      <c r="O764" s="47">
        <f>IF(F764=0,"",F764/E763)</f>
        <v>1</v>
      </c>
      <c r="P764" s="48">
        <v>16</v>
      </c>
      <c r="Q764" s="49">
        <f t="shared" si="72"/>
        <v>0.94117647058823528</v>
      </c>
      <c r="R764" s="49">
        <f t="shared" si="73"/>
        <v>5.8823529411764719E-2</v>
      </c>
    </row>
    <row r="765" spans="1:19" ht="15.75" customHeight="1" x14ac:dyDescent="0.25">
      <c r="A765" s="41">
        <v>2302</v>
      </c>
      <c r="B765" s="42"/>
      <c r="C765" s="42"/>
      <c r="D765" s="42"/>
      <c r="E765" s="42"/>
      <c r="F765" s="42"/>
      <c r="G765" s="42">
        <v>11</v>
      </c>
      <c r="H765" s="42"/>
      <c r="I765" s="42"/>
      <c r="J765" s="42"/>
      <c r="K765" s="131"/>
      <c r="L765" s="119"/>
      <c r="M765" s="120"/>
      <c r="N765" s="121"/>
      <c r="O765" s="47">
        <f>IF(G765=0,"",G765/F764)</f>
        <v>1</v>
      </c>
      <c r="P765" s="48">
        <v>16</v>
      </c>
      <c r="Q765" s="49">
        <f t="shared" si="72"/>
        <v>1</v>
      </c>
      <c r="R765" s="49">
        <f t="shared" si="73"/>
        <v>0</v>
      </c>
    </row>
    <row r="766" spans="1:19" ht="15.75" customHeight="1" x14ac:dyDescent="0.25">
      <c r="A766" s="41">
        <v>2401</v>
      </c>
      <c r="B766" s="42"/>
      <c r="C766" s="42"/>
      <c r="D766" s="42"/>
      <c r="E766" s="42"/>
      <c r="F766" s="42"/>
      <c r="G766" s="42"/>
      <c r="H766" s="42">
        <v>11</v>
      </c>
      <c r="I766" s="42"/>
      <c r="J766" s="42"/>
      <c r="K766" s="131"/>
      <c r="L766" s="119"/>
      <c r="M766" s="120"/>
      <c r="N766" s="121"/>
      <c r="O766" s="47">
        <f>IF(H766=0,"",H766/G765)</f>
        <v>1</v>
      </c>
      <c r="P766" s="48">
        <v>16</v>
      </c>
      <c r="Q766" s="49">
        <f t="shared" si="72"/>
        <v>1</v>
      </c>
      <c r="R766" s="49">
        <f t="shared" si="73"/>
        <v>0</v>
      </c>
    </row>
    <row r="767" spans="1:19" ht="15.75" customHeight="1" x14ac:dyDescent="0.25">
      <c r="A767" s="41">
        <v>2402</v>
      </c>
      <c r="B767" s="42"/>
      <c r="C767" s="42"/>
      <c r="D767" s="42"/>
      <c r="E767" s="42"/>
      <c r="F767" s="42"/>
      <c r="G767" s="42"/>
      <c r="H767" s="42"/>
      <c r="I767" s="42">
        <v>11</v>
      </c>
      <c r="J767" s="42"/>
      <c r="K767" s="131"/>
      <c r="L767" s="119"/>
      <c r="M767" s="120"/>
      <c r="N767" s="121"/>
      <c r="O767" s="47">
        <f>IF(I767=0,"",I767/H766)</f>
        <v>1</v>
      </c>
      <c r="P767" s="48">
        <v>16</v>
      </c>
      <c r="Q767" s="49">
        <f t="shared" si="72"/>
        <v>1</v>
      </c>
      <c r="R767" s="49">
        <f t="shared" si="73"/>
        <v>0</v>
      </c>
    </row>
    <row r="768" spans="1:19" ht="15.75" customHeight="1" x14ac:dyDescent="0.25">
      <c r="A768" s="41">
        <v>2501</v>
      </c>
      <c r="B768" s="42"/>
      <c r="C768" s="42"/>
      <c r="D768" s="42"/>
      <c r="E768" s="42"/>
      <c r="F768" s="42"/>
      <c r="G768" s="42"/>
      <c r="H768" s="42"/>
      <c r="I768" s="42"/>
      <c r="J768" s="42">
        <v>11</v>
      </c>
      <c r="K768" s="131">
        <v>9</v>
      </c>
      <c r="L768" s="119"/>
      <c r="M768" s="120"/>
      <c r="N768" s="121"/>
      <c r="O768" s="47">
        <f>IF(J768=0,"",J768/I767)</f>
        <v>1</v>
      </c>
      <c r="P768" s="48">
        <v>16</v>
      </c>
      <c r="Q768" s="49">
        <f t="shared" si="72"/>
        <v>1</v>
      </c>
      <c r="R768" s="49">
        <f t="shared" si="73"/>
        <v>0</v>
      </c>
    </row>
    <row r="769" spans="1:19" ht="15.75" customHeight="1" x14ac:dyDescent="0.25">
      <c r="A769" s="41">
        <v>2502</v>
      </c>
      <c r="B769" s="42"/>
      <c r="C769" s="42"/>
      <c r="D769" s="42"/>
      <c r="E769" s="42"/>
      <c r="F769" s="42"/>
      <c r="G769" s="42"/>
      <c r="H769" s="42"/>
      <c r="I769" s="42"/>
      <c r="J769" s="42">
        <v>4</v>
      </c>
      <c r="K769" s="131">
        <v>3</v>
      </c>
      <c r="L769" s="119"/>
      <c r="M769" s="120"/>
      <c r="N769" s="120"/>
      <c r="O769" s="176"/>
      <c r="P769" s="48">
        <v>6</v>
      </c>
      <c r="Q769" s="188"/>
      <c r="R769" s="176"/>
    </row>
    <row r="770" spans="1:19" ht="15.75" customHeight="1" x14ac:dyDescent="0.25">
      <c r="A770" s="41">
        <v>2601</v>
      </c>
      <c r="B770" s="42"/>
      <c r="C770" s="42"/>
      <c r="D770" s="42"/>
      <c r="E770" s="42"/>
      <c r="F770" s="42"/>
      <c r="G770" s="42"/>
      <c r="H770" s="42"/>
      <c r="I770" s="42"/>
      <c r="J770" s="42"/>
      <c r="K770" s="131"/>
      <c r="L770" s="119"/>
      <c r="M770" s="120"/>
      <c r="N770" s="122"/>
      <c r="O770" s="176"/>
      <c r="P770" s="124"/>
      <c r="Q770" s="188"/>
      <c r="R770" s="176"/>
    </row>
    <row r="771" spans="1:19" ht="15.75" customHeight="1" x14ac:dyDescent="0.25">
      <c r="A771" s="41">
        <v>2602</v>
      </c>
      <c r="B771" s="42"/>
      <c r="C771" s="42"/>
      <c r="D771" s="42"/>
      <c r="E771" s="42"/>
      <c r="F771" s="42"/>
      <c r="G771" s="42"/>
      <c r="H771" s="42"/>
      <c r="I771" s="42"/>
      <c r="J771" s="42"/>
      <c r="K771" s="131"/>
      <c r="L771" s="119"/>
      <c r="M771" s="120"/>
      <c r="N771" s="122"/>
      <c r="O771" s="176"/>
      <c r="P771" s="124"/>
      <c r="Q771" s="188"/>
      <c r="R771" s="176"/>
    </row>
    <row r="772" spans="1:19" ht="15.75" customHeight="1" x14ac:dyDescent="0.25">
      <c r="A772" s="41">
        <v>2701</v>
      </c>
      <c r="B772" s="42"/>
      <c r="C772" s="42"/>
      <c r="D772" s="42"/>
      <c r="E772" s="42"/>
      <c r="F772" s="42"/>
      <c r="G772" s="42"/>
      <c r="H772" s="42"/>
      <c r="I772" s="42"/>
      <c r="J772" s="42"/>
      <c r="K772" s="131"/>
      <c r="L772" s="119"/>
      <c r="M772" s="120"/>
      <c r="N772" s="122"/>
      <c r="O772" s="165"/>
      <c r="P772" s="167"/>
      <c r="Q772" s="189"/>
      <c r="R772" s="176"/>
    </row>
    <row r="773" spans="1:19" ht="15.75" customHeight="1" x14ac:dyDescent="0.25">
      <c r="A773" s="41">
        <v>2702</v>
      </c>
      <c r="B773" s="42"/>
      <c r="C773" s="42"/>
      <c r="D773" s="42"/>
      <c r="E773" s="42"/>
      <c r="F773" s="42"/>
      <c r="G773" s="42"/>
      <c r="H773" s="42"/>
      <c r="I773" s="42"/>
      <c r="J773" s="42"/>
      <c r="K773" s="131"/>
      <c r="L773" s="119"/>
      <c r="M773" s="120"/>
      <c r="N773" s="122"/>
      <c r="O773" s="52" t="s">
        <v>35</v>
      </c>
      <c r="P773" s="94"/>
      <c r="Q773" s="54">
        <f>IF(SUM(K764:K773)=0,"",SUM(K764:K773))</f>
        <v>12</v>
      </c>
      <c r="R773" s="55" t="s">
        <v>20</v>
      </c>
    </row>
    <row r="774" spans="1:19" ht="15.75" customHeight="1" x14ac:dyDescent="0.25">
      <c r="A774" s="41">
        <v>2801</v>
      </c>
      <c r="B774" s="42"/>
      <c r="C774" s="42"/>
      <c r="D774" s="42"/>
      <c r="E774" s="42"/>
      <c r="F774" s="42"/>
      <c r="G774" s="42"/>
      <c r="H774" s="42"/>
      <c r="I774" s="42"/>
      <c r="J774" s="42"/>
      <c r="K774" s="131"/>
      <c r="L774" s="119"/>
      <c r="M774" s="120"/>
      <c r="N774" s="122"/>
      <c r="O774" s="56" t="s">
        <v>36</v>
      </c>
      <c r="P774" s="96" t="str">
        <f>IF(P773/Q773=0,"",P773/Q773)</f>
        <v/>
      </c>
      <c r="Q774" s="58" t="str">
        <f>IF(P773/Q773=0,"",P773/Q773)</f>
        <v/>
      </c>
      <c r="R774" s="59" t="s">
        <v>37</v>
      </c>
    </row>
    <row r="775" spans="1:19" ht="15.75" customHeight="1" x14ac:dyDescent="0.25">
      <c r="A775" s="41">
        <v>2802</v>
      </c>
      <c r="B775" s="186"/>
      <c r="C775" s="186"/>
      <c r="D775" s="186"/>
      <c r="E775" s="186"/>
      <c r="F775" s="186"/>
      <c r="G775" s="186"/>
      <c r="H775" s="186"/>
      <c r="I775" s="186"/>
      <c r="J775" s="186"/>
      <c r="K775" s="131"/>
      <c r="L775" s="128"/>
      <c r="M775" s="129"/>
      <c r="N775" s="130"/>
      <c r="O775" s="61"/>
      <c r="P775" s="62"/>
      <c r="Q775" s="62"/>
      <c r="R775" s="63"/>
    </row>
    <row r="776" spans="1:19" ht="18" customHeight="1" x14ac:dyDescent="0.25">
      <c r="A776" s="22"/>
      <c r="B776" s="253" t="s">
        <v>80</v>
      </c>
      <c r="C776" s="253"/>
      <c r="D776" s="253"/>
      <c r="E776" s="253"/>
      <c r="F776" s="253"/>
      <c r="G776" s="253"/>
      <c r="H776" s="253"/>
      <c r="I776" s="253"/>
      <c r="J776" s="253"/>
      <c r="K776" s="185">
        <f>SUM(K768:K772)</f>
        <v>12</v>
      </c>
      <c r="L776" s="65">
        <f>IF(K768=0,"",K768/B760)</f>
        <v>0.33333333333333331</v>
      </c>
      <c r="M776" s="65">
        <f>IF(K776=0,"",K776/B760)</f>
        <v>0.44444444444444442</v>
      </c>
      <c r="N776" s="65">
        <f>IF(K768=0,"",M776-L776)</f>
        <v>0.1111111111111111</v>
      </c>
      <c r="O776" s="1"/>
      <c r="P776" s="27"/>
      <c r="Q776" s="30"/>
      <c r="R776" s="1"/>
    </row>
    <row r="777" spans="1:19" ht="12.75" customHeight="1" x14ac:dyDescent="0.2">
      <c r="M777" s="1"/>
      <c r="N777" s="1"/>
      <c r="P777" s="1"/>
    </row>
    <row r="778" spans="1:19" ht="12.75" customHeight="1" x14ac:dyDescent="0.2">
      <c r="M778" s="1"/>
      <c r="N778" s="1"/>
      <c r="P778" s="1"/>
    </row>
    <row r="779" spans="1:19" ht="26.25" customHeight="1" x14ac:dyDescent="0.4">
      <c r="A779" s="196"/>
      <c r="B779" s="235" t="s">
        <v>69</v>
      </c>
      <c r="C779" s="235"/>
      <c r="D779" s="235"/>
      <c r="E779" s="235"/>
      <c r="F779" s="235"/>
      <c r="G779" s="235"/>
      <c r="H779" s="235"/>
      <c r="I779" s="235"/>
      <c r="J779" s="235"/>
      <c r="K779" s="173" t="s">
        <v>96</v>
      </c>
      <c r="L779" s="1"/>
      <c r="M779" s="1"/>
      <c r="N779" s="27"/>
      <c r="O779" s="1"/>
      <c r="P779" s="27"/>
      <c r="Q779" s="27"/>
      <c r="R779" s="27"/>
    </row>
    <row r="780" spans="1:19" ht="20.25" x14ac:dyDescent="0.2">
      <c r="A780" s="245" t="s">
        <v>19</v>
      </c>
      <c r="B780" s="246" t="s">
        <v>70</v>
      </c>
      <c r="C780" s="266"/>
      <c r="D780" s="266"/>
      <c r="E780" s="266"/>
      <c r="F780" s="266"/>
      <c r="G780" s="266"/>
      <c r="H780" s="266"/>
      <c r="I780" s="266"/>
      <c r="J780" s="267"/>
      <c r="K780" s="249" t="s">
        <v>20</v>
      </c>
      <c r="L780" s="243" t="s">
        <v>11</v>
      </c>
      <c r="M780" s="243" t="s">
        <v>12</v>
      </c>
      <c r="N780" s="242" t="s">
        <v>13</v>
      </c>
      <c r="O780" s="243" t="s">
        <v>14</v>
      </c>
      <c r="P780" s="244" t="s">
        <v>15</v>
      </c>
      <c r="Q780" s="244" t="s">
        <v>16</v>
      </c>
      <c r="R780" s="243" t="s">
        <v>17</v>
      </c>
    </row>
    <row r="781" spans="1:19" ht="15.75" customHeight="1" x14ac:dyDescent="0.25">
      <c r="A781" s="238"/>
      <c r="B781" s="41" t="s">
        <v>71</v>
      </c>
      <c r="C781" s="41" t="s">
        <v>72</v>
      </c>
      <c r="D781" s="41" t="s">
        <v>73</v>
      </c>
      <c r="E781" s="41" t="s">
        <v>74</v>
      </c>
      <c r="F781" s="41" t="s">
        <v>75</v>
      </c>
      <c r="G781" s="41" t="s">
        <v>76</v>
      </c>
      <c r="H781" s="41" t="s">
        <v>77</v>
      </c>
      <c r="I781" s="41" t="s">
        <v>78</v>
      </c>
      <c r="J781" s="41" t="s">
        <v>79</v>
      </c>
      <c r="K781" s="259"/>
      <c r="L781" s="238"/>
      <c r="M781" s="238"/>
      <c r="N781" s="238"/>
      <c r="O781" s="238"/>
      <c r="P781" s="238"/>
      <c r="Q781" s="238"/>
      <c r="R781" s="238"/>
    </row>
    <row r="782" spans="1:19" ht="15.75" customHeight="1" x14ac:dyDescent="0.25">
      <c r="A782" s="41">
        <v>2102</v>
      </c>
      <c r="B782" s="42">
        <v>33</v>
      </c>
      <c r="C782" s="42"/>
      <c r="D782" s="42"/>
      <c r="E782" s="42"/>
      <c r="F782" s="42"/>
      <c r="G782" s="42"/>
      <c r="H782" s="42"/>
      <c r="I782" s="42"/>
      <c r="J782" s="42"/>
      <c r="K782" s="131"/>
      <c r="L782" s="114"/>
      <c r="M782" s="115"/>
      <c r="N782" s="116"/>
      <c r="O782" s="117"/>
      <c r="P782" s="44">
        <f>B782</f>
        <v>33</v>
      </c>
      <c r="Q782" s="118"/>
      <c r="R782" s="117"/>
    </row>
    <row r="783" spans="1:19" ht="15.75" customHeight="1" x14ac:dyDescent="0.25">
      <c r="A783" s="41">
        <v>2201</v>
      </c>
      <c r="B783" s="42"/>
      <c r="C783" s="42">
        <v>23</v>
      </c>
      <c r="D783" s="42"/>
      <c r="E783" s="42"/>
      <c r="F783" s="42"/>
      <c r="G783" s="42"/>
      <c r="H783" s="42"/>
      <c r="I783" s="42"/>
      <c r="J783" s="42"/>
      <c r="K783" s="131"/>
      <c r="L783" s="119"/>
      <c r="M783" s="120"/>
      <c r="N783" s="121"/>
      <c r="O783" s="47">
        <f>IF(C783=0,"",C783/B782)</f>
        <v>0.69696969696969702</v>
      </c>
      <c r="P783" s="48">
        <v>23</v>
      </c>
      <c r="Q783" s="49">
        <f t="shared" ref="Q783:Q790" si="74">IF(P783=0,"",P783/P782)</f>
        <v>0.69696969696969702</v>
      </c>
      <c r="R783" s="49">
        <f t="shared" ref="R783:R790" si="75">IF(P783=0,"",100%-Q783)</f>
        <v>0.30303030303030298</v>
      </c>
    </row>
    <row r="784" spans="1:19" ht="15.75" customHeight="1" x14ac:dyDescent="0.25">
      <c r="A784" s="41">
        <v>2202</v>
      </c>
      <c r="B784" s="42"/>
      <c r="C784" s="42"/>
      <c r="D784" s="42">
        <v>22</v>
      </c>
      <c r="E784" s="42"/>
      <c r="F784" s="42"/>
      <c r="G784" s="42"/>
      <c r="H784" s="42"/>
      <c r="I784" s="42"/>
      <c r="J784" s="42"/>
      <c r="K784" s="131"/>
      <c r="L784" s="119"/>
      <c r="M784" s="120"/>
      <c r="N784" s="121"/>
      <c r="O784" s="47">
        <f>IF(D784=0,"",D784/C783)</f>
        <v>0.95652173913043481</v>
      </c>
      <c r="P784" s="48">
        <v>23</v>
      </c>
      <c r="Q784" s="49">
        <f t="shared" si="74"/>
        <v>1</v>
      </c>
      <c r="R784" s="49">
        <f t="shared" si="75"/>
        <v>0</v>
      </c>
      <c r="S784" s="74">
        <f>P784/P782</f>
        <v>0.69696969696969702</v>
      </c>
    </row>
    <row r="785" spans="1:18" ht="15.75" customHeight="1" x14ac:dyDescent="0.25">
      <c r="A785" s="41">
        <v>2301</v>
      </c>
      <c r="B785" s="42"/>
      <c r="C785" s="42"/>
      <c r="D785" s="42"/>
      <c r="E785" s="42">
        <v>21</v>
      </c>
      <c r="F785" s="42"/>
      <c r="G785" s="42"/>
      <c r="H785" s="42"/>
      <c r="I785" s="42"/>
      <c r="J785" s="42"/>
      <c r="K785" s="131"/>
      <c r="L785" s="119"/>
      <c r="M785" s="120"/>
      <c r="N785" s="121"/>
      <c r="O785" s="47">
        <f>IF(E785=0,"",E785/D784)</f>
        <v>0.95454545454545459</v>
      </c>
      <c r="P785" s="48">
        <v>22</v>
      </c>
      <c r="Q785" s="49">
        <f t="shared" si="74"/>
        <v>0.95652173913043481</v>
      </c>
      <c r="R785" s="49">
        <f t="shared" si="75"/>
        <v>4.3478260869565188E-2</v>
      </c>
    </row>
    <row r="786" spans="1:18" ht="15.75" customHeight="1" x14ac:dyDescent="0.25">
      <c r="A786" s="41">
        <v>2302</v>
      </c>
      <c r="B786" s="42"/>
      <c r="C786" s="42"/>
      <c r="D786" s="42"/>
      <c r="E786" s="42"/>
      <c r="F786" s="42">
        <v>20</v>
      </c>
      <c r="G786" s="42"/>
      <c r="H786" s="42"/>
      <c r="I786" s="42"/>
      <c r="J786" s="42"/>
      <c r="K786" s="131"/>
      <c r="L786" s="119"/>
      <c r="M786" s="120"/>
      <c r="N786" s="121"/>
      <c r="O786" s="47">
        <f>IF(F786=0,"",F786/E785)</f>
        <v>0.95238095238095233</v>
      </c>
      <c r="P786" s="48">
        <v>22</v>
      </c>
      <c r="Q786" s="49">
        <f t="shared" si="74"/>
        <v>1</v>
      </c>
      <c r="R786" s="49">
        <f t="shared" si="75"/>
        <v>0</v>
      </c>
    </row>
    <row r="787" spans="1:18" ht="15.75" customHeight="1" x14ac:dyDescent="0.25">
      <c r="A787" s="41">
        <v>2401</v>
      </c>
      <c r="B787" s="42"/>
      <c r="C787" s="42"/>
      <c r="D787" s="42"/>
      <c r="E787" s="42"/>
      <c r="F787" s="42"/>
      <c r="G787" s="42">
        <v>20</v>
      </c>
      <c r="H787" s="42"/>
      <c r="I787" s="42"/>
      <c r="J787" s="42"/>
      <c r="K787" s="131"/>
      <c r="L787" s="119"/>
      <c r="M787" s="120"/>
      <c r="N787" s="121"/>
      <c r="O787" s="47">
        <f>IF(G787=0,"",G787/F786)</f>
        <v>1</v>
      </c>
      <c r="P787" s="48">
        <v>22</v>
      </c>
      <c r="Q787" s="49">
        <f t="shared" si="74"/>
        <v>1</v>
      </c>
      <c r="R787" s="49">
        <f t="shared" si="75"/>
        <v>0</v>
      </c>
    </row>
    <row r="788" spans="1:18" ht="15.75" customHeight="1" x14ac:dyDescent="0.25">
      <c r="A788" s="41">
        <v>2402</v>
      </c>
      <c r="B788" s="42"/>
      <c r="C788" s="42"/>
      <c r="D788" s="42"/>
      <c r="E788" s="42"/>
      <c r="F788" s="42"/>
      <c r="G788" s="42"/>
      <c r="H788" s="42">
        <v>20</v>
      </c>
      <c r="I788" s="42"/>
      <c r="J788" s="42"/>
      <c r="K788" s="131"/>
      <c r="L788" s="119"/>
      <c r="M788" s="120"/>
      <c r="N788" s="121"/>
      <c r="O788" s="47">
        <f>IF(H788=0,"",H788/G787)</f>
        <v>1</v>
      </c>
      <c r="P788" s="48">
        <v>22</v>
      </c>
      <c r="Q788" s="49">
        <f t="shared" si="74"/>
        <v>1</v>
      </c>
      <c r="R788" s="49">
        <f t="shared" si="75"/>
        <v>0</v>
      </c>
    </row>
    <row r="789" spans="1:18" ht="15.75" customHeight="1" x14ac:dyDescent="0.25">
      <c r="A789" s="41">
        <v>2501</v>
      </c>
      <c r="B789" s="42"/>
      <c r="C789" s="42"/>
      <c r="D789" s="42"/>
      <c r="E789" s="42"/>
      <c r="F789" s="42"/>
      <c r="G789" s="42"/>
      <c r="H789" s="42"/>
      <c r="I789" s="42">
        <v>20</v>
      </c>
      <c r="J789" s="42"/>
      <c r="K789" s="131"/>
      <c r="L789" s="119"/>
      <c r="M789" s="120"/>
      <c r="N789" s="121"/>
      <c r="O789" s="47">
        <f>IF(I789=0,"",I789/H788)</f>
        <v>1</v>
      </c>
      <c r="P789" s="48">
        <v>21</v>
      </c>
      <c r="Q789" s="49">
        <f t="shared" si="74"/>
        <v>0.95454545454545459</v>
      </c>
      <c r="R789" s="49">
        <f t="shared" si="75"/>
        <v>4.5454545454545414E-2</v>
      </c>
    </row>
    <row r="790" spans="1:18" ht="15.75" customHeight="1" x14ac:dyDescent="0.25">
      <c r="A790" s="41">
        <v>2502</v>
      </c>
      <c r="B790" s="42"/>
      <c r="C790" s="42"/>
      <c r="D790" s="42"/>
      <c r="E790" s="42"/>
      <c r="F790" s="42"/>
      <c r="G790" s="42"/>
      <c r="H790" s="42"/>
      <c r="I790" s="42"/>
      <c r="J790" s="42">
        <v>20</v>
      </c>
      <c r="K790" s="131">
        <v>16</v>
      </c>
      <c r="L790" s="119"/>
      <c r="M790" s="120"/>
      <c r="N790" s="121"/>
      <c r="O790" s="47">
        <f>IF(J790=0,"",J790/I789)</f>
        <v>1</v>
      </c>
      <c r="P790" s="48">
        <v>21</v>
      </c>
      <c r="Q790" s="49">
        <f t="shared" si="74"/>
        <v>1</v>
      </c>
      <c r="R790" s="49">
        <f t="shared" si="75"/>
        <v>0</v>
      </c>
    </row>
    <row r="791" spans="1:18" ht="15.75" customHeight="1" x14ac:dyDescent="0.25">
      <c r="A791" s="41">
        <v>2601</v>
      </c>
      <c r="B791" s="42"/>
      <c r="C791" s="42"/>
      <c r="D791" s="42"/>
      <c r="E791" s="42"/>
      <c r="F791" s="42"/>
      <c r="G791" s="42"/>
      <c r="H791" s="42"/>
      <c r="I791" s="42"/>
      <c r="J791" s="42"/>
      <c r="K791" s="131"/>
      <c r="L791" s="119"/>
      <c r="M791" s="120"/>
      <c r="N791" s="120"/>
      <c r="O791" s="126"/>
      <c r="P791" s="48"/>
      <c r="Q791" s="127"/>
      <c r="R791" s="126"/>
    </row>
    <row r="792" spans="1:18" ht="15.75" customHeight="1" x14ac:dyDescent="0.25">
      <c r="A792" s="41">
        <v>2602</v>
      </c>
      <c r="B792" s="42"/>
      <c r="C792" s="42"/>
      <c r="D792" s="42"/>
      <c r="E792" s="42"/>
      <c r="F792" s="42"/>
      <c r="G792" s="42"/>
      <c r="H792" s="42"/>
      <c r="I792" s="42"/>
      <c r="J792" s="42"/>
      <c r="K792" s="131"/>
      <c r="L792" s="119"/>
      <c r="M792" s="120"/>
      <c r="N792" s="122"/>
      <c r="O792" s="126"/>
      <c r="P792" s="124"/>
      <c r="Q792" s="127"/>
      <c r="R792" s="126"/>
    </row>
    <row r="793" spans="1:18" ht="15.75" customHeight="1" x14ac:dyDescent="0.25">
      <c r="A793" s="41">
        <v>2701</v>
      </c>
      <c r="B793" s="42"/>
      <c r="C793" s="42"/>
      <c r="D793" s="42"/>
      <c r="E793" s="42"/>
      <c r="F793" s="42"/>
      <c r="G793" s="42"/>
      <c r="H793" s="42"/>
      <c r="I793" s="42"/>
      <c r="J793" s="42"/>
      <c r="K793" s="131"/>
      <c r="L793" s="119"/>
      <c r="M793" s="120"/>
      <c r="N793" s="122"/>
      <c r="O793" s="126"/>
      <c r="P793" s="124"/>
      <c r="Q793" s="127"/>
      <c r="R793" s="126"/>
    </row>
    <row r="794" spans="1:18" ht="15.75" customHeight="1" x14ac:dyDescent="0.25">
      <c r="A794" s="41">
        <v>2702</v>
      </c>
      <c r="B794" s="42"/>
      <c r="C794" s="42"/>
      <c r="D794" s="42"/>
      <c r="E794" s="42"/>
      <c r="F794" s="42"/>
      <c r="G794" s="42"/>
      <c r="H794" s="42"/>
      <c r="I794" s="42"/>
      <c r="J794" s="42"/>
      <c r="K794" s="131"/>
      <c r="L794" s="119"/>
      <c r="M794" s="120"/>
      <c r="N794" s="122"/>
      <c r="O794" s="120"/>
      <c r="P794" s="122"/>
      <c r="Q794" s="158"/>
      <c r="R794" s="126"/>
    </row>
    <row r="795" spans="1:18" ht="15.75" customHeight="1" x14ac:dyDescent="0.25">
      <c r="A795" s="41">
        <v>2801</v>
      </c>
      <c r="B795" s="42"/>
      <c r="C795" s="42"/>
      <c r="D795" s="42"/>
      <c r="E795" s="42"/>
      <c r="F795" s="42"/>
      <c r="G795" s="42"/>
      <c r="H795" s="42"/>
      <c r="I795" s="42"/>
      <c r="J795" s="42"/>
      <c r="K795" s="131"/>
      <c r="L795" s="119"/>
      <c r="M795" s="120"/>
      <c r="N795" s="122"/>
      <c r="O795" s="52" t="s">
        <v>35</v>
      </c>
      <c r="P795" s="94"/>
      <c r="Q795" s="54">
        <f>IF(SUM(K786:K795)=0,"",SUM(K786:K795))</f>
        <v>16</v>
      </c>
      <c r="R795" s="55" t="s">
        <v>20</v>
      </c>
    </row>
    <row r="796" spans="1:18" ht="15.75" customHeight="1" x14ac:dyDescent="0.25">
      <c r="A796" s="41">
        <v>2802</v>
      </c>
      <c r="B796" s="42"/>
      <c r="C796" s="42"/>
      <c r="D796" s="42"/>
      <c r="E796" s="42"/>
      <c r="F796" s="42"/>
      <c r="G796" s="42"/>
      <c r="H796" s="42"/>
      <c r="I796" s="42"/>
      <c r="J796" s="42"/>
      <c r="K796" s="131"/>
      <c r="L796" s="119"/>
      <c r="M796" s="120"/>
      <c r="N796" s="122"/>
      <c r="O796" s="56" t="s">
        <v>36</v>
      </c>
      <c r="P796" s="96" t="str">
        <f>IF(P795/Q795=0,"",P795/Q795)</f>
        <v/>
      </c>
      <c r="Q796" s="58" t="str">
        <f>IF(P795/Q795=0,"",P795/Q795)</f>
        <v/>
      </c>
      <c r="R796" s="59" t="s">
        <v>37</v>
      </c>
    </row>
    <row r="797" spans="1:18" ht="15.75" x14ac:dyDescent="0.25">
      <c r="A797" s="41">
        <v>2901</v>
      </c>
      <c r="B797" s="186"/>
      <c r="C797" s="186"/>
      <c r="D797" s="186"/>
      <c r="E797" s="186"/>
      <c r="F797" s="186"/>
      <c r="G797" s="186"/>
      <c r="H797" s="186"/>
      <c r="I797" s="186"/>
      <c r="J797" s="186"/>
      <c r="K797" s="131"/>
      <c r="L797" s="128"/>
      <c r="M797" s="129"/>
      <c r="N797" s="130"/>
      <c r="O797" s="61"/>
      <c r="P797" s="62"/>
      <c r="Q797" s="62"/>
      <c r="R797" s="63"/>
    </row>
    <row r="798" spans="1:18" ht="18" customHeight="1" x14ac:dyDescent="0.25">
      <c r="A798" s="22"/>
      <c r="B798" s="253" t="s">
        <v>80</v>
      </c>
      <c r="C798" s="253"/>
      <c r="D798" s="253"/>
      <c r="E798" s="253"/>
      <c r="F798" s="253"/>
      <c r="G798" s="253"/>
      <c r="H798" s="253"/>
      <c r="I798" s="253"/>
      <c r="J798" s="253"/>
      <c r="K798" s="185">
        <f>SUM(K790:K794)</f>
        <v>16</v>
      </c>
      <c r="L798" s="65">
        <f>IF(K790=0,"",K790/B782)</f>
        <v>0.48484848484848486</v>
      </c>
      <c r="M798" s="65">
        <f>IF(K798=0,"",K798/B782)</f>
        <v>0.48484848484848486</v>
      </c>
      <c r="N798" s="65">
        <f>IF(K790=0,"",M798-L798)</f>
        <v>0</v>
      </c>
      <c r="O798" s="1"/>
      <c r="P798" s="27"/>
      <c r="Q798" s="30"/>
      <c r="R798" s="1"/>
    </row>
    <row r="799" spans="1:18" ht="12.75" customHeight="1" x14ac:dyDescent="0.2">
      <c r="M799" s="1"/>
      <c r="N799" s="1"/>
      <c r="P799" s="1"/>
    </row>
    <row r="800" spans="1:18" ht="12.75" customHeight="1" x14ac:dyDescent="0.2">
      <c r="M800" s="1"/>
      <c r="N800" s="1"/>
      <c r="P800" s="1"/>
    </row>
    <row r="801" spans="1:19" ht="26.25" x14ac:dyDescent="0.4">
      <c r="A801" s="196"/>
      <c r="B801" s="235" t="s">
        <v>69</v>
      </c>
      <c r="C801" s="235"/>
      <c r="D801" s="235"/>
      <c r="E801" s="235"/>
      <c r="F801" s="235"/>
      <c r="G801" s="235"/>
      <c r="H801" s="235"/>
      <c r="I801" s="235"/>
      <c r="J801" s="235"/>
      <c r="K801" s="173" t="s">
        <v>124</v>
      </c>
      <c r="L801" s="1"/>
      <c r="M801" s="1"/>
      <c r="N801" s="27"/>
      <c r="O801" s="1"/>
      <c r="P801" s="27"/>
      <c r="Q801" s="27"/>
      <c r="R801" s="27"/>
    </row>
    <row r="802" spans="1:19" ht="20.25" x14ac:dyDescent="0.2">
      <c r="A802" s="245" t="s">
        <v>19</v>
      </c>
      <c r="B802" s="246" t="s">
        <v>70</v>
      </c>
      <c r="C802" s="266"/>
      <c r="D802" s="266"/>
      <c r="E802" s="266"/>
      <c r="F802" s="266"/>
      <c r="G802" s="266"/>
      <c r="H802" s="266"/>
      <c r="I802" s="266"/>
      <c r="J802" s="267"/>
      <c r="K802" s="249" t="s">
        <v>20</v>
      </c>
      <c r="L802" s="243" t="s">
        <v>11</v>
      </c>
      <c r="M802" s="243" t="s">
        <v>12</v>
      </c>
      <c r="N802" s="242" t="s">
        <v>13</v>
      </c>
      <c r="O802" s="243" t="s">
        <v>14</v>
      </c>
      <c r="P802" s="244" t="s">
        <v>15</v>
      </c>
      <c r="Q802" s="244" t="s">
        <v>16</v>
      </c>
      <c r="R802" s="243" t="s">
        <v>17</v>
      </c>
    </row>
    <row r="803" spans="1:19" ht="15.75" customHeight="1" x14ac:dyDescent="0.25">
      <c r="A803" s="238"/>
      <c r="B803" s="41" t="s">
        <v>71</v>
      </c>
      <c r="C803" s="41" t="s">
        <v>72</v>
      </c>
      <c r="D803" s="41" t="s">
        <v>73</v>
      </c>
      <c r="E803" s="41" t="s">
        <v>74</v>
      </c>
      <c r="F803" s="41" t="s">
        <v>75</v>
      </c>
      <c r="G803" s="41" t="s">
        <v>76</v>
      </c>
      <c r="H803" s="41" t="s">
        <v>77</v>
      </c>
      <c r="I803" s="41" t="s">
        <v>78</v>
      </c>
      <c r="J803" s="41" t="s">
        <v>79</v>
      </c>
      <c r="K803" s="259"/>
      <c r="L803" s="238"/>
      <c r="M803" s="238"/>
      <c r="N803" s="238"/>
      <c r="O803" s="238"/>
      <c r="P803" s="238"/>
      <c r="Q803" s="238"/>
      <c r="R803" s="238"/>
    </row>
    <row r="804" spans="1:19" ht="15.75" customHeight="1" x14ac:dyDescent="0.25">
      <c r="A804" s="41">
        <v>2201</v>
      </c>
      <c r="B804" s="42">
        <v>19</v>
      </c>
      <c r="C804" s="42"/>
      <c r="D804" s="42"/>
      <c r="E804" s="42"/>
      <c r="F804" s="42"/>
      <c r="G804" s="42"/>
      <c r="H804" s="42"/>
      <c r="I804" s="42"/>
      <c r="J804" s="42"/>
      <c r="K804" s="131"/>
      <c r="L804" s="114"/>
      <c r="M804" s="115"/>
      <c r="N804" s="116"/>
      <c r="O804" s="117"/>
      <c r="P804" s="44">
        <f>B804</f>
        <v>19</v>
      </c>
      <c r="Q804" s="118"/>
      <c r="R804" s="117"/>
    </row>
    <row r="805" spans="1:19" ht="15.75" customHeight="1" x14ac:dyDescent="0.25">
      <c r="A805" s="41">
        <v>2202</v>
      </c>
      <c r="B805" s="42"/>
      <c r="C805" s="42">
        <v>15</v>
      </c>
      <c r="D805" s="42"/>
      <c r="E805" s="42"/>
      <c r="F805" s="42"/>
      <c r="G805" s="42"/>
      <c r="H805" s="42"/>
      <c r="I805" s="42"/>
      <c r="J805" s="42"/>
      <c r="K805" s="131"/>
      <c r="L805" s="119"/>
      <c r="M805" s="120"/>
      <c r="N805" s="121"/>
      <c r="O805" s="47">
        <f>IF(C805=0,"",C805/B804)</f>
        <v>0.78947368421052633</v>
      </c>
      <c r="P805" s="48">
        <v>15</v>
      </c>
      <c r="Q805" s="49">
        <f t="shared" ref="Q805:Q812" si="76">IF(P805=0,"",P805/P804)</f>
        <v>0.78947368421052633</v>
      </c>
      <c r="R805" s="49">
        <f t="shared" ref="R805:R812" si="77">IF(P805=0,"",100%-Q805)</f>
        <v>0.21052631578947367</v>
      </c>
    </row>
    <row r="806" spans="1:19" ht="15.75" customHeight="1" x14ac:dyDescent="0.25">
      <c r="A806" s="41">
        <v>2301</v>
      </c>
      <c r="B806" s="42"/>
      <c r="C806" s="42"/>
      <c r="D806" s="42">
        <v>13</v>
      </c>
      <c r="E806" s="42"/>
      <c r="F806" s="42"/>
      <c r="G806" s="42"/>
      <c r="H806" s="42"/>
      <c r="I806" s="42"/>
      <c r="J806" s="42"/>
      <c r="K806" s="131"/>
      <c r="L806" s="119"/>
      <c r="M806" s="120"/>
      <c r="N806" s="121"/>
      <c r="O806" s="47">
        <f>IF(D806=0,"",D806/C805)</f>
        <v>0.8666666666666667</v>
      </c>
      <c r="P806" s="48">
        <v>15</v>
      </c>
      <c r="Q806" s="49">
        <f t="shared" si="76"/>
        <v>1</v>
      </c>
      <c r="R806" s="49">
        <f t="shared" si="77"/>
        <v>0</v>
      </c>
      <c r="S806" s="74">
        <f>P806/P804</f>
        <v>0.78947368421052633</v>
      </c>
    </row>
    <row r="807" spans="1:19" ht="15.75" customHeight="1" x14ac:dyDescent="0.25">
      <c r="A807" s="41">
        <v>2302</v>
      </c>
      <c r="B807" s="42"/>
      <c r="C807" s="42"/>
      <c r="D807" s="42"/>
      <c r="E807" s="42">
        <v>10</v>
      </c>
      <c r="F807" s="42"/>
      <c r="G807" s="42"/>
      <c r="H807" s="42"/>
      <c r="I807" s="42"/>
      <c r="J807" s="42"/>
      <c r="K807" s="131"/>
      <c r="L807" s="119"/>
      <c r="M807" s="120"/>
      <c r="N807" s="121"/>
      <c r="O807" s="47">
        <f>IF(E807=0,"",E807/D806)</f>
        <v>0.76923076923076927</v>
      </c>
      <c r="P807" s="48">
        <v>14</v>
      </c>
      <c r="Q807" s="49">
        <f t="shared" si="76"/>
        <v>0.93333333333333335</v>
      </c>
      <c r="R807" s="49">
        <f t="shared" si="77"/>
        <v>6.6666666666666652E-2</v>
      </c>
    </row>
    <row r="808" spans="1:19" ht="15.75" customHeight="1" x14ac:dyDescent="0.25">
      <c r="A808" s="41">
        <v>2401</v>
      </c>
      <c r="B808" s="42"/>
      <c r="C808" s="42"/>
      <c r="D808" s="42"/>
      <c r="E808" s="42"/>
      <c r="F808" s="42">
        <v>10</v>
      </c>
      <c r="G808" s="42"/>
      <c r="H808" s="42"/>
      <c r="I808" s="42"/>
      <c r="J808" s="42"/>
      <c r="K808" s="131"/>
      <c r="L808" s="119"/>
      <c r="M808" s="120"/>
      <c r="N808" s="121"/>
      <c r="O808" s="47">
        <f>IF(F808=0,"",F808/E807)</f>
        <v>1</v>
      </c>
      <c r="P808" s="48">
        <v>14</v>
      </c>
      <c r="Q808" s="49">
        <f t="shared" si="76"/>
        <v>1</v>
      </c>
      <c r="R808" s="49">
        <f t="shared" si="77"/>
        <v>0</v>
      </c>
    </row>
    <row r="809" spans="1:19" ht="15.75" customHeight="1" x14ac:dyDescent="0.25">
      <c r="A809" s="41">
        <v>2402</v>
      </c>
      <c r="B809" s="42"/>
      <c r="C809" s="42"/>
      <c r="D809" s="42"/>
      <c r="E809" s="42"/>
      <c r="F809" s="42"/>
      <c r="G809" s="42">
        <v>9</v>
      </c>
      <c r="H809" s="42"/>
      <c r="I809" s="42"/>
      <c r="J809" s="42"/>
      <c r="K809" s="131"/>
      <c r="L809" s="119"/>
      <c r="M809" s="120"/>
      <c r="N809" s="121"/>
      <c r="O809" s="47">
        <f>IF(G809=0,"",G809/F808)</f>
        <v>0.9</v>
      </c>
      <c r="P809" s="48">
        <v>13</v>
      </c>
      <c r="Q809" s="49">
        <f t="shared" si="76"/>
        <v>0.9285714285714286</v>
      </c>
      <c r="R809" s="49">
        <f t="shared" si="77"/>
        <v>7.1428571428571397E-2</v>
      </c>
    </row>
    <row r="810" spans="1:19" ht="15.75" customHeight="1" x14ac:dyDescent="0.25">
      <c r="A810" s="41">
        <v>2501</v>
      </c>
      <c r="B810" s="42"/>
      <c r="C810" s="42"/>
      <c r="D810" s="42"/>
      <c r="E810" s="42"/>
      <c r="F810" s="42"/>
      <c r="G810" s="42"/>
      <c r="H810" s="42">
        <v>9</v>
      </c>
      <c r="I810" s="42"/>
      <c r="J810" s="42"/>
      <c r="K810" s="131"/>
      <c r="L810" s="119"/>
      <c r="M810" s="120"/>
      <c r="N810" s="121"/>
      <c r="O810" s="47">
        <f>IF(H810=0,"",H810/G809)</f>
        <v>1</v>
      </c>
      <c r="P810" s="48">
        <v>13</v>
      </c>
      <c r="Q810" s="49">
        <f t="shared" si="76"/>
        <v>1</v>
      </c>
      <c r="R810" s="49">
        <f t="shared" si="77"/>
        <v>0</v>
      </c>
    </row>
    <row r="811" spans="1:19" ht="15.75" customHeight="1" x14ac:dyDescent="0.25">
      <c r="A811" s="41">
        <v>2502</v>
      </c>
      <c r="B811" s="42"/>
      <c r="C811" s="42"/>
      <c r="D811" s="42"/>
      <c r="E811" s="42"/>
      <c r="F811" s="42"/>
      <c r="G811" s="42"/>
      <c r="H811" s="42"/>
      <c r="I811" s="42">
        <v>9</v>
      </c>
      <c r="J811" s="42"/>
      <c r="K811" s="131"/>
      <c r="L811" s="119"/>
      <c r="M811" s="120"/>
      <c r="N811" s="121"/>
      <c r="O811" s="47">
        <f>IF(I811=0,"",I811/H810)</f>
        <v>1</v>
      </c>
      <c r="P811" s="48">
        <v>12</v>
      </c>
      <c r="Q811" s="49">
        <f t="shared" si="76"/>
        <v>0.92307692307692313</v>
      </c>
      <c r="R811" s="49">
        <f t="shared" si="77"/>
        <v>7.6923076923076872E-2</v>
      </c>
    </row>
    <row r="812" spans="1:19" ht="15.75" customHeight="1" x14ac:dyDescent="0.25">
      <c r="A812" s="41">
        <v>2601</v>
      </c>
      <c r="B812" s="42"/>
      <c r="C812" s="42"/>
      <c r="D812" s="42"/>
      <c r="E812" s="42"/>
      <c r="F812" s="42"/>
      <c r="G812" s="42"/>
      <c r="H812" s="42"/>
      <c r="I812" s="42"/>
      <c r="J812" s="42"/>
      <c r="K812" s="131"/>
      <c r="L812" s="119"/>
      <c r="M812" s="120"/>
      <c r="N812" s="121"/>
      <c r="O812" s="47" t="str">
        <f>IF(J812=0,"",J812/I811)</f>
        <v/>
      </c>
      <c r="P812" s="48"/>
      <c r="Q812" s="49" t="str">
        <f t="shared" si="76"/>
        <v/>
      </c>
      <c r="R812" s="49" t="str">
        <f t="shared" si="77"/>
        <v/>
      </c>
    </row>
    <row r="813" spans="1:19" ht="15.75" customHeight="1" x14ac:dyDescent="0.25">
      <c r="A813" s="41">
        <v>2602</v>
      </c>
      <c r="B813" s="42"/>
      <c r="C813" s="42"/>
      <c r="D813" s="42"/>
      <c r="E813" s="42"/>
      <c r="F813" s="42"/>
      <c r="G813" s="42"/>
      <c r="H813" s="42"/>
      <c r="I813" s="42"/>
      <c r="J813" s="42"/>
      <c r="K813" s="131"/>
      <c r="L813" s="119"/>
      <c r="M813" s="120"/>
      <c r="N813" s="120"/>
      <c r="O813" s="126"/>
      <c r="P813" s="48"/>
      <c r="Q813" s="127"/>
      <c r="R813" s="126"/>
    </row>
    <row r="814" spans="1:19" ht="15.75" customHeight="1" x14ac:dyDescent="0.25">
      <c r="A814" s="41">
        <v>2701</v>
      </c>
      <c r="B814" s="42"/>
      <c r="C814" s="42"/>
      <c r="D814" s="42"/>
      <c r="E814" s="42"/>
      <c r="F814" s="42"/>
      <c r="G814" s="42"/>
      <c r="H814" s="42"/>
      <c r="I814" s="42"/>
      <c r="J814" s="42"/>
      <c r="K814" s="131"/>
      <c r="L814" s="119"/>
      <c r="M814" s="120"/>
      <c r="N814" s="122"/>
      <c r="O814" s="126"/>
      <c r="P814" s="124"/>
      <c r="Q814" s="127"/>
      <c r="R814" s="126"/>
    </row>
    <row r="815" spans="1:19" ht="15.75" customHeight="1" x14ac:dyDescent="0.25">
      <c r="A815" s="41">
        <v>2702</v>
      </c>
      <c r="B815" s="42"/>
      <c r="C815" s="42"/>
      <c r="D815" s="42"/>
      <c r="E815" s="42"/>
      <c r="F815" s="42"/>
      <c r="G815" s="42"/>
      <c r="H815" s="42"/>
      <c r="I815" s="42"/>
      <c r="J815" s="42"/>
      <c r="K815" s="131"/>
      <c r="L815" s="119"/>
      <c r="M815" s="120"/>
      <c r="N815" s="122"/>
      <c r="O815" s="126"/>
      <c r="P815" s="124"/>
      <c r="Q815" s="127"/>
      <c r="R815" s="126"/>
    </row>
    <row r="816" spans="1:19" ht="15.75" customHeight="1" x14ac:dyDescent="0.25">
      <c r="A816" s="41">
        <v>2801</v>
      </c>
      <c r="B816" s="42"/>
      <c r="C816" s="42"/>
      <c r="D816" s="42"/>
      <c r="E816" s="42"/>
      <c r="F816" s="42"/>
      <c r="G816" s="42"/>
      <c r="H816" s="42"/>
      <c r="I816" s="42"/>
      <c r="J816" s="42"/>
      <c r="K816" s="131"/>
      <c r="L816" s="119"/>
      <c r="M816" s="120"/>
      <c r="N816" s="122"/>
      <c r="O816" s="120"/>
      <c r="P816" s="122"/>
      <c r="Q816" s="158"/>
      <c r="R816" s="126"/>
    </row>
    <row r="817" spans="1:19" ht="15.75" customHeight="1" x14ac:dyDescent="0.25">
      <c r="A817" s="41">
        <v>2802</v>
      </c>
      <c r="B817" s="42"/>
      <c r="C817" s="42"/>
      <c r="D817" s="42"/>
      <c r="E817" s="42"/>
      <c r="F817" s="42"/>
      <c r="G817" s="42"/>
      <c r="H817" s="42"/>
      <c r="I817" s="42"/>
      <c r="J817" s="42"/>
      <c r="K817" s="131"/>
      <c r="L817" s="119"/>
      <c r="M817" s="120"/>
      <c r="N817" s="122"/>
      <c r="O817" s="52" t="s">
        <v>35</v>
      </c>
      <c r="P817" s="94"/>
      <c r="Q817" s="54" t="str">
        <f>IF(SUM(K808:K817)=0,"",SUM(K808:K817))</f>
        <v/>
      </c>
      <c r="R817" s="55" t="s">
        <v>20</v>
      </c>
    </row>
    <row r="818" spans="1:19" ht="15.75" customHeight="1" x14ac:dyDescent="0.25">
      <c r="A818" s="41">
        <v>2901</v>
      </c>
      <c r="B818" s="42"/>
      <c r="C818" s="42"/>
      <c r="D818" s="42"/>
      <c r="E818" s="42"/>
      <c r="F818" s="42"/>
      <c r="G818" s="42"/>
      <c r="H818" s="42"/>
      <c r="I818" s="42"/>
      <c r="J818" s="42"/>
      <c r="K818" s="131"/>
      <c r="L818" s="119"/>
      <c r="M818" s="120"/>
      <c r="N818" s="122"/>
      <c r="O818" s="56" t="s">
        <v>36</v>
      </c>
      <c r="P818" s="96" t="e">
        <f>IF(P817/Q817=0,"",P817/Q817)</f>
        <v>#VALUE!</v>
      </c>
      <c r="Q818" s="58" t="e">
        <f>IF(P817/Q817=0,"",P817/Q817)</f>
        <v>#VALUE!</v>
      </c>
      <c r="R818" s="59" t="s">
        <v>37</v>
      </c>
    </row>
    <row r="819" spans="1:19" ht="15.75" customHeight="1" x14ac:dyDescent="0.25">
      <c r="A819" s="41">
        <v>2902</v>
      </c>
      <c r="B819" s="186"/>
      <c r="C819" s="186"/>
      <c r="D819" s="186"/>
      <c r="E819" s="186"/>
      <c r="F819" s="186"/>
      <c r="G819" s="186"/>
      <c r="H819" s="186"/>
      <c r="I819" s="186"/>
      <c r="J819" s="186"/>
      <c r="K819" s="131"/>
      <c r="L819" s="128"/>
      <c r="M819" s="129"/>
      <c r="N819" s="130"/>
      <c r="O819" s="61"/>
      <c r="P819" s="62"/>
      <c r="Q819" s="62"/>
      <c r="R819" s="63"/>
    </row>
    <row r="820" spans="1:19" ht="18" customHeight="1" x14ac:dyDescent="0.25">
      <c r="A820" s="22"/>
      <c r="B820" s="253" t="s">
        <v>80</v>
      </c>
      <c r="C820" s="253"/>
      <c r="D820" s="253"/>
      <c r="E820" s="253"/>
      <c r="F820" s="253"/>
      <c r="G820" s="253"/>
      <c r="H820" s="253"/>
      <c r="I820" s="253"/>
      <c r="J820" s="253"/>
      <c r="K820" s="185">
        <f>SUM(K813:K816)</f>
        <v>0</v>
      </c>
      <c r="L820" s="65" t="str">
        <f>IF(K813=0,"",K813/B804)</f>
        <v/>
      </c>
      <c r="M820" s="65" t="str">
        <f>IF(K820=0,"",K820/B804)</f>
        <v/>
      </c>
      <c r="N820" s="65" t="str">
        <f>IF(K813=0,"",M820-L820)</f>
        <v/>
      </c>
      <c r="O820" s="1"/>
      <c r="P820" s="27"/>
      <c r="Q820" s="30"/>
      <c r="R820" s="1"/>
    </row>
    <row r="821" spans="1:19" ht="12" customHeight="1" x14ac:dyDescent="0.25">
      <c r="A821" s="22"/>
      <c r="B821" s="27"/>
      <c r="C821" s="27"/>
      <c r="D821" s="27"/>
      <c r="E821" s="27"/>
      <c r="F821" s="76"/>
      <c r="G821" s="76"/>
      <c r="H821" s="76"/>
      <c r="I821" s="76"/>
      <c r="J821" s="76"/>
      <c r="K821" s="203"/>
      <c r="L821" s="77"/>
      <c r="M821" s="78"/>
      <c r="N821" s="78"/>
      <c r="O821" s="78"/>
      <c r="P821" s="1"/>
      <c r="Q821" s="27"/>
      <c r="R821" s="30"/>
      <c r="S821" s="1"/>
    </row>
    <row r="822" spans="1:19" s="172" customFormat="1" ht="12" customHeight="1" x14ac:dyDescent="0.25">
      <c r="A822" s="22"/>
      <c r="B822" s="27"/>
      <c r="C822" s="27"/>
      <c r="D822" s="27"/>
      <c r="E822" s="27"/>
      <c r="F822" s="76"/>
      <c r="G822" s="76"/>
      <c r="H822" s="76"/>
      <c r="I822" s="76"/>
      <c r="J822" s="76"/>
      <c r="K822" s="203"/>
      <c r="L822" s="77"/>
      <c r="M822" s="78"/>
      <c r="N822" s="78"/>
      <c r="O822" s="78"/>
      <c r="P822" s="1"/>
      <c r="Q822" s="27"/>
      <c r="R822" s="30"/>
      <c r="S822" s="1"/>
    </row>
    <row r="823" spans="1:19" ht="26.25" x14ac:dyDescent="0.4">
      <c r="A823" s="196"/>
      <c r="B823" s="235" t="s">
        <v>69</v>
      </c>
      <c r="C823" s="235"/>
      <c r="D823" s="235"/>
      <c r="E823" s="235"/>
      <c r="F823" s="235"/>
      <c r="G823" s="235"/>
      <c r="H823" s="235"/>
      <c r="I823" s="235"/>
      <c r="J823" s="235"/>
      <c r="K823" s="173" t="s">
        <v>97</v>
      </c>
      <c r="L823" s="1"/>
      <c r="M823" s="1"/>
      <c r="N823" s="27"/>
      <c r="O823" s="1"/>
      <c r="P823" s="27"/>
      <c r="Q823" s="27"/>
      <c r="R823" s="27"/>
    </row>
    <row r="824" spans="1:19" ht="20.25" x14ac:dyDescent="0.2">
      <c r="A824" s="245" t="s">
        <v>19</v>
      </c>
      <c r="B824" s="246" t="s">
        <v>70</v>
      </c>
      <c r="C824" s="266"/>
      <c r="D824" s="266"/>
      <c r="E824" s="266"/>
      <c r="F824" s="266"/>
      <c r="G824" s="266"/>
      <c r="H824" s="266"/>
      <c r="I824" s="266"/>
      <c r="J824" s="267"/>
      <c r="K824" s="249" t="s">
        <v>20</v>
      </c>
      <c r="L824" s="243" t="s">
        <v>11</v>
      </c>
      <c r="M824" s="243" t="s">
        <v>12</v>
      </c>
      <c r="N824" s="242" t="s">
        <v>13</v>
      </c>
      <c r="O824" s="243" t="s">
        <v>14</v>
      </c>
      <c r="P824" s="244" t="s">
        <v>15</v>
      </c>
      <c r="Q824" s="244" t="s">
        <v>16</v>
      </c>
      <c r="R824" s="243" t="s">
        <v>17</v>
      </c>
    </row>
    <row r="825" spans="1:19" ht="15.75" customHeight="1" x14ac:dyDescent="0.25">
      <c r="A825" s="238"/>
      <c r="B825" s="41" t="s">
        <v>71</v>
      </c>
      <c r="C825" s="41" t="s">
        <v>72</v>
      </c>
      <c r="D825" s="41" t="s">
        <v>73</v>
      </c>
      <c r="E825" s="41" t="s">
        <v>74</v>
      </c>
      <c r="F825" s="41" t="s">
        <v>75</v>
      </c>
      <c r="G825" s="41" t="s">
        <v>76</v>
      </c>
      <c r="H825" s="41" t="s">
        <v>77</v>
      </c>
      <c r="I825" s="41" t="s">
        <v>78</v>
      </c>
      <c r="J825" s="41" t="s">
        <v>79</v>
      </c>
      <c r="K825" s="259"/>
      <c r="L825" s="238"/>
      <c r="M825" s="238"/>
      <c r="N825" s="238"/>
      <c r="O825" s="238"/>
      <c r="P825" s="238"/>
      <c r="Q825" s="238"/>
      <c r="R825" s="238"/>
    </row>
    <row r="826" spans="1:19" ht="15.75" x14ac:dyDescent="0.25">
      <c r="A826" s="41">
        <v>2202</v>
      </c>
      <c r="B826" s="42">
        <v>67</v>
      </c>
      <c r="C826" s="42"/>
      <c r="D826" s="42"/>
      <c r="E826" s="42"/>
      <c r="F826" s="42"/>
      <c r="G826" s="42"/>
      <c r="H826" s="42"/>
      <c r="I826" s="42"/>
      <c r="J826" s="42"/>
      <c r="K826" s="131"/>
      <c r="L826" s="114"/>
      <c r="M826" s="115"/>
      <c r="N826" s="116"/>
      <c r="O826" s="117"/>
      <c r="P826" s="44">
        <f>B826</f>
        <v>67</v>
      </c>
      <c r="Q826" s="118"/>
      <c r="R826" s="117"/>
    </row>
    <row r="827" spans="1:19" ht="15.75" x14ac:dyDescent="0.25">
      <c r="A827" s="41">
        <v>2301</v>
      </c>
      <c r="B827" s="42"/>
      <c r="C827" s="42">
        <v>61</v>
      </c>
      <c r="D827" s="42"/>
      <c r="E827" s="42"/>
      <c r="F827" s="42"/>
      <c r="G827" s="42"/>
      <c r="H827" s="42"/>
      <c r="I827" s="42"/>
      <c r="J827" s="42"/>
      <c r="K827" s="131"/>
      <c r="L827" s="119"/>
      <c r="M827" s="120"/>
      <c r="N827" s="121"/>
      <c r="O827" s="47">
        <f>IF(C827=0,"",C827/B826)</f>
        <v>0.91044776119402981</v>
      </c>
      <c r="P827" s="48">
        <v>61</v>
      </c>
      <c r="Q827" s="49">
        <f t="shared" ref="Q827:Q834" si="78">IF(P827=0,"",P827/P826)</f>
        <v>0.91044776119402981</v>
      </c>
      <c r="R827" s="49">
        <f t="shared" ref="R827:R834" si="79">IF(P827=0,"",100%-Q827)</f>
        <v>8.9552238805970186E-2</v>
      </c>
    </row>
    <row r="828" spans="1:19" ht="15.75" x14ac:dyDescent="0.25">
      <c r="A828" s="41">
        <v>2302</v>
      </c>
      <c r="B828" s="42"/>
      <c r="C828" s="42"/>
      <c r="D828" s="42">
        <v>57</v>
      </c>
      <c r="E828" s="42"/>
      <c r="F828" s="42"/>
      <c r="G828" s="42"/>
      <c r="H828" s="42"/>
      <c r="I828" s="42"/>
      <c r="J828" s="42"/>
      <c r="K828" s="131"/>
      <c r="L828" s="119"/>
      <c r="M828" s="120"/>
      <c r="N828" s="121"/>
      <c r="O828" s="47">
        <f>IF(D828=0,"",D828/C827)</f>
        <v>0.93442622950819676</v>
      </c>
      <c r="P828" s="48">
        <v>59</v>
      </c>
      <c r="Q828" s="49">
        <f t="shared" si="78"/>
        <v>0.96721311475409832</v>
      </c>
      <c r="R828" s="49">
        <f t="shared" si="79"/>
        <v>3.2786885245901676E-2</v>
      </c>
      <c r="S828" s="74">
        <f>P828/P826</f>
        <v>0.88059701492537312</v>
      </c>
    </row>
    <row r="829" spans="1:19" ht="15.75" x14ac:dyDescent="0.25">
      <c r="A829" s="41">
        <v>2401</v>
      </c>
      <c r="B829" s="42"/>
      <c r="C829" s="42"/>
      <c r="D829" s="42"/>
      <c r="E829" s="42">
        <v>55</v>
      </c>
      <c r="F829" s="42"/>
      <c r="G829" s="42"/>
      <c r="H829" s="42"/>
      <c r="I829" s="42"/>
      <c r="J829" s="42"/>
      <c r="K829" s="131"/>
      <c r="L829" s="119"/>
      <c r="M829" s="120"/>
      <c r="N829" s="121"/>
      <c r="O829" s="47">
        <f>IF(E829=0,"",E829/D828)</f>
        <v>0.96491228070175439</v>
      </c>
      <c r="P829" s="48">
        <v>56</v>
      </c>
      <c r="Q829" s="49">
        <f t="shared" si="78"/>
        <v>0.94915254237288138</v>
      </c>
      <c r="R829" s="49">
        <f t="shared" si="79"/>
        <v>5.084745762711862E-2</v>
      </c>
    </row>
    <row r="830" spans="1:19" ht="15.75" x14ac:dyDescent="0.25">
      <c r="A830" s="41">
        <v>2402</v>
      </c>
      <c r="B830" s="42"/>
      <c r="C830" s="42"/>
      <c r="D830" s="42"/>
      <c r="E830" s="42"/>
      <c r="F830" s="42">
        <v>55</v>
      </c>
      <c r="G830" s="42"/>
      <c r="H830" s="42"/>
      <c r="I830" s="42"/>
      <c r="J830" s="42"/>
      <c r="K830" s="131"/>
      <c r="L830" s="119"/>
      <c r="M830" s="120"/>
      <c r="N830" s="121"/>
      <c r="O830" s="47">
        <f>IF(F830=0,"",F830/E829)</f>
        <v>1</v>
      </c>
      <c r="P830" s="48">
        <v>56</v>
      </c>
      <c r="Q830" s="49">
        <f t="shared" si="78"/>
        <v>1</v>
      </c>
      <c r="R830" s="49">
        <f t="shared" si="79"/>
        <v>0</v>
      </c>
    </row>
    <row r="831" spans="1:19" ht="15.75" x14ac:dyDescent="0.25">
      <c r="A831" s="41">
        <v>2501</v>
      </c>
      <c r="B831" s="42"/>
      <c r="C831" s="42"/>
      <c r="D831" s="42"/>
      <c r="E831" s="42"/>
      <c r="F831" s="42"/>
      <c r="G831" s="42">
        <v>51</v>
      </c>
      <c r="H831" s="42"/>
      <c r="I831" s="42"/>
      <c r="J831" s="42"/>
      <c r="K831" s="131"/>
      <c r="L831" s="119"/>
      <c r="M831" s="120"/>
      <c r="N831" s="121"/>
      <c r="O831" s="47">
        <f>IF(G831=0,"",G831/F830)</f>
        <v>0.92727272727272725</v>
      </c>
      <c r="P831" s="48">
        <v>52</v>
      </c>
      <c r="Q831" s="49">
        <f t="shared" si="78"/>
        <v>0.9285714285714286</v>
      </c>
      <c r="R831" s="49">
        <f t="shared" si="79"/>
        <v>7.1428571428571397E-2</v>
      </c>
    </row>
    <row r="832" spans="1:19" ht="15.75" x14ac:dyDescent="0.25">
      <c r="A832" s="41">
        <v>2502</v>
      </c>
      <c r="B832" s="42"/>
      <c r="C832" s="42"/>
      <c r="D832" s="42"/>
      <c r="E832" s="42"/>
      <c r="F832" s="42"/>
      <c r="G832" s="42"/>
      <c r="H832" s="42">
        <v>51</v>
      </c>
      <c r="I832" s="42"/>
      <c r="J832" s="42"/>
      <c r="K832" s="131"/>
      <c r="L832" s="119"/>
      <c r="M832" s="120"/>
      <c r="N832" s="121"/>
      <c r="O832" s="47">
        <f>IF(H832=0,"",H832/G831)</f>
        <v>1</v>
      </c>
      <c r="P832" s="48">
        <v>52</v>
      </c>
      <c r="Q832" s="49">
        <f t="shared" si="78"/>
        <v>1</v>
      </c>
      <c r="R832" s="49">
        <f t="shared" si="79"/>
        <v>0</v>
      </c>
    </row>
    <row r="833" spans="1:19" ht="15.75" x14ac:dyDescent="0.25">
      <c r="A833" s="41">
        <v>2601</v>
      </c>
      <c r="B833" s="42"/>
      <c r="C833" s="42"/>
      <c r="D833" s="42"/>
      <c r="E833" s="42"/>
      <c r="F833" s="42"/>
      <c r="G833" s="42"/>
      <c r="H833" s="42"/>
      <c r="I833" s="42"/>
      <c r="J833" s="42"/>
      <c r="K833" s="131"/>
      <c r="L833" s="119"/>
      <c r="M833" s="120"/>
      <c r="N833" s="121"/>
      <c r="O833" s="47" t="str">
        <f>IF(I833=0,"",I833/H832)</f>
        <v/>
      </c>
      <c r="P833" s="48"/>
      <c r="Q833" s="49" t="str">
        <f t="shared" si="78"/>
        <v/>
      </c>
      <c r="R833" s="49" t="str">
        <f t="shared" si="79"/>
        <v/>
      </c>
    </row>
    <row r="834" spans="1:19" ht="15.75" x14ac:dyDescent="0.25">
      <c r="A834" s="41">
        <v>2602</v>
      </c>
      <c r="B834" s="42"/>
      <c r="C834" s="42"/>
      <c r="D834" s="42"/>
      <c r="E834" s="42"/>
      <c r="F834" s="42"/>
      <c r="G834" s="42"/>
      <c r="H834" s="42"/>
      <c r="I834" s="42"/>
      <c r="J834" s="42"/>
      <c r="K834" s="131"/>
      <c r="L834" s="119"/>
      <c r="M834" s="120"/>
      <c r="N834" s="121"/>
      <c r="O834" s="47" t="str">
        <f>IF(J834=0,"",J834/I833)</f>
        <v/>
      </c>
      <c r="P834" s="48"/>
      <c r="Q834" s="49" t="str">
        <f t="shared" si="78"/>
        <v/>
      </c>
      <c r="R834" s="49" t="str">
        <f t="shared" si="79"/>
        <v/>
      </c>
    </row>
    <row r="835" spans="1:19" ht="15.75" x14ac:dyDescent="0.25">
      <c r="A835" s="41">
        <v>2701</v>
      </c>
      <c r="B835" s="42"/>
      <c r="C835" s="42"/>
      <c r="D835" s="42"/>
      <c r="E835" s="42"/>
      <c r="F835" s="42"/>
      <c r="G835" s="42"/>
      <c r="H835" s="42"/>
      <c r="I835" s="42"/>
      <c r="J835" s="42"/>
      <c r="K835" s="131"/>
      <c r="L835" s="119"/>
      <c r="M835" s="120"/>
      <c r="N835" s="120"/>
      <c r="O835" s="126"/>
      <c r="P835" s="48"/>
      <c r="Q835" s="127"/>
      <c r="R835" s="126"/>
    </row>
    <row r="836" spans="1:19" ht="15.75" x14ac:dyDescent="0.25">
      <c r="A836" s="41">
        <v>2702</v>
      </c>
      <c r="B836" s="42"/>
      <c r="C836" s="42"/>
      <c r="D836" s="42"/>
      <c r="E836" s="42"/>
      <c r="F836" s="42"/>
      <c r="G836" s="42"/>
      <c r="H836" s="42"/>
      <c r="I836" s="42"/>
      <c r="J836" s="42"/>
      <c r="K836" s="131"/>
      <c r="L836" s="119"/>
      <c r="M836" s="120"/>
      <c r="N836" s="122"/>
      <c r="O836" s="126"/>
      <c r="P836" s="124"/>
      <c r="Q836" s="127"/>
      <c r="R836" s="126"/>
    </row>
    <row r="837" spans="1:19" ht="15.75" x14ac:dyDescent="0.25">
      <c r="A837" s="41">
        <v>2801</v>
      </c>
      <c r="B837" s="42"/>
      <c r="C837" s="42"/>
      <c r="D837" s="42"/>
      <c r="E837" s="42"/>
      <c r="F837" s="42"/>
      <c r="G837" s="42"/>
      <c r="H837" s="42"/>
      <c r="I837" s="42"/>
      <c r="J837" s="42"/>
      <c r="K837" s="131"/>
      <c r="L837" s="119"/>
      <c r="M837" s="120"/>
      <c r="N837" s="122"/>
      <c r="O837" s="126"/>
      <c r="P837" s="124"/>
      <c r="Q837" s="127"/>
      <c r="R837" s="126"/>
    </row>
    <row r="838" spans="1:19" ht="15.75" x14ac:dyDescent="0.25">
      <c r="A838" s="41">
        <v>2802</v>
      </c>
      <c r="B838" s="42"/>
      <c r="C838" s="42"/>
      <c r="D838" s="42"/>
      <c r="E838" s="42"/>
      <c r="F838" s="42"/>
      <c r="G838" s="42"/>
      <c r="H838" s="42"/>
      <c r="I838" s="42"/>
      <c r="J838" s="42"/>
      <c r="K838" s="131"/>
      <c r="L838" s="119"/>
      <c r="M838" s="120"/>
      <c r="N838" s="122"/>
      <c r="O838" s="120"/>
      <c r="P838" s="122"/>
      <c r="Q838" s="158"/>
      <c r="R838" s="126"/>
    </row>
    <row r="839" spans="1:19" ht="15.75" x14ac:dyDescent="0.25">
      <c r="A839" s="41">
        <v>2901</v>
      </c>
      <c r="B839" s="42"/>
      <c r="C839" s="42"/>
      <c r="D839" s="42"/>
      <c r="E839" s="42"/>
      <c r="F839" s="42"/>
      <c r="G839" s="42"/>
      <c r="H839" s="42"/>
      <c r="I839" s="42"/>
      <c r="J839" s="42"/>
      <c r="K839" s="131"/>
      <c r="L839" s="119"/>
      <c r="M839" s="120"/>
      <c r="N839" s="122"/>
      <c r="O839" s="52" t="s">
        <v>35</v>
      </c>
      <c r="P839" s="94"/>
      <c r="Q839" s="54" t="str">
        <f>IF(SUM(K830:K839)=0,"",SUM(K830:K839))</f>
        <v/>
      </c>
      <c r="R839" s="55" t="s">
        <v>20</v>
      </c>
    </row>
    <row r="840" spans="1:19" ht="15.75" x14ac:dyDescent="0.25">
      <c r="A840" s="41">
        <v>2902</v>
      </c>
      <c r="B840" s="42"/>
      <c r="C840" s="42"/>
      <c r="D840" s="42"/>
      <c r="E840" s="42"/>
      <c r="F840" s="42"/>
      <c r="G840" s="42"/>
      <c r="H840" s="42"/>
      <c r="I840" s="42"/>
      <c r="J840" s="42"/>
      <c r="K840" s="131"/>
      <c r="L840" s="119"/>
      <c r="M840" s="120"/>
      <c r="N840" s="122"/>
      <c r="O840" s="56" t="s">
        <v>36</v>
      </c>
      <c r="P840" s="96" t="e">
        <f>IF(P839/Q839=0,"",P839/Q839)</f>
        <v>#VALUE!</v>
      </c>
      <c r="Q840" s="58" t="e">
        <f>IF(P839/Q839=0,"",P839/Q839)</f>
        <v>#VALUE!</v>
      </c>
      <c r="R840" s="59" t="s">
        <v>37</v>
      </c>
    </row>
    <row r="841" spans="1:19" ht="15.75" x14ac:dyDescent="0.25">
      <c r="A841" s="41">
        <v>3001</v>
      </c>
      <c r="B841" s="186"/>
      <c r="C841" s="186"/>
      <c r="D841" s="186"/>
      <c r="E841" s="186"/>
      <c r="F841" s="186"/>
      <c r="G841" s="186"/>
      <c r="H841" s="186"/>
      <c r="I841" s="186"/>
      <c r="J841" s="186"/>
      <c r="K841" s="131"/>
      <c r="L841" s="128"/>
      <c r="M841" s="129"/>
      <c r="N841" s="130"/>
      <c r="O841" s="61"/>
      <c r="P841" s="62"/>
      <c r="Q841" s="62"/>
      <c r="R841" s="63"/>
    </row>
    <row r="842" spans="1:19" ht="18" x14ac:dyDescent="0.25">
      <c r="A842" s="22"/>
      <c r="B842" s="253" t="s">
        <v>80</v>
      </c>
      <c r="C842" s="253"/>
      <c r="D842" s="253"/>
      <c r="E842" s="253"/>
      <c r="F842" s="253"/>
      <c r="G842" s="253"/>
      <c r="H842" s="253"/>
      <c r="I842" s="253"/>
      <c r="J842" s="253"/>
      <c r="K842" s="185">
        <f>SUM(K835:K838)</f>
        <v>0</v>
      </c>
      <c r="L842" s="65" t="str">
        <f>IF(K835=0,"",K835/B826)</f>
        <v/>
      </c>
      <c r="M842" s="65" t="str">
        <f>IF(K842=0,"",K842/B826)</f>
        <v/>
      </c>
      <c r="N842" s="65" t="str">
        <f>IF(K835=0,"",M842-L842)</f>
        <v/>
      </c>
      <c r="O842" s="1"/>
      <c r="P842" s="27"/>
      <c r="Q842" s="30"/>
      <c r="R842" s="1"/>
    </row>
    <row r="843" spans="1:19" ht="12.75" customHeight="1" x14ac:dyDescent="0.25">
      <c r="A843" s="22"/>
      <c r="B843" s="27"/>
      <c r="C843" s="27"/>
      <c r="D843" s="27"/>
      <c r="E843" s="27"/>
      <c r="F843" s="76"/>
      <c r="G843" s="76"/>
      <c r="H843" s="76"/>
      <c r="I843" s="76"/>
      <c r="J843" s="76"/>
      <c r="K843" s="203"/>
      <c r="L843" s="77"/>
      <c r="M843" s="78"/>
      <c r="N843" s="78"/>
      <c r="O843" s="78"/>
      <c r="P843" s="1"/>
      <c r="Q843" s="27"/>
      <c r="R843" s="30"/>
      <c r="S843" s="1"/>
    </row>
    <row r="844" spans="1:19" s="172" customFormat="1" ht="12.75" customHeight="1" x14ac:dyDescent="0.25">
      <c r="A844" s="22"/>
      <c r="B844" s="27"/>
      <c r="C844" s="27"/>
      <c r="D844" s="27"/>
      <c r="E844" s="27"/>
      <c r="F844" s="76"/>
      <c r="G844" s="76"/>
      <c r="H844" s="76"/>
      <c r="I844" s="76"/>
      <c r="J844" s="76"/>
      <c r="K844" s="203"/>
      <c r="L844" s="77"/>
      <c r="M844" s="78"/>
      <c r="N844" s="78"/>
      <c r="O844" s="78"/>
      <c r="P844" s="1"/>
      <c r="Q844" s="27"/>
      <c r="R844" s="30"/>
      <c r="S844" s="1"/>
    </row>
    <row r="845" spans="1:19" ht="26.25" x14ac:dyDescent="0.4">
      <c r="A845" s="196"/>
      <c r="B845" s="235" t="s">
        <v>69</v>
      </c>
      <c r="C845" s="235"/>
      <c r="D845" s="235"/>
      <c r="E845" s="235"/>
      <c r="F845" s="235"/>
      <c r="G845" s="235"/>
      <c r="H845" s="235"/>
      <c r="I845" s="235"/>
      <c r="J845" s="235"/>
      <c r="K845" s="173" t="s">
        <v>98</v>
      </c>
      <c r="L845" s="1"/>
      <c r="M845" s="1"/>
      <c r="N845" s="27"/>
      <c r="O845" s="1"/>
      <c r="P845" s="27"/>
      <c r="Q845" s="27"/>
      <c r="R845" s="27"/>
      <c r="S845" s="140"/>
    </row>
    <row r="846" spans="1:19" ht="20.25" x14ac:dyDescent="0.2">
      <c r="A846" s="245" t="s">
        <v>19</v>
      </c>
      <c r="B846" s="246" t="s">
        <v>70</v>
      </c>
      <c r="C846" s="266"/>
      <c r="D846" s="266"/>
      <c r="E846" s="266"/>
      <c r="F846" s="266"/>
      <c r="G846" s="266"/>
      <c r="H846" s="266"/>
      <c r="I846" s="266"/>
      <c r="J846" s="267"/>
      <c r="K846" s="249" t="s">
        <v>20</v>
      </c>
      <c r="L846" s="243" t="s">
        <v>11</v>
      </c>
      <c r="M846" s="243" t="s">
        <v>12</v>
      </c>
      <c r="N846" s="242" t="s">
        <v>13</v>
      </c>
      <c r="O846" s="243" t="s">
        <v>14</v>
      </c>
      <c r="P846" s="244" t="s">
        <v>15</v>
      </c>
      <c r="Q846" s="244" t="s">
        <v>16</v>
      </c>
      <c r="R846" s="243" t="s">
        <v>17</v>
      </c>
      <c r="S846" s="140"/>
    </row>
    <row r="847" spans="1:19" ht="15.75" customHeight="1" x14ac:dyDescent="0.25">
      <c r="A847" s="238"/>
      <c r="B847" s="41" t="s">
        <v>71</v>
      </c>
      <c r="C847" s="41" t="s">
        <v>72</v>
      </c>
      <c r="D847" s="41" t="s">
        <v>73</v>
      </c>
      <c r="E847" s="41" t="s">
        <v>74</v>
      </c>
      <c r="F847" s="41" t="s">
        <v>75</v>
      </c>
      <c r="G847" s="41" t="s">
        <v>76</v>
      </c>
      <c r="H847" s="41" t="s">
        <v>77</v>
      </c>
      <c r="I847" s="41" t="s">
        <v>78</v>
      </c>
      <c r="J847" s="41" t="s">
        <v>79</v>
      </c>
      <c r="K847" s="259"/>
      <c r="L847" s="238"/>
      <c r="M847" s="238"/>
      <c r="N847" s="238"/>
      <c r="O847" s="238"/>
      <c r="P847" s="238"/>
      <c r="Q847" s="238"/>
      <c r="R847" s="238"/>
      <c r="S847" s="140"/>
    </row>
    <row r="848" spans="1:19" ht="15.75" x14ac:dyDescent="0.25">
      <c r="A848" s="41">
        <v>2301</v>
      </c>
      <c r="B848" s="42">
        <v>20</v>
      </c>
      <c r="C848" s="42"/>
      <c r="D848" s="42"/>
      <c r="E848" s="42"/>
      <c r="F848" s="42"/>
      <c r="G848" s="42"/>
      <c r="H848" s="42"/>
      <c r="I848" s="42"/>
      <c r="J848" s="42"/>
      <c r="K848" s="131"/>
      <c r="L848" s="114"/>
      <c r="M848" s="115"/>
      <c r="N848" s="116"/>
      <c r="O848" s="117"/>
      <c r="P848" s="44">
        <f>B848</f>
        <v>20</v>
      </c>
      <c r="Q848" s="118"/>
      <c r="R848" s="117"/>
      <c r="S848" s="140"/>
    </row>
    <row r="849" spans="1:19" ht="15.75" x14ac:dyDescent="0.25">
      <c r="A849" s="41">
        <v>2302</v>
      </c>
      <c r="B849" s="42"/>
      <c r="C849" s="42">
        <v>19</v>
      </c>
      <c r="D849" s="42"/>
      <c r="E849" s="42"/>
      <c r="F849" s="42"/>
      <c r="G849" s="42"/>
      <c r="H849" s="42"/>
      <c r="I849" s="42"/>
      <c r="J849" s="42"/>
      <c r="K849" s="131"/>
      <c r="L849" s="119"/>
      <c r="M849" s="120"/>
      <c r="N849" s="121"/>
      <c r="O849" s="47">
        <f>IF(C849=0,"",C849/B848)</f>
        <v>0.95</v>
      </c>
      <c r="P849" s="48">
        <v>19</v>
      </c>
      <c r="Q849" s="49">
        <f t="shared" ref="Q849:Q857" si="80">IF(P849=0,"",P849/P848)</f>
        <v>0.95</v>
      </c>
      <c r="R849" s="49">
        <f t="shared" ref="R849:R857" si="81">IF(P849=0,"",100%-Q849)</f>
        <v>5.0000000000000044E-2</v>
      </c>
      <c r="S849" s="140"/>
    </row>
    <row r="850" spans="1:19" ht="15.75" x14ac:dyDescent="0.25">
      <c r="A850" s="41">
        <v>2401</v>
      </c>
      <c r="B850" s="42"/>
      <c r="C850" s="42"/>
      <c r="D850" s="42">
        <v>15</v>
      </c>
      <c r="E850" s="42"/>
      <c r="F850" s="42"/>
      <c r="G850" s="42"/>
      <c r="H850" s="42"/>
      <c r="I850" s="42"/>
      <c r="J850" s="42"/>
      <c r="K850" s="131"/>
      <c r="L850" s="119"/>
      <c r="M850" s="120"/>
      <c r="N850" s="121"/>
      <c r="O850" s="47">
        <f>IF(D850=0,"",D850/C849)</f>
        <v>0.78947368421052633</v>
      </c>
      <c r="P850" s="48">
        <v>17</v>
      </c>
      <c r="Q850" s="49">
        <f t="shared" si="80"/>
        <v>0.89473684210526316</v>
      </c>
      <c r="R850" s="49">
        <f t="shared" si="81"/>
        <v>0.10526315789473684</v>
      </c>
      <c r="S850" s="74">
        <f>P850/P848</f>
        <v>0.85</v>
      </c>
    </row>
    <row r="851" spans="1:19" ht="15.75" x14ac:dyDescent="0.25">
      <c r="A851" s="41">
        <v>2402</v>
      </c>
      <c r="B851" s="42"/>
      <c r="C851" s="42"/>
      <c r="D851" s="42"/>
      <c r="E851" s="42">
        <v>15</v>
      </c>
      <c r="F851" s="42"/>
      <c r="G851" s="42"/>
      <c r="H851" s="42"/>
      <c r="I851" s="42"/>
      <c r="J851" s="42"/>
      <c r="K851" s="131"/>
      <c r="L851" s="119"/>
      <c r="M851" s="120"/>
      <c r="N851" s="121"/>
      <c r="O851" s="47">
        <f>IF(E851=0,"",E851/D850)</f>
        <v>1</v>
      </c>
      <c r="P851" s="48">
        <v>16</v>
      </c>
      <c r="Q851" s="49">
        <f t="shared" si="80"/>
        <v>0.94117647058823528</v>
      </c>
      <c r="R851" s="49">
        <f t="shared" si="81"/>
        <v>5.8823529411764719E-2</v>
      </c>
      <c r="S851" s="140"/>
    </row>
    <row r="852" spans="1:19" ht="15.75" x14ac:dyDescent="0.25">
      <c r="A852" s="41">
        <v>2501</v>
      </c>
      <c r="B852" s="42"/>
      <c r="C852" s="42"/>
      <c r="D852" s="42"/>
      <c r="E852" s="42"/>
      <c r="F852" s="42">
        <v>14</v>
      </c>
      <c r="G852" s="42"/>
      <c r="H852" s="42"/>
      <c r="I852" s="42"/>
      <c r="J852" s="42"/>
      <c r="K852" s="131"/>
      <c r="L852" s="119"/>
      <c r="M852" s="120"/>
      <c r="N852" s="121"/>
      <c r="O852" s="47">
        <f>IF(F852=0,"",F852/E851)</f>
        <v>0.93333333333333335</v>
      </c>
      <c r="P852" s="48">
        <v>16</v>
      </c>
      <c r="Q852" s="49">
        <f t="shared" si="80"/>
        <v>1</v>
      </c>
      <c r="R852" s="49">
        <f t="shared" si="81"/>
        <v>0</v>
      </c>
      <c r="S852" s="140"/>
    </row>
    <row r="853" spans="1:19" ht="15.75" x14ac:dyDescent="0.25">
      <c r="A853" s="41">
        <v>2502</v>
      </c>
      <c r="B853" s="42"/>
      <c r="C853" s="42"/>
      <c r="D853" s="42"/>
      <c r="E853" s="42"/>
      <c r="F853" s="42"/>
      <c r="G853" s="42">
        <v>14</v>
      </c>
      <c r="H853" s="42"/>
      <c r="I853" s="42"/>
      <c r="J853" s="42"/>
      <c r="K853" s="131"/>
      <c r="L853" s="119"/>
      <c r="M853" s="120"/>
      <c r="N853" s="121"/>
      <c r="O853" s="47">
        <f>IF(G853=0,"",G853/F852)</f>
        <v>1</v>
      </c>
      <c r="P853" s="48">
        <v>15</v>
      </c>
      <c r="Q853" s="49">
        <f t="shared" si="80"/>
        <v>0.9375</v>
      </c>
      <c r="R853" s="49">
        <f t="shared" si="81"/>
        <v>6.25E-2</v>
      </c>
      <c r="S853" s="140"/>
    </row>
    <row r="854" spans="1:19" ht="15.75" x14ac:dyDescent="0.25">
      <c r="A854" s="41">
        <v>2601</v>
      </c>
      <c r="B854" s="42"/>
      <c r="C854" s="42"/>
      <c r="D854" s="42"/>
      <c r="E854" s="42"/>
      <c r="F854" s="42"/>
      <c r="G854" s="42"/>
      <c r="H854" s="42"/>
      <c r="I854" s="42"/>
      <c r="J854" s="42"/>
      <c r="K854" s="131"/>
      <c r="L854" s="119"/>
      <c r="M854" s="120"/>
      <c r="N854" s="121"/>
      <c r="O854" s="47" t="str">
        <f>IF(H854=0,"",H854/G853)</f>
        <v/>
      </c>
      <c r="P854" s="48"/>
      <c r="Q854" s="49" t="str">
        <f t="shared" si="80"/>
        <v/>
      </c>
      <c r="R854" s="49" t="str">
        <f t="shared" si="81"/>
        <v/>
      </c>
      <c r="S854" s="140"/>
    </row>
    <row r="855" spans="1:19" ht="15.75" x14ac:dyDescent="0.25">
      <c r="A855" s="41">
        <v>2602</v>
      </c>
      <c r="B855" s="42"/>
      <c r="C855" s="42"/>
      <c r="D855" s="42"/>
      <c r="E855" s="42"/>
      <c r="F855" s="42"/>
      <c r="G855" s="42"/>
      <c r="H855" s="42"/>
      <c r="I855" s="42"/>
      <c r="J855" s="42"/>
      <c r="K855" s="131"/>
      <c r="L855" s="119"/>
      <c r="M855" s="120"/>
      <c r="N855" s="121"/>
      <c r="O855" s="47" t="str">
        <f>IF(I855=0,"",I855/H854)</f>
        <v/>
      </c>
      <c r="P855" s="48"/>
      <c r="Q855" s="49" t="str">
        <f t="shared" si="80"/>
        <v/>
      </c>
      <c r="R855" s="49" t="str">
        <f t="shared" si="81"/>
        <v/>
      </c>
      <c r="S855" s="140"/>
    </row>
    <row r="856" spans="1:19" ht="15.75" x14ac:dyDescent="0.25">
      <c r="A856" s="41">
        <v>2701</v>
      </c>
      <c r="B856" s="42"/>
      <c r="C856" s="42"/>
      <c r="D856" s="42"/>
      <c r="E856" s="42"/>
      <c r="F856" s="42"/>
      <c r="G856" s="42"/>
      <c r="H856" s="42"/>
      <c r="I856" s="42"/>
      <c r="J856" s="42"/>
      <c r="K856" s="131"/>
      <c r="L856" s="119"/>
      <c r="M856" s="120"/>
      <c r="N856" s="121"/>
      <c r="O856" s="47" t="str">
        <f>IF(J856=0,"",J856/I855)</f>
        <v/>
      </c>
      <c r="P856" s="48"/>
      <c r="Q856" s="49" t="str">
        <f t="shared" si="80"/>
        <v/>
      </c>
      <c r="R856" s="49" t="str">
        <f t="shared" si="81"/>
        <v/>
      </c>
      <c r="S856" s="140"/>
    </row>
    <row r="857" spans="1:19" ht="15.75" x14ac:dyDescent="0.25">
      <c r="A857" s="41">
        <v>2702</v>
      </c>
      <c r="B857" s="42"/>
      <c r="C857" s="42"/>
      <c r="D857" s="42"/>
      <c r="E857" s="42"/>
      <c r="F857" s="42"/>
      <c r="G857" s="42"/>
      <c r="H857" s="42"/>
      <c r="I857" s="42"/>
      <c r="J857" s="42"/>
      <c r="K857" s="131"/>
      <c r="L857" s="119"/>
      <c r="M857" s="120"/>
      <c r="N857" s="121"/>
      <c r="O857" s="47"/>
      <c r="P857" s="48"/>
      <c r="Q857" s="49" t="str">
        <f t="shared" si="80"/>
        <v/>
      </c>
      <c r="R857" s="49" t="str">
        <f t="shared" si="81"/>
        <v/>
      </c>
      <c r="S857" s="140"/>
    </row>
    <row r="858" spans="1:19" ht="15.75" x14ac:dyDescent="0.25">
      <c r="A858" s="41">
        <v>2801</v>
      </c>
      <c r="B858" s="42"/>
      <c r="C858" s="42"/>
      <c r="D858" s="42"/>
      <c r="E858" s="42"/>
      <c r="F858" s="42"/>
      <c r="G858" s="42"/>
      <c r="H858" s="42"/>
      <c r="I858" s="42"/>
      <c r="J858" s="42"/>
      <c r="K858" s="131"/>
      <c r="L858" s="119"/>
      <c r="M858" s="120"/>
      <c r="N858" s="122"/>
      <c r="O858" s="123"/>
      <c r="P858" s="124"/>
      <c r="Q858" s="125"/>
      <c r="R858" s="123"/>
      <c r="S858" s="140"/>
    </row>
    <row r="859" spans="1:19" ht="15.75" x14ac:dyDescent="0.25">
      <c r="A859" s="41">
        <v>2802</v>
      </c>
      <c r="B859" s="42"/>
      <c r="C859" s="42"/>
      <c r="D859" s="42"/>
      <c r="E859" s="42"/>
      <c r="F859" s="42"/>
      <c r="G859" s="42"/>
      <c r="H859" s="42"/>
      <c r="I859" s="42"/>
      <c r="J859" s="42"/>
      <c r="K859" s="131"/>
      <c r="L859" s="119"/>
      <c r="M859" s="120"/>
      <c r="N859" s="122"/>
      <c r="O859" s="126"/>
      <c r="P859" s="124"/>
      <c r="Q859" s="127"/>
      <c r="R859" s="126"/>
      <c r="S859" s="140"/>
    </row>
    <row r="860" spans="1:19" ht="15.75" x14ac:dyDescent="0.25">
      <c r="A860" s="41">
        <v>2901</v>
      </c>
      <c r="B860" s="42"/>
      <c r="C860" s="42"/>
      <c r="D860" s="42"/>
      <c r="E860" s="42"/>
      <c r="F860" s="42"/>
      <c r="G860" s="42"/>
      <c r="H860" s="42"/>
      <c r="I860" s="42"/>
      <c r="J860" s="42"/>
      <c r="K860" s="131"/>
      <c r="L860" s="119"/>
      <c r="M860" s="120"/>
      <c r="N860" s="122"/>
      <c r="O860" s="120"/>
      <c r="P860" s="122"/>
      <c r="Q860" s="158"/>
      <c r="R860" s="126"/>
      <c r="S860" s="140"/>
    </row>
    <row r="861" spans="1:19" ht="15.75" x14ac:dyDescent="0.25">
      <c r="A861" s="41">
        <v>2902</v>
      </c>
      <c r="B861" s="42"/>
      <c r="C861" s="42"/>
      <c r="D861" s="42"/>
      <c r="E861" s="42"/>
      <c r="F861" s="42"/>
      <c r="G861" s="42"/>
      <c r="H861" s="42"/>
      <c r="I861" s="42"/>
      <c r="J861" s="42"/>
      <c r="K861" s="131"/>
      <c r="L861" s="119"/>
      <c r="M861" s="120"/>
      <c r="N861" s="122"/>
      <c r="O861" s="52" t="s">
        <v>35</v>
      </c>
      <c r="P861" s="94"/>
      <c r="Q861" s="54" t="str">
        <f>IF(SUM(K852:K861)=0,"",SUM(K852:K861))</f>
        <v/>
      </c>
      <c r="R861" s="55" t="s">
        <v>20</v>
      </c>
      <c r="S861" s="140"/>
    </row>
    <row r="862" spans="1:19" ht="15.75" x14ac:dyDescent="0.25">
      <c r="A862" s="41">
        <v>3001</v>
      </c>
      <c r="B862" s="42"/>
      <c r="C862" s="42"/>
      <c r="D862" s="42"/>
      <c r="E862" s="42"/>
      <c r="F862" s="42"/>
      <c r="G862" s="42"/>
      <c r="H862" s="42"/>
      <c r="I862" s="42"/>
      <c r="J862" s="42"/>
      <c r="K862" s="131"/>
      <c r="L862" s="119"/>
      <c r="M862" s="120"/>
      <c r="N862" s="122"/>
      <c r="O862" s="56" t="s">
        <v>36</v>
      </c>
      <c r="P862" s="96" t="e">
        <f>IF(P861/Q861=0,"",P861/Q861)</f>
        <v>#VALUE!</v>
      </c>
      <c r="Q862" s="58" t="e">
        <f>IF(P861/Q861=0,"",P861/Q861)</f>
        <v>#VALUE!</v>
      </c>
      <c r="R862" s="59" t="s">
        <v>37</v>
      </c>
      <c r="S862" s="140"/>
    </row>
    <row r="863" spans="1:19" ht="15.75" x14ac:dyDescent="0.25">
      <c r="A863" s="41">
        <v>3002</v>
      </c>
      <c r="B863" s="186"/>
      <c r="C863" s="186"/>
      <c r="D863" s="186"/>
      <c r="E863" s="186"/>
      <c r="F863" s="186"/>
      <c r="G863" s="186"/>
      <c r="H863" s="186"/>
      <c r="I863" s="186"/>
      <c r="J863" s="186"/>
      <c r="K863" s="131"/>
      <c r="L863" s="128"/>
      <c r="M863" s="129"/>
      <c r="N863" s="130"/>
      <c r="O863" s="61"/>
      <c r="P863" s="62"/>
      <c r="Q863" s="62"/>
      <c r="R863" s="63"/>
      <c r="S863" s="140"/>
    </row>
    <row r="864" spans="1:19" ht="18" x14ac:dyDescent="0.25">
      <c r="A864" s="22"/>
      <c r="B864" s="253" t="s">
        <v>80</v>
      </c>
      <c r="C864" s="253"/>
      <c r="D864" s="253"/>
      <c r="E864" s="253"/>
      <c r="F864" s="253"/>
      <c r="G864" s="253"/>
      <c r="H864" s="253"/>
      <c r="I864" s="253"/>
      <c r="J864" s="253"/>
      <c r="K864" s="185">
        <f>SUM(K857:K860)</f>
        <v>0</v>
      </c>
      <c r="L864" s="65" t="str">
        <f>IF(K857=0,"",K857/B848)</f>
        <v/>
      </c>
      <c r="M864" s="65" t="str">
        <f>IF(K864=0,"",K864/B848)</f>
        <v/>
      </c>
      <c r="N864" s="65" t="str">
        <f>IF(K857=0,"",M864-L864)</f>
        <v/>
      </c>
      <c r="O864" s="1"/>
      <c r="P864" s="27"/>
      <c r="Q864" s="30"/>
      <c r="R864" s="1"/>
      <c r="S864" s="140"/>
    </row>
    <row r="865" spans="1:19" ht="12.75" customHeight="1" x14ac:dyDescent="0.25">
      <c r="A865" s="22"/>
      <c r="B865" s="27"/>
      <c r="C865" s="27"/>
      <c r="D865" s="27"/>
      <c r="E865" s="27"/>
      <c r="F865" s="76"/>
      <c r="G865" s="76"/>
      <c r="H865" s="76"/>
      <c r="I865" s="76"/>
      <c r="J865" s="76"/>
      <c r="K865" s="203"/>
      <c r="L865" s="77"/>
      <c r="M865" s="78"/>
      <c r="N865" s="78"/>
      <c r="O865" s="78"/>
      <c r="P865" s="1"/>
      <c r="Q865" s="27"/>
      <c r="R865" s="30"/>
      <c r="S865" s="1"/>
    </row>
    <row r="866" spans="1:19" ht="12.75" customHeight="1" x14ac:dyDescent="0.25">
      <c r="A866" s="22"/>
      <c r="B866" s="27"/>
      <c r="C866" s="27"/>
      <c r="D866" s="27"/>
      <c r="E866" s="27"/>
      <c r="F866" s="76"/>
      <c r="G866" s="76"/>
      <c r="H866" s="76"/>
      <c r="I866" s="76"/>
      <c r="J866" s="76"/>
      <c r="K866" s="203"/>
      <c r="L866" s="77"/>
      <c r="M866" s="78"/>
      <c r="N866" s="78"/>
      <c r="O866" s="78"/>
      <c r="P866" s="1"/>
      <c r="Q866" s="27"/>
      <c r="R866" s="30"/>
      <c r="S866" s="1"/>
    </row>
    <row r="867" spans="1:19" ht="26.25" x14ac:dyDescent="0.4">
      <c r="A867" s="196"/>
      <c r="B867" s="235" t="s">
        <v>69</v>
      </c>
      <c r="C867" s="235"/>
      <c r="D867" s="235"/>
      <c r="E867" s="235"/>
      <c r="F867" s="235"/>
      <c r="G867" s="235"/>
      <c r="H867" s="235"/>
      <c r="I867" s="235"/>
      <c r="J867" s="235"/>
      <c r="K867" s="173" t="s">
        <v>99</v>
      </c>
      <c r="L867" s="1"/>
      <c r="M867" s="1"/>
      <c r="N867" s="27"/>
      <c r="O867" s="1"/>
      <c r="P867" s="27"/>
      <c r="Q867" s="27"/>
      <c r="R867" s="27"/>
      <c r="S867" s="143"/>
    </row>
    <row r="868" spans="1:19" ht="20.25" x14ac:dyDescent="0.2">
      <c r="A868" s="245" t="s">
        <v>19</v>
      </c>
      <c r="B868" s="246" t="s">
        <v>70</v>
      </c>
      <c r="C868" s="266"/>
      <c r="D868" s="266"/>
      <c r="E868" s="266"/>
      <c r="F868" s="266"/>
      <c r="G868" s="266"/>
      <c r="H868" s="266"/>
      <c r="I868" s="266"/>
      <c r="J868" s="267"/>
      <c r="K868" s="249" t="s">
        <v>20</v>
      </c>
      <c r="L868" s="243" t="s">
        <v>11</v>
      </c>
      <c r="M868" s="243" t="s">
        <v>12</v>
      </c>
      <c r="N868" s="242" t="s">
        <v>13</v>
      </c>
      <c r="O868" s="243" t="s">
        <v>14</v>
      </c>
      <c r="P868" s="244" t="s">
        <v>15</v>
      </c>
      <c r="Q868" s="244" t="s">
        <v>16</v>
      </c>
      <c r="R868" s="243" t="s">
        <v>17</v>
      </c>
      <c r="S868" s="143"/>
    </row>
    <row r="869" spans="1:19" ht="15.75" customHeight="1" x14ac:dyDescent="0.25">
      <c r="A869" s="238"/>
      <c r="B869" s="41" t="s">
        <v>71</v>
      </c>
      <c r="C869" s="41" t="s">
        <v>72</v>
      </c>
      <c r="D869" s="41" t="s">
        <v>73</v>
      </c>
      <c r="E869" s="41" t="s">
        <v>74</v>
      </c>
      <c r="F869" s="41" t="s">
        <v>75</v>
      </c>
      <c r="G869" s="41" t="s">
        <v>76</v>
      </c>
      <c r="H869" s="41" t="s">
        <v>77</v>
      </c>
      <c r="I869" s="41" t="s">
        <v>78</v>
      </c>
      <c r="J869" s="41" t="s">
        <v>79</v>
      </c>
      <c r="K869" s="259"/>
      <c r="L869" s="238"/>
      <c r="M869" s="238"/>
      <c r="N869" s="238"/>
      <c r="O869" s="238"/>
      <c r="P869" s="238"/>
      <c r="Q869" s="238"/>
      <c r="R869" s="238"/>
      <c r="S869" s="143"/>
    </row>
    <row r="870" spans="1:19" ht="15.75" x14ac:dyDescent="0.25">
      <c r="A870" s="41">
        <v>2302</v>
      </c>
      <c r="B870" s="42">
        <v>74</v>
      </c>
      <c r="C870" s="42"/>
      <c r="D870" s="42"/>
      <c r="E870" s="42"/>
      <c r="F870" s="42"/>
      <c r="G870" s="42"/>
      <c r="H870" s="42"/>
      <c r="I870" s="42"/>
      <c r="J870" s="42"/>
      <c r="K870" s="131"/>
      <c r="L870" s="114"/>
      <c r="M870" s="115"/>
      <c r="N870" s="116"/>
      <c r="O870" s="117"/>
      <c r="P870" s="44">
        <f>B870</f>
        <v>74</v>
      </c>
      <c r="Q870" s="118"/>
      <c r="R870" s="117"/>
      <c r="S870" s="143"/>
    </row>
    <row r="871" spans="1:19" ht="15.75" x14ac:dyDescent="0.25">
      <c r="A871" s="41">
        <v>2401</v>
      </c>
      <c r="B871" s="42"/>
      <c r="C871" s="42">
        <v>67</v>
      </c>
      <c r="D871" s="42"/>
      <c r="E871" s="42"/>
      <c r="F871" s="42"/>
      <c r="G871" s="42"/>
      <c r="H871" s="42"/>
      <c r="I871" s="42"/>
      <c r="J871" s="42"/>
      <c r="K871" s="131"/>
      <c r="L871" s="119"/>
      <c r="M871" s="120"/>
      <c r="N871" s="121"/>
      <c r="O871" s="47">
        <f>IF(C871=0,"",C871/B870)</f>
        <v>0.90540540540540537</v>
      </c>
      <c r="P871" s="48">
        <v>67</v>
      </c>
      <c r="Q871" s="49">
        <f t="shared" ref="Q871:Q878" si="82">IF(P871=0,"",P871/P870)</f>
        <v>0.90540540540540537</v>
      </c>
      <c r="R871" s="49">
        <f t="shared" ref="R871:R878" si="83">IF(P871=0,"",100%-Q871)</f>
        <v>9.4594594594594628E-2</v>
      </c>
      <c r="S871" s="143"/>
    </row>
    <row r="872" spans="1:19" ht="15.75" x14ac:dyDescent="0.25">
      <c r="A872" s="41">
        <v>2402</v>
      </c>
      <c r="B872" s="42"/>
      <c r="C872" s="42"/>
      <c r="D872" s="42">
        <v>63</v>
      </c>
      <c r="E872" s="42"/>
      <c r="F872" s="42"/>
      <c r="G872" s="42"/>
      <c r="H872" s="42"/>
      <c r="I872" s="42"/>
      <c r="J872" s="42"/>
      <c r="K872" s="131"/>
      <c r="L872" s="119"/>
      <c r="M872" s="120"/>
      <c r="N872" s="121"/>
      <c r="O872" s="47">
        <f>IF(D872=0,"",D872/C871)</f>
        <v>0.94029850746268662</v>
      </c>
      <c r="P872" s="48">
        <v>65</v>
      </c>
      <c r="Q872" s="49">
        <f t="shared" si="82"/>
        <v>0.97014925373134331</v>
      </c>
      <c r="R872" s="49">
        <f t="shared" si="83"/>
        <v>2.9850746268656692E-2</v>
      </c>
      <c r="S872" s="74">
        <f>P872/P870</f>
        <v>0.8783783783783784</v>
      </c>
    </row>
    <row r="873" spans="1:19" ht="15.75" x14ac:dyDescent="0.25">
      <c r="A873" s="41">
        <v>2501</v>
      </c>
      <c r="B873" s="42"/>
      <c r="C873" s="42"/>
      <c r="D873" s="42"/>
      <c r="E873" s="42">
        <v>59</v>
      </c>
      <c r="F873" s="42"/>
      <c r="G873" s="42"/>
      <c r="H873" s="42"/>
      <c r="I873" s="42"/>
      <c r="J873" s="42"/>
      <c r="K873" s="131"/>
      <c r="L873" s="119"/>
      <c r="M873" s="120"/>
      <c r="N873" s="121"/>
      <c r="O873" s="47">
        <f>IF(E873=0,"",E873/D872)</f>
        <v>0.93650793650793651</v>
      </c>
      <c r="P873" s="48">
        <v>63</v>
      </c>
      <c r="Q873" s="49">
        <f t="shared" si="82"/>
        <v>0.96923076923076923</v>
      </c>
      <c r="R873" s="49">
        <f t="shared" si="83"/>
        <v>3.0769230769230771E-2</v>
      </c>
      <c r="S873" s="143"/>
    </row>
    <row r="874" spans="1:19" ht="15.75" x14ac:dyDescent="0.25">
      <c r="A874" s="41">
        <v>2502</v>
      </c>
      <c r="B874" s="42"/>
      <c r="C874" s="42"/>
      <c r="D874" s="42"/>
      <c r="E874" s="42"/>
      <c r="F874" s="42">
        <v>58</v>
      </c>
      <c r="G874" s="42"/>
      <c r="H874" s="42"/>
      <c r="I874" s="42"/>
      <c r="J874" s="42"/>
      <c r="K874" s="131"/>
      <c r="L874" s="119"/>
      <c r="M874" s="120"/>
      <c r="N874" s="121"/>
      <c r="O874" s="47">
        <f>IF(F874=0,"",F874/E873)</f>
        <v>0.98305084745762716</v>
      </c>
      <c r="P874" s="48">
        <v>61</v>
      </c>
      <c r="Q874" s="49">
        <f t="shared" si="82"/>
        <v>0.96825396825396826</v>
      </c>
      <c r="R874" s="49">
        <f t="shared" si="83"/>
        <v>3.1746031746031744E-2</v>
      </c>
      <c r="S874" s="143"/>
    </row>
    <row r="875" spans="1:19" ht="15.75" x14ac:dyDescent="0.25">
      <c r="A875" s="41">
        <v>2601</v>
      </c>
      <c r="B875" s="42"/>
      <c r="C875" s="42"/>
      <c r="D875" s="42"/>
      <c r="E875" s="42"/>
      <c r="F875" s="42"/>
      <c r="G875" s="42"/>
      <c r="H875" s="42"/>
      <c r="I875" s="42"/>
      <c r="J875" s="42"/>
      <c r="K875" s="131"/>
      <c r="L875" s="119"/>
      <c r="M875" s="120"/>
      <c r="N875" s="121"/>
      <c r="O875" s="47" t="str">
        <f>IF(G875=0,"",G875/F874)</f>
        <v/>
      </c>
      <c r="P875" s="48"/>
      <c r="Q875" s="49" t="str">
        <f t="shared" si="82"/>
        <v/>
      </c>
      <c r="R875" s="49" t="str">
        <f t="shared" si="83"/>
        <v/>
      </c>
      <c r="S875" s="143"/>
    </row>
    <row r="876" spans="1:19" ht="15.75" x14ac:dyDescent="0.25">
      <c r="A876" s="41">
        <v>2602</v>
      </c>
      <c r="B876" s="42"/>
      <c r="C876" s="42"/>
      <c r="D876" s="42"/>
      <c r="E876" s="42"/>
      <c r="F876" s="42"/>
      <c r="G876" s="42"/>
      <c r="H876" s="42"/>
      <c r="I876" s="42"/>
      <c r="J876" s="42"/>
      <c r="K876" s="131"/>
      <c r="L876" s="119"/>
      <c r="M876" s="120"/>
      <c r="N876" s="121"/>
      <c r="O876" s="47" t="str">
        <f>IF(H876=0,"",H876/G875)</f>
        <v/>
      </c>
      <c r="P876" s="48"/>
      <c r="Q876" s="49" t="str">
        <f t="shared" si="82"/>
        <v/>
      </c>
      <c r="R876" s="49" t="str">
        <f t="shared" si="83"/>
        <v/>
      </c>
      <c r="S876" s="143"/>
    </row>
    <row r="877" spans="1:19" ht="15.75" x14ac:dyDescent="0.25">
      <c r="A877" s="41">
        <v>2701</v>
      </c>
      <c r="B877" s="42"/>
      <c r="C877" s="42"/>
      <c r="D877" s="42"/>
      <c r="E877" s="42"/>
      <c r="F877" s="42"/>
      <c r="G877" s="42"/>
      <c r="H877" s="42"/>
      <c r="I877" s="42"/>
      <c r="J877" s="42"/>
      <c r="K877" s="131"/>
      <c r="L877" s="119"/>
      <c r="M877" s="120"/>
      <c r="N877" s="121"/>
      <c r="O877" s="47" t="str">
        <f>IF(I877=0,"",I877/H876)</f>
        <v/>
      </c>
      <c r="P877" s="48"/>
      <c r="Q877" s="49" t="str">
        <f t="shared" si="82"/>
        <v/>
      </c>
      <c r="R877" s="49" t="str">
        <f t="shared" si="83"/>
        <v/>
      </c>
      <c r="S877" s="143"/>
    </row>
    <row r="878" spans="1:19" ht="15.75" x14ac:dyDescent="0.25">
      <c r="A878" s="41">
        <v>2702</v>
      </c>
      <c r="B878" s="42"/>
      <c r="C878" s="42"/>
      <c r="D878" s="42"/>
      <c r="E878" s="42"/>
      <c r="F878" s="42"/>
      <c r="G878" s="42"/>
      <c r="H878" s="42"/>
      <c r="I878" s="42"/>
      <c r="J878" s="42"/>
      <c r="K878" s="131"/>
      <c r="L878" s="119"/>
      <c r="M878" s="120"/>
      <c r="N878" s="121"/>
      <c r="O878" s="47" t="str">
        <f>IF(J878=0,"",J878/I877)</f>
        <v/>
      </c>
      <c r="P878" s="48"/>
      <c r="Q878" s="49" t="str">
        <f t="shared" si="82"/>
        <v/>
      </c>
      <c r="R878" s="49" t="str">
        <f t="shared" si="83"/>
        <v/>
      </c>
      <c r="S878" s="143"/>
    </row>
    <row r="879" spans="1:19" ht="15.75" x14ac:dyDescent="0.25">
      <c r="A879" s="41">
        <v>2801</v>
      </c>
      <c r="B879" s="42"/>
      <c r="C879" s="42"/>
      <c r="D879" s="42"/>
      <c r="E879" s="42"/>
      <c r="F879" s="42"/>
      <c r="G879" s="42"/>
      <c r="H879" s="42"/>
      <c r="I879" s="42"/>
      <c r="J879" s="42"/>
      <c r="K879" s="131"/>
      <c r="L879" s="119"/>
      <c r="M879" s="120"/>
      <c r="N879" s="120"/>
      <c r="O879" s="126"/>
      <c r="P879" s="48"/>
      <c r="Q879" s="127"/>
      <c r="R879" s="126"/>
      <c r="S879" s="143"/>
    </row>
    <row r="880" spans="1:19" ht="15.75" x14ac:dyDescent="0.25">
      <c r="A880" s="41">
        <v>2802</v>
      </c>
      <c r="B880" s="42"/>
      <c r="C880" s="42"/>
      <c r="D880" s="42"/>
      <c r="E880" s="42"/>
      <c r="F880" s="42"/>
      <c r="G880" s="42"/>
      <c r="H880" s="42"/>
      <c r="I880" s="42"/>
      <c r="J880" s="42"/>
      <c r="K880" s="131"/>
      <c r="L880" s="119"/>
      <c r="M880" s="120"/>
      <c r="N880" s="122"/>
      <c r="O880" s="126"/>
      <c r="P880" s="124"/>
      <c r="Q880" s="127"/>
      <c r="R880" s="126"/>
      <c r="S880" s="143"/>
    </row>
    <row r="881" spans="1:19" ht="15.75" x14ac:dyDescent="0.25">
      <c r="A881" s="41">
        <v>2901</v>
      </c>
      <c r="B881" s="42"/>
      <c r="C881" s="42"/>
      <c r="D881" s="42"/>
      <c r="E881" s="42"/>
      <c r="F881" s="42"/>
      <c r="G881" s="42"/>
      <c r="H881" s="42"/>
      <c r="I881" s="42"/>
      <c r="J881" s="42"/>
      <c r="K881" s="131"/>
      <c r="L881" s="119"/>
      <c r="M881" s="120"/>
      <c r="N881" s="122"/>
      <c r="O881" s="126"/>
      <c r="P881" s="124"/>
      <c r="Q881" s="127"/>
      <c r="R881" s="126"/>
      <c r="S881" s="143"/>
    </row>
    <row r="882" spans="1:19" ht="15.75" x14ac:dyDescent="0.25">
      <c r="A882" s="41">
        <v>2902</v>
      </c>
      <c r="B882" s="42"/>
      <c r="C882" s="42"/>
      <c r="D882" s="42"/>
      <c r="E882" s="42"/>
      <c r="F882" s="42"/>
      <c r="G882" s="42"/>
      <c r="H882" s="42"/>
      <c r="I882" s="42"/>
      <c r="J882" s="42"/>
      <c r="K882" s="131"/>
      <c r="L882" s="119"/>
      <c r="M882" s="120"/>
      <c r="N882" s="122"/>
      <c r="O882" s="120"/>
      <c r="P882" s="122"/>
      <c r="Q882" s="158"/>
      <c r="R882" s="126"/>
      <c r="S882" s="143"/>
    </row>
    <row r="883" spans="1:19" ht="15.75" x14ac:dyDescent="0.25">
      <c r="A883" s="41">
        <v>3001</v>
      </c>
      <c r="B883" s="42"/>
      <c r="C883" s="42"/>
      <c r="D883" s="42"/>
      <c r="E883" s="42"/>
      <c r="F883" s="42"/>
      <c r="G883" s="42"/>
      <c r="H883" s="42"/>
      <c r="I883" s="42"/>
      <c r="J883" s="42"/>
      <c r="K883" s="131"/>
      <c r="L883" s="119"/>
      <c r="M883" s="120"/>
      <c r="N883" s="122"/>
      <c r="O883" s="52" t="s">
        <v>35</v>
      </c>
      <c r="P883" s="94"/>
      <c r="Q883" s="54" t="str">
        <f>IF(SUM(K874:K883)=0,"",SUM(K874:K883))</f>
        <v/>
      </c>
      <c r="R883" s="55" t="s">
        <v>20</v>
      </c>
      <c r="S883" s="143"/>
    </row>
    <row r="884" spans="1:19" ht="15.75" x14ac:dyDescent="0.25">
      <c r="A884" s="41">
        <v>3002</v>
      </c>
      <c r="B884" s="42"/>
      <c r="C884" s="42"/>
      <c r="D884" s="42"/>
      <c r="E884" s="42"/>
      <c r="F884" s="42"/>
      <c r="G884" s="42"/>
      <c r="H884" s="42"/>
      <c r="I884" s="42"/>
      <c r="J884" s="42"/>
      <c r="K884" s="131"/>
      <c r="L884" s="119"/>
      <c r="M884" s="120"/>
      <c r="N884" s="122"/>
      <c r="O884" s="56" t="s">
        <v>36</v>
      </c>
      <c r="P884" s="96" t="e">
        <f>IF(P883/Q883=0,"",P883/Q883)</f>
        <v>#VALUE!</v>
      </c>
      <c r="Q884" s="58" t="e">
        <f>IF(P883/Q883=0,"",P883/Q883)</f>
        <v>#VALUE!</v>
      </c>
      <c r="R884" s="59" t="s">
        <v>37</v>
      </c>
      <c r="S884" s="143"/>
    </row>
    <row r="885" spans="1:19" ht="15.75" x14ac:dyDescent="0.25">
      <c r="A885" s="41">
        <v>3101</v>
      </c>
      <c r="B885" s="186"/>
      <c r="C885" s="186"/>
      <c r="D885" s="186"/>
      <c r="E885" s="186"/>
      <c r="F885" s="186"/>
      <c r="G885" s="186"/>
      <c r="H885" s="186"/>
      <c r="I885" s="186"/>
      <c r="J885" s="186"/>
      <c r="K885" s="131"/>
      <c r="L885" s="128"/>
      <c r="M885" s="129"/>
      <c r="N885" s="130"/>
      <c r="O885" s="61"/>
      <c r="P885" s="62"/>
      <c r="Q885" s="62"/>
      <c r="R885" s="63"/>
      <c r="S885" s="143"/>
    </row>
    <row r="886" spans="1:19" ht="18" customHeight="1" x14ac:dyDescent="0.25">
      <c r="A886" s="22"/>
      <c r="B886" s="253" t="s">
        <v>80</v>
      </c>
      <c r="C886" s="253"/>
      <c r="D886" s="253"/>
      <c r="E886" s="253"/>
      <c r="F886" s="253"/>
      <c r="G886" s="253"/>
      <c r="H886" s="253"/>
      <c r="I886" s="253"/>
      <c r="J886" s="253"/>
      <c r="K886" s="185">
        <f>SUM(K879:K882)</f>
        <v>0</v>
      </c>
      <c r="L886" s="65" t="str">
        <f>IF(K879=0,"",K879/B870)</f>
        <v/>
      </c>
      <c r="M886" s="65" t="str">
        <f>IF(K886=0,"",K886/B870)</f>
        <v/>
      </c>
      <c r="N886" s="65" t="str">
        <f>IF(K879=0,"",M886-L886)</f>
        <v/>
      </c>
      <c r="O886" s="1"/>
      <c r="P886" s="27"/>
      <c r="Q886" s="30"/>
      <c r="R886" s="1"/>
      <c r="S886" s="143"/>
    </row>
    <row r="887" spans="1:19" ht="12.75" customHeight="1" x14ac:dyDescent="0.25">
      <c r="A887" s="22"/>
      <c r="B887" s="27"/>
      <c r="C887" s="27"/>
      <c r="D887" s="27"/>
      <c r="E887" s="27"/>
      <c r="F887" s="76"/>
      <c r="G887" s="76"/>
      <c r="H887" s="76"/>
      <c r="I887" s="76"/>
      <c r="J887" s="76"/>
      <c r="K887" s="203"/>
      <c r="L887" s="77"/>
      <c r="M887" s="78"/>
      <c r="N887" s="78"/>
      <c r="O887" s="78"/>
      <c r="P887" s="1"/>
      <c r="Q887" s="27"/>
      <c r="R887" s="30"/>
      <c r="S887" s="1"/>
    </row>
    <row r="888" spans="1:19" ht="12.75" customHeight="1" x14ac:dyDescent="0.25">
      <c r="A888" s="22"/>
      <c r="B888" s="27"/>
      <c r="C888" s="27"/>
      <c r="D888" s="27"/>
      <c r="E888" s="27"/>
      <c r="F888" s="76"/>
      <c r="G888" s="76"/>
      <c r="H888" s="76"/>
      <c r="I888" s="76"/>
      <c r="J888" s="76"/>
      <c r="K888" s="203"/>
      <c r="L888" s="77"/>
      <c r="M888" s="78"/>
      <c r="N888" s="78"/>
      <c r="O888" s="78"/>
      <c r="P888" s="1"/>
      <c r="Q888" s="27"/>
      <c r="R888" s="30"/>
      <c r="S888" s="1"/>
    </row>
    <row r="889" spans="1:19" ht="26.25" x14ac:dyDescent="0.4">
      <c r="A889" s="196"/>
      <c r="B889" s="235" t="s">
        <v>69</v>
      </c>
      <c r="C889" s="235"/>
      <c r="D889" s="235"/>
      <c r="E889" s="235"/>
      <c r="F889" s="235"/>
      <c r="G889" s="235"/>
      <c r="H889" s="235"/>
      <c r="I889" s="235"/>
      <c r="J889" s="235"/>
      <c r="K889" s="173" t="s">
        <v>100</v>
      </c>
      <c r="L889" s="1"/>
      <c r="M889" s="1"/>
      <c r="N889" s="27"/>
      <c r="O889" s="1"/>
      <c r="P889" s="27"/>
      <c r="Q889" s="27"/>
      <c r="R889" s="27"/>
      <c r="S889" s="145"/>
    </row>
    <row r="890" spans="1:19" ht="20.25" x14ac:dyDescent="0.2">
      <c r="A890" s="245" t="s">
        <v>19</v>
      </c>
      <c r="B890" s="246" t="s">
        <v>70</v>
      </c>
      <c r="C890" s="266"/>
      <c r="D890" s="266"/>
      <c r="E890" s="266"/>
      <c r="F890" s="266"/>
      <c r="G890" s="266"/>
      <c r="H890" s="266"/>
      <c r="I890" s="266"/>
      <c r="J890" s="267"/>
      <c r="K890" s="249" t="s">
        <v>20</v>
      </c>
      <c r="L890" s="243" t="s">
        <v>11</v>
      </c>
      <c r="M890" s="243" t="s">
        <v>12</v>
      </c>
      <c r="N890" s="242" t="s">
        <v>13</v>
      </c>
      <c r="O890" s="243" t="s">
        <v>14</v>
      </c>
      <c r="P890" s="244" t="s">
        <v>15</v>
      </c>
      <c r="Q890" s="244" t="s">
        <v>16</v>
      </c>
      <c r="R890" s="243" t="s">
        <v>17</v>
      </c>
      <c r="S890" s="145"/>
    </row>
    <row r="891" spans="1:19" ht="15.75" customHeight="1" x14ac:dyDescent="0.25">
      <c r="A891" s="238"/>
      <c r="B891" s="41" t="s">
        <v>71</v>
      </c>
      <c r="C891" s="41" t="s">
        <v>72</v>
      </c>
      <c r="D891" s="41" t="s">
        <v>73</v>
      </c>
      <c r="E891" s="41" t="s">
        <v>74</v>
      </c>
      <c r="F891" s="41" t="s">
        <v>75</v>
      </c>
      <c r="G891" s="41" t="s">
        <v>76</v>
      </c>
      <c r="H891" s="41" t="s">
        <v>77</v>
      </c>
      <c r="I891" s="41" t="s">
        <v>78</v>
      </c>
      <c r="J891" s="41" t="s">
        <v>79</v>
      </c>
      <c r="K891" s="259"/>
      <c r="L891" s="238"/>
      <c r="M891" s="238"/>
      <c r="N891" s="238"/>
      <c r="O891" s="238"/>
      <c r="P891" s="238"/>
      <c r="Q891" s="238"/>
      <c r="R891" s="238"/>
      <c r="S891" s="145"/>
    </row>
    <row r="892" spans="1:19" ht="15.75" x14ac:dyDescent="0.25">
      <c r="A892" s="41">
        <v>2401</v>
      </c>
      <c r="B892" s="42">
        <v>14</v>
      </c>
      <c r="C892" s="42"/>
      <c r="D892" s="42"/>
      <c r="E892" s="42"/>
      <c r="F892" s="42"/>
      <c r="G892" s="42"/>
      <c r="H892" s="42"/>
      <c r="I892" s="42"/>
      <c r="J892" s="42"/>
      <c r="K892" s="131"/>
      <c r="L892" s="114"/>
      <c r="M892" s="115"/>
      <c r="N892" s="116"/>
      <c r="O892" s="117"/>
      <c r="P892" s="44">
        <f>B892</f>
        <v>14</v>
      </c>
      <c r="Q892" s="118"/>
      <c r="R892" s="117"/>
      <c r="S892" s="145"/>
    </row>
    <row r="893" spans="1:19" ht="15.75" x14ac:dyDescent="0.25">
      <c r="A893" s="41">
        <v>2402</v>
      </c>
      <c r="B893" s="42"/>
      <c r="C893" s="42">
        <v>10</v>
      </c>
      <c r="D893" s="42"/>
      <c r="E893" s="42"/>
      <c r="F893" s="42"/>
      <c r="G893" s="42"/>
      <c r="H893" s="42"/>
      <c r="I893" s="42"/>
      <c r="J893" s="42"/>
      <c r="K893" s="131"/>
      <c r="L893" s="119"/>
      <c r="M893" s="120"/>
      <c r="N893" s="121"/>
      <c r="O893" s="47">
        <f>IF(C893=0,"",C893/B892)</f>
        <v>0.7142857142857143</v>
      </c>
      <c r="P893" s="48">
        <v>10</v>
      </c>
      <c r="Q893" s="49">
        <f t="shared" ref="Q893:Q901" si="84">IF(P893=0,"",P893/P892)</f>
        <v>0.7142857142857143</v>
      </c>
      <c r="R893" s="49">
        <f t="shared" ref="R893:R901" si="85">IF(P893=0,"",100%-Q893)</f>
        <v>0.2857142857142857</v>
      </c>
      <c r="S893" s="145"/>
    </row>
    <row r="894" spans="1:19" ht="15.75" x14ac:dyDescent="0.25">
      <c r="A894" s="41">
        <v>2501</v>
      </c>
      <c r="B894" s="42"/>
      <c r="C894" s="42"/>
      <c r="D894" s="42">
        <v>10</v>
      </c>
      <c r="E894" s="42"/>
      <c r="F894" s="42"/>
      <c r="G894" s="42"/>
      <c r="H894" s="42"/>
      <c r="I894" s="42"/>
      <c r="J894" s="42"/>
      <c r="K894" s="131"/>
      <c r="L894" s="119"/>
      <c r="M894" s="120"/>
      <c r="N894" s="121"/>
      <c r="O894" s="47">
        <f>IF(D894=0,"",D894/C893)</f>
        <v>1</v>
      </c>
      <c r="P894" s="48">
        <v>10</v>
      </c>
      <c r="Q894" s="49">
        <f t="shared" si="84"/>
        <v>1</v>
      </c>
      <c r="R894" s="49">
        <f t="shared" si="85"/>
        <v>0</v>
      </c>
      <c r="S894" s="74">
        <f>P894/P892</f>
        <v>0.7142857142857143</v>
      </c>
    </row>
    <row r="895" spans="1:19" ht="15.75" x14ac:dyDescent="0.25">
      <c r="A895" s="41">
        <v>2502</v>
      </c>
      <c r="B895" s="42"/>
      <c r="C895" s="42"/>
      <c r="D895" s="42"/>
      <c r="E895" s="42">
        <v>10</v>
      </c>
      <c r="F895" s="42"/>
      <c r="G895" s="42"/>
      <c r="H895" s="42"/>
      <c r="I895" s="42"/>
      <c r="J895" s="42"/>
      <c r="K895" s="131"/>
      <c r="L895" s="119"/>
      <c r="M895" s="120"/>
      <c r="N895" s="121"/>
      <c r="O895" s="47">
        <f>IF(E895=0,"",E895/D894)</f>
        <v>1</v>
      </c>
      <c r="P895" s="48">
        <v>10</v>
      </c>
      <c r="Q895" s="49">
        <f t="shared" si="84"/>
        <v>1</v>
      </c>
      <c r="R895" s="49">
        <f t="shared" si="85"/>
        <v>0</v>
      </c>
      <c r="S895" s="145"/>
    </row>
    <row r="896" spans="1:19" ht="15.75" x14ac:dyDescent="0.25">
      <c r="A896" s="41">
        <v>2601</v>
      </c>
      <c r="B896" s="42"/>
      <c r="C896" s="42"/>
      <c r="D896" s="42"/>
      <c r="E896" s="42"/>
      <c r="F896" s="42"/>
      <c r="G896" s="42"/>
      <c r="H896" s="42"/>
      <c r="I896" s="42"/>
      <c r="J896" s="42"/>
      <c r="K896" s="131"/>
      <c r="L896" s="119"/>
      <c r="M896" s="120"/>
      <c r="N896" s="121"/>
      <c r="O896" s="47" t="str">
        <f>IF(F896=0,"",F896/E895)</f>
        <v/>
      </c>
      <c r="P896" s="48"/>
      <c r="Q896" s="49" t="str">
        <f t="shared" si="84"/>
        <v/>
      </c>
      <c r="R896" s="49" t="str">
        <f t="shared" si="85"/>
        <v/>
      </c>
      <c r="S896" s="145"/>
    </row>
    <row r="897" spans="1:19" ht="15.75" x14ac:dyDescent="0.25">
      <c r="A897" s="41">
        <v>2602</v>
      </c>
      <c r="B897" s="42"/>
      <c r="C897" s="42"/>
      <c r="D897" s="42"/>
      <c r="E897" s="42"/>
      <c r="F897" s="42"/>
      <c r="G897" s="42"/>
      <c r="H897" s="42"/>
      <c r="I897" s="42"/>
      <c r="J897" s="42"/>
      <c r="K897" s="131"/>
      <c r="L897" s="119"/>
      <c r="M897" s="120"/>
      <c r="N897" s="121"/>
      <c r="O897" s="47" t="str">
        <f>IF(G897=0,"",G897/F896)</f>
        <v/>
      </c>
      <c r="P897" s="48"/>
      <c r="Q897" s="49" t="str">
        <f t="shared" si="84"/>
        <v/>
      </c>
      <c r="R897" s="49" t="str">
        <f t="shared" si="85"/>
        <v/>
      </c>
      <c r="S897" s="145"/>
    </row>
    <row r="898" spans="1:19" ht="15.75" x14ac:dyDescent="0.25">
      <c r="A898" s="41">
        <v>2701</v>
      </c>
      <c r="B898" s="42"/>
      <c r="C898" s="42"/>
      <c r="D898" s="42"/>
      <c r="E898" s="42"/>
      <c r="F898" s="42"/>
      <c r="G898" s="42"/>
      <c r="H898" s="42"/>
      <c r="I898" s="42"/>
      <c r="J898" s="42"/>
      <c r="K898" s="131"/>
      <c r="L898" s="119"/>
      <c r="M898" s="120"/>
      <c r="N898" s="121"/>
      <c r="O898" s="47" t="str">
        <f>IF(H898=0,"",H898/G897)</f>
        <v/>
      </c>
      <c r="P898" s="48"/>
      <c r="Q898" s="49" t="str">
        <f t="shared" si="84"/>
        <v/>
      </c>
      <c r="R898" s="49" t="str">
        <f t="shared" si="85"/>
        <v/>
      </c>
      <c r="S898" s="145"/>
    </row>
    <row r="899" spans="1:19" ht="15.75" x14ac:dyDescent="0.25">
      <c r="A899" s="41">
        <v>2702</v>
      </c>
      <c r="B899" s="42"/>
      <c r="C899" s="42"/>
      <c r="D899" s="42"/>
      <c r="E899" s="42"/>
      <c r="F899" s="42"/>
      <c r="G899" s="42"/>
      <c r="H899" s="42"/>
      <c r="I899" s="42"/>
      <c r="J899" s="42"/>
      <c r="K899" s="131"/>
      <c r="L899" s="119"/>
      <c r="M899" s="120"/>
      <c r="N899" s="121"/>
      <c r="O899" s="47" t="str">
        <f>IF(I899=0,"",I899/H898)</f>
        <v/>
      </c>
      <c r="P899" s="48"/>
      <c r="Q899" s="49" t="str">
        <f t="shared" si="84"/>
        <v/>
      </c>
      <c r="R899" s="49" t="str">
        <f t="shared" si="85"/>
        <v/>
      </c>
      <c r="S899" s="145"/>
    </row>
    <row r="900" spans="1:19" ht="15.75" x14ac:dyDescent="0.25">
      <c r="A900" s="41">
        <v>2801</v>
      </c>
      <c r="B900" s="42"/>
      <c r="C900" s="42"/>
      <c r="D900" s="42"/>
      <c r="E900" s="42"/>
      <c r="F900" s="42"/>
      <c r="G900" s="42"/>
      <c r="H900" s="42"/>
      <c r="I900" s="42"/>
      <c r="J900" s="42"/>
      <c r="K900" s="131"/>
      <c r="L900" s="119"/>
      <c r="M900" s="120"/>
      <c r="N900" s="121"/>
      <c r="O900" s="47" t="str">
        <f>IF(J900=0,"",J900/I899)</f>
        <v/>
      </c>
      <c r="P900" s="48"/>
      <c r="Q900" s="49" t="str">
        <f t="shared" si="84"/>
        <v/>
      </c>
      <c r="R900" s="49" t="str">
        <f t="shared" si="85"/>
        <v/>
      </c>
      <c r="S900" s="145"/>
    </row>
    <row r="901" spans="1:19" ht="15.75" x14ac:dyDescent="0.25">
      <c r="A901" s="41">
        <v>2802</v>
      </c>
      <c r="B901" s="42"/>
      <c r="C901" s="42"/>
      <c r="D901" s="42"/>
      <c r="E901" s="42"/>
      <c r="F901" s="42"/>
      <c r="G901" s="42"/>
      <c r="H901" s="42"/>
      <c r="I901" s="42"/>
      <c r="J901" s="42"/>
      <c r="K901" s="131"/>
      <c r="L901" s="119"/>
      <c r="M901" s="120"/>
      <c r="N901" s="121"/>
      <c r="O901" s="47"/>
      <c r="P901" s="48"/>
      <c r="Q901" s="49" t="str">
        <f t="shared" si="84"/>
        <v/>
      </c>
      <c r="R901" s="49" t="str">
        <f t="shared" si="85"/>
        <v/>
      </c>
      <c r="S901" s="145"/>
    </row>
    <row r="902" spans="1:19" ht="15.75" x14ac:dyDescent="0.25">
      <c r="A902" s="41">
        <v>2901</v>
      </c>
      <c r="B902" s="42"/>
      <c r="C902" s="42"/>
      <c r="D902" s="42"/>
      <c r="E902" s="42"/>
      <c r="F902" s="42"/>
      <c r="G902" s="42"/>
      <c r="H902" s="42"/>
      <c r="I902" s="42"/>
      <c r="J902" s="42"/>
      <c r="K902" s="131"/>
      <c r="L902" s="119"/>
      <c r="M902" s="120"/>
      <c r="N902" s="122"/>
      <c r="O902" s="123"/>
      <c r="P902" s="124"/>
      <c r="Q902" s="125"/>
      <c r="R902" s="123"/>
      <c r="S902" s="145"/>
    </row>
    <row r="903" spans="1:19" ht="15.75" x14ac:dyDescent="0.25">
      <c r="A903" s="41">
        <v>2902</v>
      </c>
      <c r="B903" s="42"/>
      <c r="C903" s="42"/>
      <c r="D903" s="42"/>
      <c r="E903" s="42"/>
      <c r="F903" s="42"/>
      <c r="G903" s="42"/>
      <c r="H903" s="42"/>
      <c r="I903" s="42"/>
      <c r="J903" s="42"/>
      <c r="K903" s="131"/>
      <c r="L903" s="119"/>
      <c r="M903" s="120"/>
      <c r="N903" s="122"/>
      <c r="O903" s="126"/>
      <c r="P903" s="124"/>
      <c r="Q903" s="127"/>
      <c r="R903" s="126"/>
      <c r="S903" s="145"/>
    </row>
    <row r="904" spans="1:19" ht="15.75" x14ac:dyDescent="0.25">
      <c r="A904" s="41">
        <v>3001</v>
      </c>
      <c r="B904" s="42"/>
      <c r="C904" s="42"/>
      <c r="D904" s="42"/>
      <c r="E904" s="42"/>
      <c r="F904" s="42"/>
      <c r="G904" s="42"/>
      <c r="H904" s="42"/>
      <c r="I904" s="42"/>
      <c r="J904" s="42"/>
      <c r="K904" s="131"/>
      <c r="L904" s="119"/>
      <c r="M904" s="120"/>
      <c r="N904" s="122"/>
      <c r="O904" s="120"/>
      <c r="P904" s="122"/>
      <c r="Q904" s="158"/>
      <c r="R904" s="126"/>
      <c r="S904" s="145"/>
    </row>
    <row r="905" spans="1:19" ht="15.75" x14ac:dyDescent="0.25">
      <c r="A905" s="41">
        <v>3002</v>
      </c>
      <c r="B905" s="42"/>
      <c r="C905" s="42"/>
      <c r="D905" s="42"/>
      <c r="E905" s="42"/>
      <c r="F905" s="42"/>
      <c r="G905" s="42"/>
      <c r="H905" s="42"/>
      <c r="I905" s="42"/>
      <c r="J905" s="42"/>
      <c r="K905" s="131"/>
      <c r="L905" s="119"/>
      <c r="M905" s="120"/>
      <c r="N905" s="122"/>
      <c r="O905" s="52" t="s">
        <v>35</v>
      </c>
      <c r="P905" s="94"/>
      <c r="Q905" s="54" t="str">
        <f>IF(SUM(K896:K905)=0,"",SUM(K896:K905))</f>
        <v/>
      </c>
      <c r="R905" s="55" t="s">
        <v>20</v>
      </c>
      <c r="S905" s="145"/>
    </row>
    <row r="906" spans="1:19" ht="15.75" x14ac:dyDescent="0.25">
      <c r="A906" s="41">
        <v>3101</v>
      </c>
      <c r="B906" s="42"/>
      <c r="C906" s="42"/>
      <c r="D906" s="42"/>
      <c r="E906" s="42"/>
      <c r="F906" s="42"/>
      <c r="G906" s="42"/>
      <c r="H906" s="42"/>
      <c r="I906" s="42"/>
      <c r="J906" s="42"/>
      <c r="K906" s="131"/>
      <c r="L906" s="119"/>
      <c r="M906" s="120"/>
      <c r="N906" s="122"/>
      <c r="O906" s="56" t="s">
        <v>36</v>
      </c>
      <c r="P906" s="96" t="e">
        <f>IF(P905/Q905=0,"",P905/Q905)</f>
        <v>#VALUE!</v>
      </c>
      <c r="Q906" s="58" t="e">
        <f>IF(P905/Q905=0,"",P905/Q905)</f>
        <v>#VALUE!</v>
      </c>
      <c r="R906" s="59" t="s">
        <v>37</v>
      </c>
      <c r="S906" s="145"/>
    </row>
    <row r="907" spans="1:19" ht="15.75" x14ac:dyDescent="0.25">
      <c r="A907" s="41">
        <v>3102</v>
      </c>
      <c r="B907" s="186"/>
      <c r="C907" s="186"/>
      <c r="D907" s="186"/>
      <c r="E907" s="186"/>
      <c r="F907" s="186"/>
      <c r="G907" s="186"/>
      <c r="H907" s="186"/>
      <c r="I907" s="186"/>
      <c r="J907" s="186"/>
      <c r="K907" s="131"/>
      <c r="L907" s="128"/>
      <c r="M907" s="129"/>
      <c r="N907" s="130"/>
      <c r="O907" s="61"/>
      <c r="P907" s="62"/>
      <c r="Q907" s="62"/>
      <c r="R907" s="63"/>
      <c r="S907" s="145"/>
    </row>
    <row r="908" spans="1:19" ht="18" x14ac:dyDescent="0.25">
      <c r="A908" s="22"/>
      <c r="B908" s="253" t="s">
        <v>80</v>
      </c>
      <c r="C908" s="253"/>
      <c r="D908" s="253"/>
      <c r="E908" s="253"/>
      <c r="F908" s="253"/>
      <c r="G908" s="253"/>
      <c r="H908" s="253"/>
      <c r="I908" s="253"/>
      <c r="J908" s="253"/>
      <c r="K908" s="185">
        <f>SUM(K901:K904)</f>
        <v>0</v>
      </c>
      <c r="L908" s="65" t="str">
        <f>IF(K901=0,"",K901/B892)</f>
        <v/>
      </c>
      <c r="M908" s="65" t="str">
        <f>IF(K908=0,"",K908/B892)</f>
        <v/>
      </c>
      <c r="N908" s="65" t="str">
        <f>IF(K901=0,"",M908-L908)</f>
        <v/>
      </c>
      <c r="O908" s="1"/>
      <c r="P908" s="27"/>
      <c r="Q908" s="30"/>
      <c r="R908" s="1"/>
      <c r="S908" s="145"/>
    </row>
    <row r="909" spans="1:19" ht="12.75" customHeight="1" x14ac:dyDescent="0.25">
      <c r="A909" s="22"/>
      <c r="B909" s="27"/>
      <c r="C909" s="27"/>
      <c r="D909" s="27"/>
      <c r="E909" s="27"/>
      <c r="F909" s="76"/>
      <c r="G909" s="76"/>
      <c r="H909" s="76"/>
      <c r="I909" s="76"/>
      <c r="J909" s="76"/>
      <c r="K909" s="203"/>
      <c r="L909" s="77"/>
      <c r="M909" s="78"/>
      <c r="N909" s="78"/>
      <c r="O909" s="78"/>
      <c r="P909" s="1"/>
      <c r="Q909" s="27"/>
      <c r="R909" s="30"/>
      <c r="S909" s="1"/>
    </row>
    <row r="910" spans="1:19" ht="12.75" customHeight="1" x14ac:dyDescent="0.25">
      <c r="A910" s="22"/>
      <c r="B910" s="27"/>
      <c r="C910" s="27"/>
      <c r="D910" s="27"/>
      <c r="E910" s="27"/>
      <c r="F910" s="76"/>
      <c r="G910" s="76"/>
      <c r="H910" s="76"/>
      <c r="I910" s="76"/>
      <c r="J910" s="76"/>
      <c r="K910" s="203"/>
      <c r="L910" s="77"/>
      <c r="M910" s="78"/>
      <c r="N910" s="78"/>
      <c r="O910" s="78"/>
      <c r="P910" s="1"/>
      <c r="Q910" s="27"/>
      <c r="R910" s="30"/>
      <c r="S910" s="1"/>
    </row>
    <row r="911" spans="1:19" ht="26.25" x14ac:dyDescent="0.4">
      <c r="A911" s="196"/>
      <c r="B911" s="235" t="s">
        <v>69</v>
      </c>
      <c r="C911" s="235"/>
      <c r="D911" s="235"/>
      <c r="E911" s="235"/>
      <c r="F911" s="235"/>
      <c r="G911" s="235"/>
      <c r="H911" s="235"/>
      <c r="I911" s="235"/>
      <c r="J911" s="235"/>
      <c r="K911" s="173" t="s">
        <v>101</v>
      </c>
      <c r="L911" s="1"/>
      <c r="M911" s="1"/>
      <c r="N911" s="27"/>
      <c r="O911" s="1"/>
      <c r="P911" s="27"/>
      <c r="Q911" s="27"/>
      <c r="R911" s="27"/>
      <c r="S911" s="148"/>
    </row>
    <row r="912" spans="1:19" ht="20.25" x14ac:dyDescent="0.2">
      <c r="A912" s="245" t="s">
        <v>19</v>
      </c>
      <c r="B912" s="246" t="s">
        <v>70</v>
      </c>
      <c r="C912" s="266"/>
      <c r="D912" s="266"/>
      <c r="E912" s="266"/>
      <c r="F912" s="266"/>
      <c r="G912" s="266"/>
      <c r="H912" s="266"/>
      <c r="I912" s="266"/>
      <c r="J912" s="267"/>
      <c r="K912" s="249" t="s">
        <v>20</v>
      </c>
      <c r="L912" s="243" t="s">
        <v>11</v>
      </c>
      <c r="M912" s="243" t="s">
        <v>12</v>
      </c>
      <c r="N912" s="242" t="s">
        <v>13</v>
      </c>
      <c r="O912" s="243" t="s">
        <v>14</v>
      </c>
      <c r="P912" s="244" t="s">
        <v>15</v>
      </c>
      <c r="Q912" s="244" t="s">
        <v>16</v>
      </c>
      <c r="R912" s="243" t="s">
        <v>17</v>
      </c>
      <c r="S912" s="148"/>
    </row>
    <row r="913" spans="1:19" ht="15.75" customHeight="1" x14ac:dyDescent="0.25">
      <c r="A913" s="238"/>
      <c r="B913" s="41" t="s">
        <v>71</v>
      </c>
      <c r="C913" s="41" t="s">
        <v>72</v>
      </c>
      <c r="D913" s="41" t="s">
        <v>73</v>
      </c>
      <c r="E913" s="41" t="s">
        <v>74</v>
      </c>
      <c r="F913" s="41" t="s">
        <v>75</v>
      </c>
      <c r="G913" s="41" t="s">
        <v>76</v>
      </c>
      <c r="H913" s="41" t="s">
        <v>77</v>
      </c>
      <c r="I913" s="41" t="s">
        <v>78</v>
      </c>
      <c r="J913" s="41" t="s">
        <v>79</v>
      </c>
      <c r="K913" s="259"/>
      <c r="L913" s="238"/>
      <c r="M913" s="238"/>
      <c r="N913" s="238"/>
      <c r="O913" s="238"/>
      <c r="P913" s="238"/>
      <c r="Q913" s="238"/>
      <c r="R913" s="238"/>
      <c r="S913" s="148"/>
    </row>
    <row r="914" spans="1:19" ht="15.75" x14ac:dyDescent="0.25">
      <c r="A914" s="41">
        <v>2401</v>
      </c>
      <c r="B914" s="42">
        <v>64</v>
      </c>
      <c r="C914" s="42"/>
      <c r="D914" s="42"/>
      <c r="E914" s="42"/>
      <c r="F914" s="42"/>
      <c r="G914" s="42"/>
      <c r="H914" s="42"/>
      <c r="I914" s="42"/>
      <c r="J914" s="42"/>
      <c r="K914" s="131"/>
      <c r="L914" s="114"/>
      <c r="M914" s="115"/>
      <c r="N914" s="116"/>
      <c r="O914" s="117"/>
      <c r="P914" s="44">
        <f>B914</f>
        <v>64</v>
      </c>
      <c r="Q914" s="118"/>
      <c r="R914" s="117"/>
      <c r="S914" s="148"/>
    </row>
    <row r="915" spans="1:19" ht="15.75" x14ac:dyDescent="0.25">
      <c r="A915" s="41">
        <v>2402</v>
      </c>
      <c r="B915" s="42"/>
      <c r="C915" s="42">
        <v>55</v>
      </c>
      <c r="D915" s="42"/>
      <c r="E915" s="42"/>
      <c r="F915" s="42"/>
      <c r="G915" s="42"/>
      <c r="H915" s="42"/>
      <c r="I915" s="42"/>
      <c r="J915" s="42"/>
      <c r="K915" s="131"/>
      <c r="L915" s="119"/>
      <c r="M915" s="120"/>
      <c r="N915" s="121"/>
      <c r="O915" s="47">
        <f>IF(C915=0,"",C915/B914)</f>
        <v>0.859375</v>
      </c>
      <c r="P915" s="48">
        <v>55</v>
      </c>
      <c r="Q915" s="49">
        <f t="shared" ref="Q915:Q923" si="86">IF(P915=0,"",P915/P914)</f>
        <v>0.859375</v>
      </c>
      <c r="R915" s="49">
        <f t="shared" ref="R915:R923" si="87">IF(P915=0,"",100%-Q915)</f>
        <v>0.140625</v>
      </c>
      <c r="S915" s="148"/>
    </row>
    <row r="916" spans="1:19" ht="15.75" x14ac:dyDescent="0.25">
      <c r="A916" s="41">
        <v>2501</v>
      </c>
      <c r="B916" s="42"/>
      <c r="C916" s="42"/>
      <c r="D916" s="42">
        <v>52</v>
      </c>
      <c r="E916" s="42"/>
      <c r="F916" s="42"/>
      <c r="G916" s="42"/>
      <c r="H916" s="42"/>
      <c r="I916" s="42"/>
      <c r="J916" s="42"/>
      <c r="K916" s="131"/>
      <c r="L916" s="119"/>
      <c r="M916" s="120"/>
      <c r="N916" s="121"/>
      <c r="O916" s="47">
        <f>IF(D916=0,"",D916/C915)</f>
        <v>0.94545454545454544</v>
      </c>
      <c r="P916" s="48">
        <v>53</v>
      </c>
      <c r="Q916" s="49">
        <f t="shared" si="86"/>
        <v>0.96363636363636362</v>
      </c>
      <c r="R916" s="49">
        <f t="shared" si="87"/>
        <v>3.6363636363636376E-2</v>
      </c>
      <c r="S916" s="74">
        <f>P916/P914</f>
        <v>0.828125</v>
      </c>
    </row>
    <row r="917" spans="1:19" ht="15.75" x14ac:dyDescent="0.25">
      <c r="A917" s="41">
        <v>2502</v>
      </c>
      <c r="B917" s="42"/>
      <c r="C917" s="42"/>
      <c r="D917" s="42"/>
      <c r="E917" s="42"/>
      <c r="F917" s="42"/>
      <c r="G917" s="42"/>
      <c r="H917" s="42"/>
      <c r="I917" s="42"/>
      <c r="J917" s="42"/>
      <c r="K917" s="131"/>
      <c r="L917" s="119"/>
      <c r="M917" s="120"/>
      <c r="N917" s="121"/>
      <c r="O917" s="47" t="str">
        <f>IF(E917=0,"",E917/D916)</f>
        <v/>
      </c>
      <c r="P917" s="48"/>
      <c r="Q917" s="49" t="str">
        <f t="shared" si="86"/>
        <v/>
      </c>
      <c r="R917" s="49" t="str">
        <f t="shared" si="87"/>
        <v/>
      </c>
      <c r="S917" s="148"/>
    </row>
    <row r="918" spans="1:19" ht="15.75" x14ac:dyDescent="0.25">
      <c r="A918" s="41">
        <v>2601</v>
      </c>
      <c r="B918" s="42"/>
      <c r="C918" s="42"/>
      <c r="D918" s="42"/>
      <c r="E918" s="42"/>
      <c r="F918" s="42"/>
      <c r="G918" s="42"/>
      <c r="H918" s="42"/>
      <c r="I918" s="42"/>
      <c r="J918" s="42"/>
      <c r="K918" s="131"/>
      <c r="L918" s="119"/>
      <c r="M918" s="120"/>
      <c r="N918" s="121"/>
      <c r="O918" s="47" t="str">
        <f>IF(F918=0,"",F918/E917)</f>
        <v/>
      </c>
      <c r="P918" s="48"/>
      <c r="Q918" s="49" t="str">
        <f t="shared" si="86"/>
        <v/>
      </c>
      <c r="R918" s="49" t="str">
        <f t="shared" si="87"/>
        <v/>
      </c>
      <c r="S918" s="148"/>
    </row>
    <row r="919" spans="1:19" ht="15.75" x14ac:dyDescent="0.25">
      <c r="A919" s="41">
        <v>2602</v>
      </c>
      <c r="B919" s="42"/>
      <c r="C919" s="42"/>
      <c r="D919" s="42"/>
      <c r="E919" s="42"/>
      <c r="F919" s="42"/>
      <c r="G919" s="42"/>
      <c r="H919" s="42"/>
      <c r="I919" s="42"/>
      <c r="J919" s="42"/>
      <c r="K919" s="131"/>
      <c r="L919" s="119"/>
      <c r="M919" s="120"/>
      <c r="N919" s="121"/>
      <c r="O919" s="47" t="str">
        <f>IF(G919=0,"",G919/F918)</f>
        <v/>
      </c>
      <c r="P919" s="48"/>
      <c r="Q919" s="49" t="str">
        <f t="shared" si="86"/>
        <v/>
      </c>
      <c r="R919" s="49" t="str">
        <f t="shared" si="87"/>
        <v/>
      </c>
      <c r="S919" s="148"/>
    </row>
    <row r="920" spans="1:19" ht="15.75" x14ac:dyDescent="0.25">
      <c r="A920" s="41">
        <v>2701</v>
      </c>
      <c r="B920" s="42"/>
      <c r="C920" s="42"/>
      <c r="D920" s="42"/>
      <c r="E920" s="42"/>
      <c r="F920" s="42"/>
      <c r="G920" s="42"/>
      <c r="H920" s="42"/>
      <c r="I920" s="42"/>
      <c r="J920" s="42"/>
      <c r="K920" s="131"/>
      <c r="L920" s="119"/>
      <c r="M920" s="120"/>
      <c r="N920" s="121"/>
      <c r="O920" s="47" t="str">
        <f>IF(H920=0,"",H920/G919)</f>
        <v/>
      </c>
      <c r="P920" s="48"/>
      <c r="Q920" s="49" t="str">
        <f t="shared" si="86"/>
        <v/>
      </c>
      <c r="R920" s="49" t="str">
        <f t="shared" si="87"/>
        <v/>
      </c>
      <c r="S920" s="148"/>
    </row>
    <row r="921" spans="1:19" ht="15.75" x14ac:dyDescent="0.25">
      <c r="A921" s="41">
        <v>2702</v>
      </c>
      <c r="B921" s="42"/>
      <c r="C921" s="42"/>
      <c r="D921" s="42"/>
      <c r="E921" s="42"/>
      <c r="F921" s="42"/>
      <c r="G921" s="42"/>
      <c r="H921" s="42"/>
      <c r="I921" s="42"/>
      <c r="J921" s="42"/>
      <c r="K921" s="131"/>
      <c r="L921" s="119"/>
      <c r="M921" s="120"/>
      <c r="N921" s="121"/>
      <c r="O921" s="47" t="str">
        <f>IF(I921=0,"",I921/H920)</f>
        <v/>
      </c>
      <c r="P921" s="48"/>
      <c r="Q921" s="49" t="str">
        <f t="shared" si="86"/>
        <v/>
      </c>
      <c r="R921" s="49" t="str">
        <f t="shared" si="87"/>
        <v/>
      </c>
      <c r="S921" s="148"/>
    </row>
    <row r="922" spans="1:19" ht="15.75" x14ac:dyDescent="0.25">
      <c r="A922" s="41">
        <v>2801</v>
      </c>
      <c r="B922" s="42"/>
      <c r="C922" s="42"/>
      <c r="D922" s="42"/>
      <c r="E922" s="42"/>
      <c r="F922" s="42"/>
      <c r="G922" s="42"/>
      <c r="H922" s="42"/>
      <c r="I922" s="42"/>
      <c r="J922" s="42"/>
      <c r="K922" s="131"/>
      <c r="L922" s="119"/>
      <c r="M922" s="120"/>
      <c r="N922" s="121"/>
      <c r="O922" s="47" t="str">
        <f>IF(J922=0,"",J922/I921)</f>
        <v/>
      </c>
      <c r="P922" s="48"/>
      <c r="Q922" s="49" t="str">
        <f t="shared" si="86"/>
        <v/>
      </c>
      <c r="R922" s="49" t="str">
        <f t="shared" si="87"/>
        <v/>
      </c>
      <c r="S922" s="148"/>
    </row>
    <row r="923" spans="1:19" ht="18" customHeight="1" x14ac:dyDescent="0.25">
      <c r="A923" s="41">
        <v>2802</v>
      </c>
      <c r="B923" s="42"/>
      <c r="C923" s="42"/>
      <c r="D923" s="42"/>
      <c r="E923" s="42"/>
      <c r="F923" s="42"/>
      <c r="G923" s="42"/>
      <c r="H923" s="42"/>
      <c r="I923" s="42"/>
      <c r="J923" s="42"/>
      <c r="K923" s="131"/>
      <c r="L923" s="119"/>
      <c r="M923" s="120"/>
      <c r="N923" s="121"/>
      <c r="O923" s="47"/>
      <c r="P923" s="48"/>
      <c r="Q923" s="49" t="str">
        <f t="shared" si="86"/>
        <v/>
      </c>
      <c r="R923" s="49" t="str">
        <f t="shared" si="87"/>
        <v/>
      </c>
      <c r="S923" s="148"/>
    </row>
    <row r="924" spans="1:19" ht="15.75" x14ac:dyDescent="0.25">
      <c r="A924" s="41">
        <v>2901</v>
      </c>
      <c r="B924" s="42"/>
      <c r="C924" s="42"/>
      <c r="D924" s="42"/>
      <c r="E924" s="42"/>
      <c r="F924" s="42"/>
      <c r="G924" s="42"/>
      <c r="H924" s="42"/>
      <c r="I924" s="42"/>
      <c r="J924" s="42"/>
      <c r="K924" s="131"/>
      <c r="L924" s="119"/>
      <c r="M924" s="120"/>
      <c r="N924" s="122"/>
      <c r="O924" s="123"/>
      <c r="P924" s="124"/>
      <c r="Q924" s="125"/>
      <c r="R924" s="123"/>
      <c r="S924" s="148"/>
    </row>
    <row r="925" spans="1:19" ht="15.75" x14ac:dyDescent="0.25">
      <c r="A925" s="41">
        <v>2902</v>
      </c>
      <c r="B925" s="42"/>
      <c r="C925" s="42"/>
      <c r="D925" s="42"/>
      <c r="E925" s="42"/>
      <c r="F925" s="42"/>
      <c r="G925" s="42"/>
      <c r="H925" s="42"/>
      <c r="I925" s="42"/>
      <c r="J925" s="42"/>
      <c r="K925" s="131"/>
      <c r="L925" s="119"/>
      <c r="M925" s="120"/>
      <c r="N925" s="122"/>
      <c r="O925" s="126"/>
      <c r="P925" s="124"/>
      <c r="Q925" s="127"/>
      <c r="R925" s="126"/>
      <c r="S925" s="148"/>
    </row>
    <row r="926" spans="1:19" ht="15.75" x14ac:dyDescent="0.25">
      <c r="A926" s="41">
        <v>3001</v>
      </c>
      <c r="B926" s="42"/>
      <c r="C926" s="42"/>
      <c r="D926" s="42"/>
      <c r="E926" s="42"/>
      <c r="F926" s="42"/>
      <c r="G926" s="42"/>
      <c r="H926" s="42"/>
      <c r="I926" s="42"/>
      <c r="J926" s="42"/>
      <c r="K926" s="131"/>
      <c r="L926" s="119"/>
      <c r="M926" s="120"/>
      <c r="N926" s="122"/>
      <c r="O926" s="120"/>
      <c r="P926" s="122"/>
      <c r="Q926" s="158"/>
      <c r="R926" s="126"/>
      <c r="S926" s="148"/>
    </row>
    <row r="927" spans="1:19" ht="15.75" x14ac:dyDescent="0.25">
      <c r="A927" s="41">
        <v>3002</v>
      </c>
      <c r="B927" s="42"/>
      <c r="C927" s="42"/>
      <c r="D927" s="42"/>
      <c r="E927" s="42"/>
      <c r="F927" s="42"/>
      <c r="G927" s="42"/>
      <c r="H927" s="42"/>
      <c r="I927" s="42"/>
      <c r="J927" s="42"/>
      <c r="K927" s="131"/>
      <c r="L927" s="119"/>
      <c r="M927" s="120"/>
      <c r="N927" s="122"/>
      <c r="O927" s="52" t="s">
        <v>35</v>
      </c>
      <c r="P927" s="94"/>
      <c r="Q927" s="54" t="str">
        <f>IF(SUM(K918:K927)=0,"",SUM(K918:K927))</f>
        <v/>
      </c>
      <c r="R927" s="55" t="s">
        <v>20</v>
      </c>
      <c r="S927" s="148"/>
    </row>
    <row r="928" spans="1:19" ht="15.75" x14ac:dyDescent="0.25">
      <c r="A928" s="41">
        <v>3101</v>
      </c>
      <c r="B928" s="42"/>
      <c r="C928" s="42"/>
      <c r="D928" s="42"/>
      <c r="E928" s="42"/>
      <c r="F928" s="42"/>
      <c r="G928" s="42"/>
      <c r="H928" s="42"/>
      <c r="I928" s="42"/>
      <c r="J928" s="42"/>
      <c r="K928" s="131"/>
      <c r="L928" s="119"/>
      <c r="M928" s="120"/>
      <c r="N928" s="122"/>
      <c r="O928" s="56" t="s">
        <v>36</v>
      </c>
      <c r="P928" s="96" t="e">
        <f>IF(P927/Q927=0,"",P927/Q927)</f>
        <v>#VALUE!</v>
      </c>
      <c r="Q928" s="58" t="e">
        <f>IF(P927/Q927=0,"",P927/Q927)</f>
        <v>#VALUE!</v>
      </c>
      <c r="R928" s="59" t="s">
        <v>37</v>
      </c>
      <c r="S928" s="148"/>
    </row>
    <row r="929" spans="1:19" ht="15.75" x14ac:dyDescent="0.25">
      <c r="A929" s="41">
        <v>3102</v>
      </c>
      <c r="B929" s="186"/>
      <c r="C929" s="186"/>
      <c r="D929" s="186"/>
      <c r="E929" s="186"/>
      <c r="F929" s="186"/>
      <c r="G929" s="186"/>
      <c r="H929" s="186"/>
      <c r="I929" s="186"/>
      <c r="J929" s="186"/>
      <c r="K929" s="131"/>
      <c r="L929" s="128"/>
      <c r="M929" s="129"/>
      <c r="N929" s="130"/>
      <c r="O929" s="61"/>
      <c r="P929" s="62"/>
      <c r="Q929" s="62"/>
      <c r="R929" s="63"/>
      <c r="S929" s="148"/>
    </row>
    <row r="930" spans="1:19" ht="18" customHeight="1" x14ac:dyDescent="0.25">
      <c r="A930" s="22"/>
      <c r="B930" s="253" t="s">
        <v>80</v>
      </c>
      <c r="C930" s="253"/>
      <c r="D930" s="253"/>
      <c r="E930" s="253"/>
      <c r="F930" s="253"/>
      <c r="G930" s="253"/>
      <c r="H930" s="253"/>
      <c r="I930" s="253"/>
      <c r="J930" s="253"/>
      <c r="K930" s="185">
        <f>SUM(K923:K926)</f>
        <v>0</v>
      </c>
      <c r="L930" s="65" t="str">
        <f>IF(K923=0,"",K923/B914)</f>
        <v/>
      </c>
      <c r="M930" s="65" t="str">
        <f>IF(K930=0,"",K930/B914)</f>
        <v/>
      </c>
      <c r="N930" s="65" t="str">
        <f>IF(K923=0,"",M930-L930)</f>
        <v/>
      </c>
      <c r="O930" s="1"/>
      <c r="P930" s="27"/>
      <c r="Q930" s="30"/>
      <c r="R930" s="1"/>
      <c r="S930" s="148"/>
    </row>
    <row r="931" spans="1:19" ht="12.75" customHeight="1" x14ac:dyDescent="0.25">
      <c r="A931" s="22"/>
      <c r="B931" s="27"/>
      <c r="C931" s="27"/>
      <c r="D931" s="27"/>
      <c r="E931" s="27"/>
      <c r="F931" s="76"/>
      <c r="G931" s="76"/>
      <c r="H931" s="76"/>
      <c r="I931" s="76"/>
      <c r="J931" s="76"/>
      <c r="K931" s="203"/>
      <c r="L931" s="77"/>
      <c r="M931" s="78"/>
      <c r="N931" s="78"/>
      <c r="O931" s="78"/>
      <c r="P931" s="1"/>
      <c r="Q931" s="27"/>
      <c r="R931" s="30"/>
      <c r="S931" s="1"/>
    </row>
    <row r="932" spans="1:19" ht="12.75" customHeight="1" x14ac:dyDescent="0.25">
      <c r="A932" s="22"/>
      <c r="B932" s="27"/>
      <c r="C932" s="27"/>
      <c r="D932" s="27"/>
      <c r="E932" s="27"/>
      <c r="F932" s="76"/>
      <c r="G932" s="76"/>
      <c r="H932" s="76"/>
      <c r="I932" s="76"/>
      <c r="J932" s="76"/>
      <c r="K932" s="203"/>
      <c r="L932" s="77"/>
      <c r="M932" s="78"/>
      <c r="N932" s="78"/>
      <c r="O932" s="78"/>
      <c r="P932" s="1"/>
      <c r="Q932" s="27"/>
      <c r="R932" s="30"/>
      <c r="S932" s="1"/>
    </row>
    <row r="933" spans="1:19" s="229" customFormat="1" ht="26.25" x14ac:dyDescent="0.4">
      <c r="A933" s="196"/>
      <c r="B933" s="235" t="s">
        <v>69</v>
      </c>
      <c r="C933" s="235"/>
      <c r="D933" s="235"/>
      <c r="E933" s="235"/>
      <c r="F933" s="235"/>
      <c r="G933" s="235"/>
      <c r="H933" s="235"/>
      <c r="I933" s="235"/>
      <c r="J933" s="235"/>
      <c r="K933" s="173" t="s">
        <v>103</v>
      </c>
      <c r="L933" s="1"/>
      <c r="M933" s="1"/>
      <c r="N933" s="27"/>
      <c r="O933" s="1"/>
      <c r="P933" s="27"/>
      <c r="Q933" s="27"/>
      <c r="R933" s="27"/>
    </row>
    <row r="934" spans="1:19" s="229" customFormat="1" ht="20.25" x14ac:dyDescent="0.2">
      <c r="A934" s="245" t="s">
        <v>19</v>
      </c>
      <c r="B934" s="246" t="s">
        <v>70</v>
      </c>
      <c r="C934" s="266"/>
      <c r="D934" s="266"/>
      <c r="E934" s="266"/>
      <c r="F934" s="266"/>
      <c r="G934" s="266"/>
      <c r="H934" s="266"/>
      <c r="I934" s="266"/>
      <c r="J934" s="267"/>
      <c r="K934" s="249" t="s">
        <v>20</v>
      </c>
      <c r="L934" s="243" t="s">
        <v>11</v>
      </c>
      <c r="M934" s="243" t="s">
        <v>12</v>
      </c>
      <c r="N934" s="242" t="s">
        <v>13</v>
      </c>
      <c r="O934" s="243" t="s">
        <v>14</v>
      </c>
      <c r="P934" s="244" t="s">
        <v>15</v>
      </c>
      <c r="Q934" s="244" t="s">
        <v>16</v>
      </c>
      <c r="R934" s="243" t="s">
        <v>17</v>
      </c>
    </row>
    <row r="935" spans="1:19" s="229" customFormat="1" ht="15.75" customHeight="1" x14ac:dyDescent="0.25">
      <c r="A935" s="238"/>
      <c r="B935" s="41" t="s">
        <v>71</v>
      </c>
      <c r="C935" s="41" t="s">
        <v>72</v>
      </c>
      <c r="D935" s="41" t="s">
        <v>73</v>
      </c>
      <c r="E935" s="41" t="s">
        <v>74</v>
      </c>
      <c r="F935" s="41" t="s">
        <v>75</v>
      </c>
      <c r="G935" s="41" t="s">
        <v>76</v>
      </c>
      <c r="H935" s="41" t="s">
        <v>77</v>
      </c>
      <c r="I935" s="41" t="s">
        <v>78</v>
      </c>
      <c r="J935" s="41" t="s">
        <v>79</v>
      </c>
      <c r="K935" s="259"/>
      <c r="L935" s="238"/>
      <c r="M935" s="238"/>
      <c r="N935" s="238"/>
      <c r="O935" s="238"/>
      <c r="P935" s="238"/>
      <c r="Q935" s="238"/>
      <c r="R935" s="238"/>
    </row>
    <row r="936" spans="1:19" s="229" customFormat="1" ht="15.75" x14ac:dyDescent="0.25">
      <c r="A936" s="41">
        <v>2502</v>
      </c>
      <c r="B936" s="42">
        <v>65</v>
      </c>
      <c r="C936" s="42"/>
      <c r="D936" s="42"/>
      <c r="E936" s="42"/>
      <c r="F936" s="42"/>
      <c r="G936" s="42"/>
      <c r="H936" s="42"/>
      <c r="I936" s="42"/>
      <c r="J936" s="42"/>
      <c r="K936" s="131"/>
      <c r="L936" s="114"/>
      <c r="M936" s="115"/>
      <c r="N936" s="116"/>
      <c r="O936" s="117"/>
      <c r="P936" s="44">
        <f>B936</f>
        <v>65</v>
      </c>
      <c r="Q936" s="118"/>
      <c r="R936" s="117"/>
    </row>
    <row r="937" spans="1:19" s="229" customFormat="1" ht="15.75" x14ac:dyDescent="0.25">
      <c r="A937" s="41">
        <v>2601</v>
      </c>
      <c r="B937" s="42"/>
      <c r="C937" s="42"/>
      <c r="D937" s="42"/>
      <c r="E937" s="42"/>
      <c r="F937" s="42"/>
      <c r="G937" s="42"/>
      <c r="H937" s="42"/>
      <c r="I937" s="42"/>
      <c r="J937" s="42"/>
      <c r="K937" s="131"/>
      <c r="L937" s="119"/>
      <c r="M937" s="120"/>
      <c r="N937" s="121"/>
      <c r="O937" s="47" t="str">
        <f>IF(C937=0,"",C937/B936)</f>
        <v/>
      </c>
      <c r="P937" s="48"/>
      <c r="Q937" s="49" t="str">
        <f t="shared" ref="Q937:Q945" si="88">IF(P937=0,"",P937/P936)</f>
        <v/>
      </c>
      <c r="R937" s="49" t="str">
        <f t="shared" ref="R937:R945" si="89">IF(P937=0,"",100%-Q937)</f>
        <v/>
      </c>
    </row>
    <row r="938" spans="1:19" s="229" customFormat="1" ht="15.75" x14ac:dyDescent="0.25">
      <c r="A938" s="41">
        <v>2602</v>
      </c>
      <c r="B938" s="42"/>
      <c r="C938" s="42"/>
      <c r="D938" s="42"/>
      <c r="E938" s="42"/>
      <c r="F938" s="42"/>
      <c r="G938" s="42"/>
      <c r="H938" s="42"/>
      <c r="I938" s="42"/>
      <c r="J938" s="42"/>
      <c r="K938" s="131"/>
      <c r="L938" s="119"/>
      <c r="M938" s="120"/>
      <c r="N938" s="121"/>
      <c r="O938" s="47" t="str">
        <f>IF(D938=0,"",D938/C937)</f>
        <v/>
      </c>
      <c r="P938" s="48"/>
      <c r="Q938" s="49" t="str">
        <f t="shared" si="88"/>
        <v/>
      </c>
      <c r="R938" s="49" t="str">
        <f t="shared" si="89"/>
        <v/>
      </c>
      <c r="S938" s="74">
        <f>P938/P936</f>
        <v>0</v>
      </c>
    </row>
    <row r="939" spans="1:19" s="229" customFormat="1" ht="15.75" x14ac:dyDescent="0.25">
      <c r="A939" s="41">
        <v>2701</v>
      </c>
      <c r="B939" s="42"/>
      <c r="C939" s="42"/>
      <c r="D939" s="42"/>
      <c r="E939" s="42"/>
      <c r="F939" s="42"/>
      <c r="G939" s="42"/>
      <c r="H939" s="42"/>
      <c r="I939" s="42"/>
      <c r="J939" s="42"/>
      <c r="K939" s="131"/>
      <c r="L939" s="119"/>
      <c r="M939" s="120"/>
      <c r="N939" s="121"/>
      <c r="O939" s="47" t="str">
        <f>IF(E939=0,"",E939/D938)</f>
        <v/>
      </c>
      <c r="P939" s="48"/>
      <c r="Q939" s="49" t="str">
        <f t="shared" si="88"/>
        <v/>
      </c>
      <c r="R939" s="49" t="str">
        <f t="shared" si="89"/>
        <v/>
      </c>
    </row>
    <row r="940" spans="1:19" s="229" customFormat="1" ht="15.75" x14ac:dyDescent="0.25">
      <c r="A940" s="41">
        <v>2702</v>
      </c>
      <c r="B940" s="42"/>
      <c r="C940" s="42"/>
      <c r="D940" s="42"/>
      <c r="E940" s="42"/>
      <c r="F940" s="42"/>
      <c r="G940" s="42"/>
      <c r="H940" s="42"/>
      <c r="I940" s="42"/>
      <c r="J940" s="42"/>
      <c r="K940" s="131"/>
      <c r="L940" s="119"/>
      <c r="M940" s="120"/>
      <c r="N940" s="121"/>
      <c r="O940" s="47" t="str">
        <f>IF(F940=0,"",F940/E939)</f>
        <v/>
      </c>
      <c r="P940" s="48"/>
      <c r="Q940" s="49" t="str">
        <f t="shared" si="88"/>
        <v/>
      </c>
      <c r="R940" s="49" t="str">
        <f t="shared" si="89"/>
        <v/>
      </c>
    </row>
    <row r="941" spans="1:19" s="229" customFormat="1" ht="15.75" x14ac:dyDescent="0.25">
      <c r="A941" s="41">
        <v>2801</v>
      </c>
      <c r="B941" s="42"/>
      <c r="C941" s="42"/>
      <c r="D941" s="42"/>
      <c r="E941" s="42"/>
      <c r="F941" s="42"/>
      <c r="G941" s="42"/>
      <c r="H941" s="42"/>
      <c r="I941" s="42"/>
      <c r="J941" s="42"/>
      <c r="K941" s="131"/>
      <c r="L941" s="119"/>
      <c r="M941" s="120"/>
      <c r="N941" s="121"/>
      <c r="O941" s="47" t="str">
        <f>IF(G941=0,"",G941/F940)</f>
        <v/>
      </c>
      <c r="P941" s="48"/>
      <c r="Q941" s="49" t="str">
        <f t="shared" si="88"/>
        <v/>
      </c>
      <c r="R941" s="49" t="str">
        <f t="shared" si="89"/>
        <v/>
      </c>
    </row>
    <row r="942" spans="1:19" s="229" customFormat="1" ht="15.75" x14ac:dyDescent="0.25">
      <c r="A942" s="41">
        <v>2802</v>
      </c>
      <c r="B942" s="42"/>
      <c r="C942" s="42"/>
      <c r="D942" s="42"/>
      <c r="E942" s="42"/>
      <c r="F942" s="42"/>
      <c r="G942" s="42"/>
      <c r="H942" s="42"/>
      <c r="I942" s="42"/>
      <c r="J942" s="42"/>
      <c r="K942" s="131"/>
      <c r="L942" s="119"/>
      <c r="M942" s="120"/>
      <c r="N942" s="121"/>
      <c r="O942" s="47" t="str">
        <f>IF(H942=0,"",H942/G941)</f>
        <v/>
      </c>
      <c r="P942" s="48"/>
      <c r="Q942" s="49" t="str">
        <f t="shared" si="88"/>
        <v/>
      </c>
      <c r="R942" s="49" t="str">
        <f t="shared" si="89"/>
        <v/>
      </c>
    </row>
    <row r="943" spans="1:19" s="229" customFormat="1" ht="15.75" x14ac:dyDescent="0.25">
      <c r="A943" s="41">
        <v>2901</v>
      </c>
      <c r="B943" s="42"/>
      <c r="C943" s="42"/>
      <c r="D943" s="42"/>
      <c r="E943" s="42"/>
      <c r="F943" s="42"/>
      <c r="G943" s="42"/>
      <c r="H943" s="42"/>
      <c r="I943" s="42"/>
      <c r="J943" s="42"/>
      <c r="K943" s="131"/>
      <c r="L943" s="119"/>
      <c r="M943" s="120"/>
      <c r="N943" s="121"/>
      <c r="O943" s="47" t="str">
        <f>IF(I943=0,"",I943/H942)</f>
        <v/>
      </c>
      <c r="P943" s="48"/>
      <c r="Q943" s="49" t="str">
        <f t="shared" si="88"/>
        <v/>
      </c>
      <c r="R943" s="49" t="str">
        <f t="shared" si="89"/>
        <v/>
      </c>
    </row>
    <row r="944" spans="1:19" s="229" customFormat="1" ht="15.75" x14ac:dyDescent="0.25">
      <c r="A944" s="41">
        <v>2902</v>
      </c>
      <c r="B944" s="42"/>
      <c r="C944" s="42"/>
      <c r="D944" s="42"/>
      <c r="E944" s="42"/>
      <c r="F944" s="42"/>
      <c r="G944" s="42"/>
      <c r="H944" s="42"/>
      <c r="I944" s="42"/>
      <c r="J944" s="42"/>
      <c r="K944" s="131"/>
      <c r="L944" s="119"/>
      <c r="M944" s="120"/>
      <c r="N944" s="121"/>
      <c r="O944" s="47" t="str">
        <f>IF(J944=0,"",J944/I943)</f>
        <v/>
      </c>
      <c r="P944" s="48"/>
      <c r="Q944" s="49" t="str">
        <f t="shared" si="88"/>
        <v/>
      </c>
      <c r="R944" s="49" t="str">
        <f t="shared" si="89"/>
        <v/>
      </c>
    </row>
    <row r="945" spans="1:19" s="229" customFormat="1" ht="18" customHeight="1" x14ac:dyDescent="0.25">
      <c r="A945" s="41">
        <v>3001</v>
      </c>
      <c r="B945" s="42"/>
      <c r="C945" s="42"/>
      <c r="D945" s="42"/>
      <c r="E945" s="42"/>
      <c r="F945" s="42"/>
      <c r="G945" s="42"/>
      <c r="H945" s="42"/>
      <c r="I945" s="42"/>
      <c r="J945" s="42"/>
      <c r="K945" s="131"/>
      <c r="L945" s="119"/>
      <c r="M945" s="120"/>
      <c r="N945" s="121"/>
      <c r="O945" s="47"/>
      <c r="P945" s="48"/>
      <c r="Q945" s="49" t="str">
        <f t="shared" si="88"/>
        <v/>
      </c>
      <c r="R945" s="49" t="str">
        <f t="shared" si="89"/>
        <v/>
      </c>
    </row>
    <row r="946" spans="1:19" s="229" customFormat="1" ht="15.75" x14ac:dyDescent="0.25">
      <c r="A946" s="41">
        <v>3002</v>
      </c>
      <c r="B946" s="42"/>
      <c r="C946" s="42"/>
      <c r="D946" s="42"/>
      <c r="E946" s="42"/>
      <c r="F946" s="42"/>
      <c r="G946" s="42"/>
      <c r="H946" s="42"/>
      <c r="I946" s="42"/>
      <c r="J946" s="42"/>
      <c r="K946" s="131"/>
      <c r="L946" s="119"/>
      <c r="M946" s="120"/>
      <c r="N946" s="122"/>
      <c r="O946" s="123"/>
      <c r="P946" s="124"/>
      <c r="Q946" s="125"/>
      <c r="R946" s="123"/>
    </row>
    <row r="947" spans="1:19" s="229" customFormat="1" ht="15.75" x14ac:dyDescent="0.25">
      <c r="A947" s="41">
        <v>3101</v>
      </c>
      <c r="B947" s="42"/>
      <c r="C947" s="42"/>
      <c r="D947" s="42"/>
      <c r="E947" s="42"/>
      <c r="F947" s="42"/>
      <c r="G947" s="42"/>
      <c r="H947" s="42"/>
      <c r="I947" s="42"/>
      <c r="J947" s="42"/>
      <c r="K947" s="131"/>
      <c r="L947" s="119"/>
      <c r="M947" s="120"/>
      <c r="N947" s="122"/>
      <c r="O947" s="126"/>
      <c r="P947" s="124"/>
      <c r="Q947" s="127"/>
      <c r="R947" s="126"/>
    </row>
    <row r="948" spans="1:19" s="229" customFormat="1" ht="15.75" x14ac:dyDescent="0.25">
      <c r="A948" s="41">
        <v>3102</v>
      </c>
      <c r="B948" s="42"/>
      <c r="C948" s="42"/>
      <c r="D948" s="42"/>
      <c r="E948" s="42"/>
      <c r="F948" s="42"/>
      <c r="G948" s="42"/>
      <c r="H948" s="42"/>
      <c r="I948" s="42"/>
      <c r="J948" s="42"/>
      <c r="K948" s="131"/>
      <c r="L948" s="119"/>
      <c r="M948" s="120"/>
      <c r="N948" s="122"/>
      <c r="O948" s="120"/>
      <c r="P948" s="122"/>
      <c r="Q948" s="158"/>
      <c r="R948" s="126"/>
    </row>
    <row r="949" spans="1:19" s="229" customFormat="1" ht="15.75" x14ac:dyDescent="0.25">
      <c r="A949" s="41">
        <v>3201</v>
      </c>
      <c r="B949" s="42"/>
      <c r="C949" s="42"/>
      <c r="D949" s="42"/>
      <c r="E949" s="42"/>
      <c r="F949" s="42"/>
      <c r="G949" s="42"/>
      <c r="H949" s="42"/>
      <c r="I949" s="42"/>
      <c r="J949" s="42"/>
      <c r="K949" s="131"/>
      <c r="L949" s="119"/>
      <c r="M949" s="120"/>
      <c r="N949" s="122"/>
      <c r="O949" s="52" t="s">
        <v>35</v>
      </c>
      <c r="P949" s="94"/>
      <c r="Q949" s="54" t="str">
        <f>IF(SUM(K940:K949)=0,"",SUM(K940:K949))</f>
        <v/>
      </c>
      <c r="R949" s="55" t="s">
        <v>20</v>
      </c>
    </row>
    <row r="950" spans="1:19" s="229" customFormat="1" ht="15.75" x14ac:dyDescent="0.25">
      <c r="A950" s="41">
        <v>3202</v>
      </c>
      <c r="B950" s="42"/>
      <c r="C950" s="42"/>
      <c r="D950" s="42"/>
      <c r="E950" s="42"/>
      <c r="F950" s="42"/>
      <c r="G950" s="42"/>
      <c r="H950" s="42"/>
      <c r="I950" s="42"/>
      <c r="J950" s="42"/>
      <c r="K950" s="131"/>
      <c r="L950" s="119"/>
      <c r="M950" s="120"/>
      <c r="N950" s="122"/>
      <c r="O950" s="56" t="s">
        <v>36</v>
      </c>
      <c r="P950" s="96" t="e">
        <f>IF(P949/Q949=0,"",P949/Q949)</f>
        <v>#VALUE!</v>
      </c>
      <c r="Q950" s="58" t="e">
        <f>IF(P949/Q949=0,"",P949/Q949)</f>
        <v>#VALUE!</v>
      </c>
      <c r="R950" s="59" t="s">
        <v>37</v>
      </c>
    </row>
    <row r="951" spans="1:19" s="229" customFormat="1" ht="15.75" x14ac:dyDescent="0.25">
      <c r="A951" s="41">
        <v>3301</v>
      </c>
      <c r="B951" s="186"/>
      <c r="C951" s="186"/>
      <c r="D951" s="186"/>
      <c r="E951" s="186"/>
      <c r="F951" s="186"/>
      <c r="G951" s="186"/>
      <c r="H951" s="186"/>
      <c r="I951" s="186"/>
      <c r="J951" s="186"/>
      <c r="K951" s="131"/>
      <c r="L951" s="128"/>
      <c r="M951" s="129"/>
      <c r="N951" s="130"/>
      <c r="O951" s="61"/>
      <c r="P951" s="62"/>
      <c r="Q951" s="62"/>
      <c r="R951" s="63"/>
    </row>
    <row r="952" spans="1:19" s="229" customFormat="1" ht="18" customHeight="1" x14ac:dyDescent="0.25">
      <c r="A952" s="22"/>
      <c r="B952" s="253" t="s">
        <v>80</v>
      </c>
      <c r="C952" s="253"/>
      <c r="D952" s="253"/>
      <c r="E952" s="253"/>
      <c r="F952" s="253"/>
      <c r="G952" s="253"/>
      <c r="H952" s="253"/>
      <c r="I952" s="253"/>
      <c r="J952" s="253"/>
      <c r="K952" s="185">
        <f>SUM(K945:K948)</f>
        <v>0</v>
      </c>
      <c r="L952" s="65" t="str">
        <f>IF(K945=0,"",K945/B936)</f>
        <v/>
      </c>
      <c r="M952" s="65" t="str">
        <f>IF(K952=0,"",K952/B936)</f>
        <v/>
      </c>
      <c r="N952" s="65" t="str">
        <f>IF(K945=0,"",M952-L952)</f>
        <v/>
      </c>
      <c r="O952" s="1"/>
      <c r="P952" s="27"/>
      <c r="Q952" s="30"/>
      <c r="R952" s="1"/>
    </row>
    <row r="953" spans="1:19" ht="12.75" customHeight="1" x14ac:dyDescent="0.25">
      <c r="A953" s="22"/>
      <c r="B953" s="27"/>
      <c r="C953" s="27"/>
      <c r="D953" s="27"/>
      <c r="E953" s="27"/>
      <c r="F953" s="76"/>
      <c r="G953" s="76"/>
      <c r="H953" s="76"/>
      <c r="I953" s="76"/>
      <c r="J953" s="76"/>
      <c r="K953" s="203"/>
      <c r="L953" s="77"/>
      <c r="M953" s="78"/>
      <c r="N953" s="78"/>
      <c r="O953" s="78"/>
      <c r="P953" s="1"/>
      <c r="Q953" s="27"/>
      <c r="R953" s="30"/>
      <c r="S953" s="1"/>
    </row>
    <row r="954" spans="1:19" ht="12.75" customHeight="1" x14ac:dyDescent="0.25">
      <c r="A954" s="22"/>
      <c r="B954" s="27"/>
      <c r="C954" s="27"/>
      <c r="D954" s="27"/>
      <c r="E954" s="27"/>
      <c r="F954" s="76"/>
      <c r="G954" s="76"/>
      <c r="H954" s="76"/>
      <c r="I954" s="76"/>
      <c r="J954" s="76"/>
      <c r="K954" s="203"/>
      <c r="L954" s="77"/>
      <c r="M954" s="78"/>
      <c r="N954" s="78"/>
      <c r="O954" s="78"/>
      <c r="P954" s="1"/>
      <c r="Q954" s="27"/>
      <c r="R954" s="30"/>
      <c r="S954" s="1"/>
    </row>
    <row r="955" spans="1:19" ht="12.75" customHeight="1" x14ac:dyDescent="0.25">
      <c r="A955" s="22"/>
      <c r="B955" s="27"/>
      <c r="C955" s="27"/>
      <c r="D955" s="27"/>
      <c r="E955" s="27"/>
      <c r="F955" s="76"/>
      <c r="G955" s="76"/>
      <c r="H955" s="76"/>
      <c r="I955" s="76"/>
      <c r="J955" s="76"/>
      <c r="K955" s="203"/>
      <c r="L955" s="77"/>
      <c r="M955" s="78"/>
      <c r="N955" s="78"/>
      <c r="O955" s="78"/>
      <c r="P955" s="1"/>
      <c r="Q955" s="27"/>
      <c r="R955" s="30"/>
      <c r="S955" s="1"/>
    </row>
    <row r="956" spans="1:19" ht="12.75" customHeight="1" x14ac:dyDescent="0.25">
      <c r="A956" s="22"/>
      <c r="B956" s="27"/>
      <c r="C956" s="27"/>
      <c r="D956" s="27"/>
      <c r="E956" s="27"/>
      <c r="F956" s="76"/>
      <c r="G956" s="76"/>
      <c r="H956" s="76"/>
      <c r="I956" s="76"/>
      <c r="J956" s="76"/>
      <c r="K956" s="203"/>
      <c r="L956" s="77"/>
      <c r="M956" s="78"/>
      <c r="N956" s="78"/>
      <c r="O956" s="78"/>
      <c r="P956" s="1"/>
      <c r="Q956" s="27"/>
      <c r="R956" s="30"/>
      <c r="S956" s="1"/>
    </row>
    <row r="957" spans="1:19" ht="12.75" customHeight="1" x14ac:dyDescent="0.25">
      <c r="A957" s="22"/>
      <c r="B957" s="27"/>
      <c r="C957" s="27"/>
      <c r="D957" s="27"/>
      <c r="E957" s="27"/>
      <c r="F957" s="76"/>
      <c r="G957" s="76"/>
      <c r="H957" s="76"/>
      <c r="I957" s="76"/>
      <c r="J957" s="76"/>
      <c r="K957" s="203"/>
      <c r="L957" s="77"/>
      <c r="M957" s="78"/>
      <c r="N957" s="78"/>
      <c r="O957" s="78"/>
      <c r="P957" s="1"/>
      <c r="Q957" s="27"/>
      <c r="R957" s="30"/>
      <c r="S957" s="1"/>
    </row>
    <row r="958" spans="1:19" ht="12.75" customHeight="1" x14ac:dyDescent="0.25">
      <c r="A958" s="22"/>
      <c r="B958" s="27"/>
      <c r="C958" s="27"/>
      <c r="D958" s="27"/>
      <c r="E958" s="27"/>
      <c r="F958" s="76"/>
      <c r="G958" s="76"/>
      <c r="H958" s="76"/>
      <c r="I958" s="76"/>
      <c r="J958" s="76"/>
      <c r="K958" s="203"/>
      <c r="L958" s="77"/>
      <c r="M958" s="78"/>
      <c r="N958" s="78"/>
      <c r="O958" s="78"/>
      <c r="P958" s="1"/>
      <c r="Q958" s="27"/>
      <c r="R958" s="30"/>
      <c r="S958" s="1"/>
    </row>
    <row r="959" spans="1:19" ht="12.75" customHeight="1" x14ac:dyDescent="0.25">
      <c r="A959" s="22"/>
      <c r="B959" s="27"/>
      <c r="C959" s="27"/>
      <c r="D959" s="27"/>
      <c r="E959" s="27"/>
      <c r="F959" s="76"/>
      <c r="G959" s="76"/>
      <c r="H959" s="76"/>
      <c r="I959" s="76"/>
      <c r="J959" s="76"/>
      <c r="K959" s="203"/>
      <c r="L959" s="77"/>
      <c r="M959" s="78"/>
      <c r="N959" s="78"/>
      <c r="O959" s="78"/>
      <c r="P959" s="1"/>
      <c r="Q959" s="27"/>
      <c r="R959" s="30"/>
      <c r="S959" s="1"/>
    </row>
    <row r="960" spans="1:19" ht="12.75" customHeight="1" x14ac:dyDescent="0.25">
      <c r="A960" s="22"/>
      <c r="B960" s="27"/>
      <c r="C960" s="27"/>
      <c r="D960" s="27"/>
      <c r="E960" s="27"/>
      <c r="F960" s="76"/>
      <c r="G960" s="76"/>
      <c r="H960" s="76"/>
      <c r="I960" s="76"/>
      <c r="J960" s="76"/>
      <c r="K960" s="203"/>
      <c r="L960" s="77"/>
      <c r="M960" s="78"/>
      <c r="N960" s="78"/>
      <c r="O960" s="78"/>
      <c r="P960" s="1"/>
      <c r="Q960" s="27"/>
      <c r="R960" s="30"/>
      <c r="S960" s="1"/>
    </row>
    <row r="961" spans="1:19" ht="12.75" customHeight="1" x14ac:dyDescent="0.25">
      <c r="A961" s="22"/>
      <c r="B961" s="27"/>
      <c r="C961" s="27"/>
      <c r="D961" s="27"/>
      <c r="E961" s="27"/>
      <c r="F961" s="76"/>
      <c r="G961" s="76"/>
      <c r="H961" s="76"/>
      <c r="I961" s="76"/>
      <c r="J961" s="76"/>
      <c r="K961" s="203"/>
      <c r="L961" s="77"/>
      <c r="M961" s="78"/>
      <c r="N961" s="78"/>
      <c r="O961" s="78"/>
      <c r="P961" s="1"/>
      <c r="Q961" s="27"/>
      <c r="R961" s="30"/>
      <c r="S961" s="1"/>
    </row>
    <row r="962" spans="1:19" ht="12.75" customHeight="1" x14ac:dyDescent="0.25">
      <c r="A962" s="22"/>
      <c r="B962" s="27"/>
      <c r="C962" s="27"/>
      <c r="D962" s="27"/>
      <c r="E962" s="27"/>
      <c r="F962" s="76"/>
      <c r="G962" s="76"/>
      <c r="H962" s="76"/>
      <c r="I962" s="76"/>
      <c r="J962" s="76"/>
      <c r="K962" s="203"/>
      <c r="L962" s="77"/>
      <c r="M962" s="78"/>
      <c r="N962" s="78"/>
      <c r="O962" s="78"/>
      <c r="P962" s="1"/>
      <c r="Q962" s="27"/>
      <c r="R962" s="30"/>
      <c r="S962" s="1"/>
    </row>
    <row r="963" spans="1:19" ht="12.75" customHeight="1" x14ac:dyDescent="0.25">
      <c r="A963" s="22"/>
      <c r="B963" s="27"/>
      <c r="C963" s="27"/>
      <c r="D963" s="27"/>
      <c r="E963" s="27"/>
      <c r="F963" s="76"/>
      <c r="G963" s="76"/>
      <c r="H963" s="76"/>
      <c r="I963" s="76"/>
      <c r="J963" s="76"/>
      <c r="K963" s="203"/>
      <c r="L963" s="77"/>
      <c r="M963" s="78"/>
      <c r="N963" s="78"/>
      <c r="O963" s="78"/>
      <c r="P963" s="1"/>
      <c r="Q963" s="27"/>
      <c r="R963" s="30"/>
      <c r="S963" s="1"/>
    </row>
    <row r="964" spans="1:19" ht="12.75" customHeight="1" x14ac:dyDescent="0.25">
      <c r="A964" s="22"/>
      <c r="B964" s="27"/>
      <c r="C964" s="27"/>
      <c r="D964" s="27"/>
      <c r="E964" s="27"/>
      <c r="F964" s="76"/>
      <c r="G964" s="76"/>
      <c r="H964" s="76"/>
      <c r="I964" s="76"/>
      <c r="J964" s="76"/>
      <c r="K964" s="203"/>
      <c r="L964" s="77"/>
      <c r="M964" s="78"/>
      <c r="N964" s="78"/>
      <c r="O964" s="78"/>
      <c r="P964" s="1"/>
      <c r="Q964" s="27"/>
      <c r="R964" s="30"/>
      <c r="S964" s="1"/>
    </row>
    <row r="965" spans="1:19" ht="12.75" customHeight="1" x14ac:dyDescent="0.25">
      <c r="A965" s="22"/>
      <c r="B965" s="27"/>
      <c r="C965" s="27"/>
      <c r="D965" s="27"/>
      <c r="E965" s="27"/>
      <c r="F965" s="76"/>
      <c r="G965" s="76"/>
      <c r="H965" s="76"/>
      <c r="I965" s="76"/>
      <c r="J965" s="76"/>
      <c r="K965" s="203"/>
      <c r="L965" s="77"/>
      <c r="M965" s="78"/>
      <c r="N965" s="78"/>
      <c r="O965" s="78"/>
      <c r="P965" s="1"/>
      <c r="Q965" s="27"/>
      <c r="R965" s="30"/>
      <c r="S965" s="1"/>
    </row>
    <row r="966" spans="1:19" ht="12.75" customHeight="1" x14ac:dyDescent="0.25">
      <c r="A966" s="22"/>
      <c r="B966" s="27"/>
      <c r="C966" s="27"/>
      <c r="D966" s="27"/>
      <c r="E966" s="27"/>
      <c r="F966" s="76"/>
      <c r="G966" s="76"/>
      <c r="H966" s="76"/>
      <c r="I966" s="76"/>
      <c r="J966" s="76"/>
      <c r="K966" s="203"/>
      <c r="L966" s="77"/>
      <c r="M966" s="78"/>
      <c r="N966" s="78"/>
      <c r="O966" s="78"/>
      <c r="P966" s="1"/>
      <c r="Q966" s="27"/>
      <c r="R966" s="30"/>
      <c r="S966" s="1"/>
    </row>
    <row r="967" spans="1:19" ht="12.75" customHeight="1" x14ac:dyDescent="0.25">
      <c r="A967" s="22"/>
      <c r="B967" s="27"/>
      <c r="C967" s="27"/>
      <c r="D967" s="27"/>
      <c r="E967" s="27"/>
      <c r="F967" s="76"/>
      <c r="G967" s="76"/>
      <c r="H967" s="76"/>
      <c r="I967" s="76"/>
      <c r="J967" s="76"/>
      <c r="K967" s="203"/>
      <c r="L967" s="77"/>
      <c r="M967" s="78"/>
      <c r="N967" s="78"/>
      <c r="O967" s="78"/>
      <c r="P967" s="1"/>
      <c r="Q967" s="27"/>
      <c r="R967" s="30"/>
      <c r="S967" s="1"/>
    </row>
    <row r="968" spans="1:19" ht="12.75" customHeight="1" x14ac:dyDescent="0.25">
      <c r="A968" s="22"/>
      <c r="B968" s="27"/>
      <c r="C968" s="27"/>
      <c r="D968" s="27"/>
      <c r="E968" s="27"/>
      <c r="F968" s="76"/>
      <c r="G968" s="76"/>
      <c r="H968" s="76"/>
      <c r="I968" s="76"/>
      <c r="J968" s="76"/>
      <c r="K968" s="203"/>
      <c r="L968" s="77"/>
      <c r="M968" s="78"/>
      <c r="N968" s="78"/>
      <c r="O968" s="78"/>
      <c r="P968" s="1"/>
      <c r="Q968" s="27"/>
      <c r="R968" s="30"/>
      <c r="S968" s="1"/>
    </row>
    <row r="969" spans="1:19" ht="12.75" customHeight="1" x14ac:dyDescent="0.25">
      <c r="A969" s="22"/>
      <c r="B969" s="27"/>
      <c r="C969" s="27"/>
      <c r="D969" s="27"/>
      <c r="E969" s="27"/>
      <c r="F969" s="76"/>
      <c r="G969" s="76"/>
      <c r="H969" s="76"/>
      <c r="I969" s="76"/>
      <c r="J969" s="76"/>
      <c r="K969" s="203"/>
      <c r="L969" s="77"/>
      <c r="M969" s="78"/>
      <c r="N969" s="78"/>
      <c r="O969" s="78"/>
      <c r="P969" s="1"/>
      <c r="Q969" s="27"/>
      <c r="R969" s="30"/>
      <c r="S969" s="1"/>
    </row>
    <row r="970" spans="1:19" ht="12.75" customHeight="1" x14ac:dyDescent="0.25">
      <c r="A970" s="22"/>
      <c r="B970" s="27"/>
      <c r="C970" s="27"/>
      <c r="D970" s="27"/>
      <c r="E970" s="27"/>
      <c r="F970" s="76"/>
      <c r="G970" s="76"/>
      <c r="H970" s="76"/>
      <c r="I970" s="76"/>
      <c r="J970" s="76"/>
      <c r="K970" s="203"/>
      <c r="L970" s="77"/>
      <c r="M970" s="78"/>
      <c r="N970" s="78"/>
      <c r="O970" s="78"/>
      <c r="P970" s="1"/>
      <c r="Q970" s="27"/>
      <c r="R970" s="30"/>
      <c r="S970" s="1"/>
    </row>
    <row r="971" spans="1:19" ht="12.75" customHeight="1" x14ac:dyDescent="0.25">
      <c r="A971" s="22"/>
      <c r="B971" s="27"/>
      <c r="C971" s="27"/>
      <c r="D971" s="27"/>
      <c r="E971" s="27"/>
      <c r="F971" s="76"/>
      <c r="G971" s="76"/>
      <c r="H971" s="76"/>
      <c r="I971" s="76"/>
      <c r="J971" s="76"/>
      <c r="K971" s="203"/>
      <c r="L971" s="77"/>
      <c r="M971" s="78"/>
      <c r="N971" s="78"/>
      <c r="O971" s="78"/>
      <c r="P971" s="1"/>
      <c r="Q971" s="27"/>
      <c r="R971" s="30"/>
      <c r="S971" s="1"/>
    </row>
    <row r="972" spans="1:19" ht="12.75" customHeight="1" x14ac:dyDescent="0.25">
      <c r="A972" s="22"/>
      <c r="B972" s="27"/>
      <c r="C972" s="27"/>
      <c r="D972" s="27"/>
      <c r="E972" s="27"/>
      <c r="F972" s="76"/>
      <c r="G972" s="76"/>
      <c r="H972" s="76"/>
      <c r="I972" s="76"/>
      <c r="J972" s="76"/>
      <c r="K972" s="203"/>
      <c r="L972" s="77"/>
      <c r="M972" s="78"/>
      <c r="N972" s="78"/>
      <c r="O972" s="78"/>
      <c r="P972" s="1"/>
      <c r="Q972" s="27"/>
      <c r="R972" s="30"/>
      <c r="S972" s="1"/>
    </row>
    <row r="973" spans="1:19" ht="12.75" customHeight="1" x14ac:dyDescent="0.25">
      <c r="A973" s="22"/>
      <c r="B973" s="27"/>
      <c r="C973" s="27"/>
      <c r="D973" s="27"/>
      <c r="E973" s="27"/>
      <c r="F973" s="76"/>
      <c r="G973" s="76"/>
      <c r="H973" s="76"/>
      <c r="I973" s="76"/>
      <c r="J973" s="76"/>
      <c r="K973" s="203"/>
      <c r="L973" s="77"/>
      <c r="M973" s="78"/>
      <c r="N973" s="78"/>
      <c r="O973" s="78"/>
      <c r="P973" s="1"/>
      <c r="Q973" s="27"/>
      <c r="R973" s="30"/>
      <c r="S973" s="1"/>
    </row>
    <row r="974" spans="1:19" ht="12.75" customHeight="1" x14ac:dyDescent="0.25">
      <c r="A974" s="22"/>
      <c r="B974" s="27"/>
      <c r="C974" s="27"/>
      <c r="D974" s="27"/>
      <c r="E974" s="27"/>
      <c r="F974" s="76"/>
      <c r="G974" s="76"/>
      <c r="H974" s="76"/>
      <c r="I974" s="76"/>
      <c r="J974" s="76"/>
      <c r="K974" s="203"/>
      <c r="L974" s="77"/>
      <c r="M974" s="78"/>
      <c r="N974" s="78"/>
      <c r="O974" s="78"/>
      <c r="P974" s="1"/>
      <c r="Q974" s="27"/>
      <c r="R974" s="30"/>
      <c r="S974" s="1"/>
    </row>
    <row r="975" spans="1:19" ht="12.75" customHeight="1" x14ac:dyDescent="0.25">
      <c r="A975" s="22"/>
      <c r="B975" s="27"/>
      <c r="C975" s="27"/>
      <c r="D975" s="27"/>
      <c r="E975" s="27"/>
      <c r="F975" s="76"/>
      <c r="G975" s="76"/>
      <c r="H975" s="76"/>
      <c r="I975" s="76"/>
      <c r="J975" s="76"/>
      <c r="K975" s="203"/>
      <c r="L975" s="77"/>
      <c r="M975" s="78"/>
      <c r="N975" s="78"/>
      <c r="O975" s="78"/>
      <c r="P975" s="1"/>
      <c r="Q975" s="27"/>
      <c r="R975" s="30"/>
      <c r="S975" s="1"/>
    </row>
    <row r="976" spans="1:19" ht="12.75" customHeight="1" x14ac:dyDescent="0.25">
      <c r="A976" s="22"/>
      <c r="B976" s="27"/>
      <c r="C976" s="27"/>
      <c r="D976" s="27"/>
      <c r="E976" s="27"/>
      <c r="F976" s="76"/>
      <c r="G976" s="76"/>
      <c r="H976" s="76"/>
      <c r="I976" s="76"/>
      <c r="J976" s="76"/>
      <c r="K976" s="203"/>
      <c r="L976" s="77"/>
      <c r="M976" s="78"/>
      <c r="N976" s="78"/>
      <c r="O976" s="78"/>
      <c r="P976" s="1"/>
      <c r="Q976" s="27"/>
      <c r="R976" s="30"/>
      <c r="S976" s="1"/>
    </row>
    <row r="977" spans="1:19" ht="12.75" customHeight="1" x14ac:dyDescent="0.25">
      <c r="A977" s="22"/>
      <c r="B977" s="27"/>
      <c r="C977" s="27"/>
      <c r="D977" s="27"/>
      <c r="E977" s="27"/>
      <c r="F977" s="76"/>
      <c r="G977" s="76"/>
      <c r="H977" s="76"/>
      <c r="I977" s="76"/>
      <c r="J977" s="76"/>
      <c r="K977" s="203"/>
      <c r="L977" s="77"/>
      <c r="M977" s="78"/>
      <c r="N977" s="78"/>
      <c r="O977" s="78"/>
      <c r="P977" s="1"/>
      <c r="Q977" s="27"/>
      <c r="R977" s="30"/>
      <c r="S977" s="1"/>
    </row>
    <row r="978" spans="1:19" ht="12.75" customHeight="1" x14ac:dyDescent="0.25">
      <c r="A978" s="22"/>
      <c r="B978" s="27"/>
      <c r="C978" s="27"/>
      <c r="D978" s="27"/>
      <c r="E978" s="27"/>
      <c r="F978" s="76"/>
      <c r="G978" s="76"/>
      <c r="H978" s="76"/>
      <c r="I978" s="76"/>
      <c r="J978" s="76"/>
      <c r="K978" s="203"/>
      <c r="L978" s="77"/>
      <c r="M978" s="78"/>
      <c r="N978" s="78"/>
      <c r="O978" s="78"/>
      <c r="P978" s="1"/>
      <c r="Q978" s="27"/>
      <c r="R978" s="30"/>
      <c r="S978" s="1"/>
    </row>
    <row r="979" spans="1:19" ht="12.75" customHeight="1" x14ac:dyDescent="0.25">
      <c r="A979" s="22"/>
      <c r="B979" s="27"/>
      <c r="C979" s="27"/>
      <c r="D979" s="27"/>
      <c r="E979" s="27"/>
      <c r="F979" s="76"/>
      <c r="G979" s="76"/>
      <c r="H979" s="76"/>
      <c r="I979" s="76"/>
      <c r="J979" s="76"/>
      <c r="K979" s="203"/>
      <c r="L979" s="77"/>
      <c r="M979" s="78"/>
      <c r="N979" s="78"/>
      <c r="O979" s="78"/>
      <c r="P979" s="1"/>
      <c r="Q979" s="27"/>
      <c r="R979" s="30"/>
      <c r="S979" s="1"/>
    </row>
    <row r="980" spans="1:19" ht="12.75" customHeight="1" x14ac:dyDescent="0.25">
      <c r="A980" s="22"/>
      <c r="B980" s="27"/>
      <c r="C980" s="27"/>
      <c r="D980" s="27"/>
      <c r="E980" s="27"/>
      <c r="F980" s="76"/>
      <c r="G980" s="76"/>
      <c r="H980" s="76"/>
      <c r="I980" s="76"/>
      <c r="J980" s="76"/>
      <c r="K980" s="203"/>
      <c r="L980" s="77"/>
      <c r="M980" s="78"/>
      <c r="N980" s="78"/>
      <c r="O980" s="78"/>
      <c r="P980" s="1"/>
      <c r="Q980" s="27"/>
      <c r="R980" s="30"/>
      <c r="S980" s="1"/>
    </row>
    <row r="981" spans="1:19" ht="12.75" customHeight="1" x14ac:dyDescent="0.25">
      <c r="A981" s="22"/>
      <c r="B981" s="27"/>
      <c r="C981" s="27"/>
      <c r="D981" s="27"/>
      <c r="E981" s="27"/>
      <c r="F981" s="76"/>
      <c r="G981" s="76"/>
      <c r="H981" s="76"/>
      <c r="I981" s="76"/>
      <c r="J981" s="76"/>
      <c r="K981" s="203"/>
      <c r="L981" s="77"/>
      <c r="M981" s="78"/>
      <c r="N981" s="78"/>
      <c r="O981" s="78"/>
      <c r="P981" s="1"/>
      <c r="Q981" s="27"/>
      <c r="R981" s="30"/>
      <c r="S981" s="1"/>
    </row>
    <row r="982" spans="1:19" ht="12.75" customHeight="1" x14ac:dyDescent="0.25">
      <c r="A982" s="22"/>
      <c r="B982" s="27"/>
      <c r="C982" s="27"/>
      <c r="D982" s="27"/>
      <c r="E982" s="27"/>
      <c r="F982" s="76"/>
      <c r="G982" s="76"/>
      <c r="H982" s="76"/>
      <c r="I982" s="76"/>
      <c r="J982" s="76"/>
      <c r="K982" s="203"/>
      <c r="L982" s="77"/>
      <c r="M982" s="78"/>
      <c r="N982" s="78"/>
      <c r="O982" s="78"/>
      <c r="P982" s="1"/>
      <c r="Q982" s="27"/>
      <c r="R982" s="30"/>
      <c r="S982" s="1"/>
    </row>
    <row r="983" spans="1:19" ht="12.75" customHeight="1" x14ac:dyDescent="0.25">
      <c r="A983" s="22"/>
      <c r="B983" s="27"/>
      <c r="C983" s="27"/>
      <c r="D983" s="27"/>
      <c r="E983" s="27"/>
      <c r="F983" s="76"/>
      <c r="G983" s="76"/>
      <c r="H983" s="76"/>
      <c r="I983" s="76"/>
      <c r="J983" s="76"/>
      <c r="K983" s="203"/>
      <c r="L983" s="77"/>
      <c r="M983" s="78"/>
      <c r="N983" s="78"/>
      <c r="O983" s="78"/>
      <c r="P983" s="1"/>
      <c r="Q983" s="27"/>
      <c r="R983" s="30"/>
      <c r="S983" s="1"/>
    </row>
    <row r="984" spans="1:19" ht="12.75" customHeight="1" x14ac:dyDescent="0.25">
      <c r="A984" s="22"/>
      <c r="B984" s="27"/>
      <c r="C984" s="27"/>
      <c r="D984" s="27"/>
      <c r="E984" s="27"/>
      <c r="F984" s="76"/>
      <c r="G984" s="76"/>
      <c r="H984" s="76"/>
      <c r="I984" s="76"/>
      <c r="J984" s="76"/>
      <c r="K984" s="203"/>
      <c r="L984" s="77"/>
      <c r="M984" s="78"/>
      <c r="N984" s="78"/>
      <c r="O984" s="78"/>
      <c r="P984" s="1"/>
      <c r="Q984" s="27"/>
      <c r="R984" s="30"/>
      <c r="S984" s="1"/>
    </row>
    <row r="985" spans="1:19" ht="12.75" customHeight="1" x14ac:dyDescent="0.25">
      <c r="A985" s="22"/>
      <c r="B985" s="27"/>
      <c r="C985" s="27"/>
      <c r="D985" s="27"/>
      <c r="E985" s="27"/>
      <c r="F985" s="76"/>
      <c r="G985" s="76"/>
      <c r="H985" s="76"/>
      <c r="I985" s="76"/>
      <c r="J985" s="76"/>
      <c r="K985" s="203"/>
      <c r="L985" s="77"/>
      <c r="M985" s="78"/>
      <c r="N985" s="78"/>
      <c r="O985" s="78"/>
      <c r="P985" s="1"/>
      <c r="Q985" s="27"/>
      <c r="R985" s="30"/>
      <c r="S985" s="1"/>
    </row>
    <row r="986" spans="1:19" ht="12.75" customHeight="1" x14ac:dyDescent="0.25">
      <c r="A986" s="22"/>
      <c r="B986" s="27"/>
      <c r="C986" s="27"/>
      <c r="D986" s="27"/>
      <c r="E986" s="27"/>
      <c r="F986" s="76"/>
      <c r="G986" s="76"/>
      <c r="H986" s="76"/>
      <c r="I986" s="76"/>
      <c r="J986" s="76"/>
      <c r="K986" s="203"/>
      <c r="L986" s="77"/>
      <c r="M986" s="78"/>
      <c r="N986" s="78"/>
      <c r="O986" s="78"/>
      <c r="P986" s="1"/>
      <c r="Q986" s="27"/>
      <c r="R986" s="30"/>
      <c r="S986" s="1"/>
    </row>
    <row r="987" spans="1:19" ht="12.75" customHeight="1" x14ac:dyDescent="0.25">
      <c r="A987" s="22"/>
      <c r="B987" s="27"/>
      <c r="C987" s="27"/>
      <c r="D987" s="27"/>
      <c r="E987" s="27"/>
      <c r="F987" s="76"/>
      <c r="G987" s="76"/>
      <c r="H987" s="76"/>
      <c r="I987" s="76"/>
      <c r="J987" s="76"/>
      <c r="K987" s="203"/>
      <c r="L987" s="77"/>
      <c r="M987" s="78"/>
      <c r="N987" s="78"/>
      <c r="O987" s="78"/>
      <c r="P987" s="1"/>
      <c r="Q987" s="27"/>
      <c r="R987" s="30"/>
      <c r="S987" s="1"/>
    </row>
    <row r="988" spans="1:19" ht="12.75" customHeight="1" x14ac:dyDescent="0.25">
      <c r="A988" s="22"/>
      <c r="B988" s="27"/>
      <c r="C988" s="27"/>
      <c r="D988" s="27"/>
      <c r="E988" s="27"/>
      <c r="F988" s="76"/>
      <c r="G988" s="76"/>
      <c r="H988" s="76"/>
      <c r="I988" s="76"/>
      <c r="J988" s="76"/>
      <c r="K988" s="203"/>
      <c r="L988" s="77"/>
      <c r="M988" s="78"/>
      <c r="N988" s="78"/>
      <c r="O988" s="78"/>
      <c r="P988" s="1"/>
      <c r="Q988" s="27"/>
      <c r="R988" s="30"/>
      <c r="S988" s="1"/>
    </row>
    <row r="989" spans="1:19" ht="12.75" customHeight="1" x14ac:dyDescent="0.25">
      <c r="A989" s="22"/>
      <c r="B989" s="27"/>
      <c r="C989" s="27"/>
      <c r="D989" s="27"/>
      <c r="E989" s="27"/>
      <c r="F989" s="76"/>
      <c r="G989" s="76"/>
      <c r="H989" s="76"/>
      <c r="I989" s="76"/>
      <c r="J989" s="76"/>
      <c r="K989" s="203"/>
      <c r="L989" s="77"/>
      <c r="M989" s="78"/>
      <c r="N989" s="78"/>
      <c r="O989" s="78"/>
      <c r="P989" s="1"/>
      <c r="Q989" s="27"/>
      <c r="R989" s="30"/>
      <c r="S989" s="1"/>
    </row>
    <row r="990" spans="1:19" ht="12.75" customHeight="1" x14ac:dyDescent="0.25">
      <c r="A990" s="22"/>
      <c r="B990" s="27"/>
      <c r="C990" s="27"/>
      <c r="D990" s="27"/>
      <c r="E990" s="27"/>
      <c r="F990" s="76"/>
      <c r="G990" s="76"/>
      <c r="H990" s="76"/>
      <c r="I990" s="76"/>
      <c r="J990" s="76"/>
      <c r="K990" s="203"/>
      <c r="L990" s="77"/>
      <c r="M990" s="78"/>
      <c r="N990" s="78"/>
      <c r="O990" s="78"/>
      <c r="P990" s="1"/>
      <c r="Q990" s="27"/>
      <c r="R990" s="30"/>
      <c r="S990" s="1"/>
    </row>
    <row r="991" spans="1:19" ht="12.75" customHeight="1" x14ac:dyDescent="0.25">
      <c r="A991" s="22"/>
      <c r="B991" s="27"/>
      <c r="C991" s="27"/>
      <c r="D991" s="27"/>
      <c r="E991" s="27"/>
      <c r="F991" s="76"/>
      <c r="G991" s="76"/>
      <c r="H991" s="76"/>
      <c r="I991" s="76"/>
      <c r="J991" s="76"/>
      <c r="K991" s="203"/>
      <c r="L991" s="77"/>
      <c r="M991" s="78"/>
      <c r="N991" s="78"/>
      <c r="O991" s="78"/>
      <c r="P991" s="1"/>
      <c r="Q991" s="27"/>
      <c r="R991" s="30"/>
      <c r="S991" s="1"/>
    </row>
    <row r="992" spans="1:19" ht="12.75" customHeight="1" x14ac:dyDescent="0.25">
      <c r="A992" s="22"/>
      <c r="B992" s="27"/>
      <c r="C992" s="27"/>
      <c r="D992" s="27"/>
      <c r="E992" s="27"/>
      <c r="F992" s="76"/>
      <c r="G992" s="76"/>
      <c r="H992" s="76"/>
      <c r="I992" s="76"/>
      <c r="J992" s="76"/>
      <c r="K992" s="203"/>
      <c r="L992" s="77"/>
      <c r="M992" s="78"/>
      <c r="N992" s="78"/>
      <c r="O992" s="78"/>
      <c r="P992" s="1"/>
      <c r="Q992" s="27"/>
      <c r="R992" s="30"/>
      <c r="S992" s="1"/>
    </row>
    <row r="993" spans="1:19" ht="12.75" customHeight="1" x14ac:dyDescent="0.25">
      <c r="A993" s="22"/>
      <c r="B993" s="27"/>
      <c r="C993" s="27"/>
      <c r="D993" s="27"/>
      <c r="E993" s="27"/>
      <c r="F993" s="76"/>
      <c r="G993" s="76"/>
      <c r="H993" s="76"/>
      <c r="I993" s="76"/>
      <c r="J993" s="76"/>
      <c r="K993" s="203"/>
      <c r="L993" s="77"/>
      <c r="M993" s="78"/>
      <c r="N993" s="78"/>
      <c r="O993" s="78"/>
      <c r="P993" s="1"/>
      <c r="Q993" s="27"/>
      <c r="R993" s="30"/>
      <c r="S993" s="1"/>
    </row>
    <row r="994" spans="1:19" ht="12.75" customHeight="1" x14ac:dyDescent="0.25">
      <c r="A994" s="22"/>
      <c r="B994" s="27"/>
      <c r="C994" s="27"/>
      <c r="D994" s="27"/>
      <c r="E994" s="27"/>
      <c r="F994" s="76"/>
      <c r="G994" s="76"/>
      <c r="H994" s="76"/>
      <c r="I994" s="76"/>
      <c r="J994" s="76"/>
      <c r="K994" s="203"/>
      <c r="L994" s="77"/>
      <c r="M994" s="78"/>
      <c r="N994" s="78"/>
      <c r="O994" s="78"/>
      <c r="P994" s="1"/>
      <c r="Q994" s="27"/>
      <c r="R994" s="30"/>
      <c r="S994" s="1"/>
    </row>
    <row r="995" spans="1:19" ht="12.75" customHeight="1" x14ac:dyDescent="0.25">
      <c r="A995" s="22"/>
      <c r="B995" s="27"/>
      <c r="C995" s="27"/>
      <c r="D995" s="27"/>
      <c r="E995" s="27"/>
      <c r="F995" s="76"/>
      <c r="G995" s="76"/>
      <c r="H995" s="76"/>
      <c r="I995" s="76"/>
      <c r="J995" s="76"/>
      <c r="K995" s="203"/>
      <c r="L995" s="77"/>
      <c r="M995" s="78"/>
      <c r="N995" s="78"/>
      <c r="O995" s="78"/>
      <c r="P995" s="1"/>
      <c r="Q995" s="27"/>
      <c r="R995" s="30"/>
      <c r="S995" s="1"/>
    </row>
    <row r="996" spans="1:19" ht="12.75" customHeight="1" x14ac:dyDescent="0.25">
      <c r="A996" s="22"/>
      <c r="B996" s="27"/>
      <c r="C996" s="27"/>
      <c r="D996" s="27"/>
      <c r="E996" s="27"/>
      <c r="F996" s="76"/>
      <c r="G996" s="76"/>
      <c r="H996" s="76"/>
      <c r="I996" s="76"/>
      <c r="J996" s="76"/>
      <c r="K996" s="203"/>
      <c r="L996" s="77"/>
      <c r="M996" s="78"/>
      <c r="N996" s="78"/>
      <c r="O996" s="78"/>
      <c r="P996" s="1"/>
      <c r="Q996" s="27"/>
      <c r="R996" s="30"/>
      <c r="S996" s="1"/>
    </row>
    <row r="997" spans="1:19" ht="12.75" customHeight="1" x14ac:dyDescent="0.25">
      <c r="A997" s="22"/>
      <c r="B997" s="27"/>
      <c r="C997" s="27"/>
      <c r="D997" s="27"/>
      <c r="E997" s="27"/>
      <c r="F997" s="76"/>
      <c r="G997" s="76"/>
      <c r="H997" s="76"/>
      <c r="I997" s="76"/>
      <c r="J997" s="76"/>
      <c r="K997" s="203"/>
      <c r="L997" s="77"/>
      <c r="M997" s="78"/>
      <c r="N997" s="78"/>
      <c r="O997" s="78"/>
      <c r="P997" s="1"/>
      <c r="Q997" s="27"/>
      <c r="R997" s="30"/>
      <c r="S997" s="1"/>
    </row>
    <row r="998" spans="1:19" ht="12.75" customHeight="1" x14ac:dyDescent="0.25">
      <c r="A998" s="22"/>
      <c r="B998" s="27"/>
      <c r="C998" s="27"/>
      <c r="D998" s="27"/>
      <c r="E998" s="27"/>
      <c r="F998" s="76"/>
      <c r="G998" s="76"/>
      <c r="H998" s="76"/>
      <c r="I998" s="76"/>
      <c r="J998" s="76"/>
      <c r="K998" s="203"/>
      <c r="L998" s="77"/>
      <c r="M998" s="78"/>
      <c r="N998" s="78"/>
      <c r="O998" s="78"/>
      <c r="P998" s="1"/>
      <c r="Q998" s="27"/>
      <c r="R998" s="30"/>
      <c r="S998" s="1"/>
    </row>
    <row r="999" spans="1:19" ht="12.75" customHeight="1" x14ac:dyDescent="0.25">
      <c r="A999" s="22"/>
      <c r="B999" s="27"/>
      <c r="C999" s="27"/>
      <c r="D999" s="27"/>
      <c r="E999" s="27"/>
      <c r="F999" s="76"/>
      <c r="G999" s="76"/>
      <c r="H999" s="76"/>
      <c r="I999" s="76"/>
      <c r="J999" s="76"/>
      <c r="K999" s="203"/>
      <c r="L999" s="77"/>
      <c r="M999" s="78"/>
      <c r="N999" s="78"/>
      <c r="O999" s="78"/>
      <c r="P999" s="1"/>
      <c r="Q999" s="27"/>
      <c r="R999" s="30"/>
      <c r="S999" s="1"/>
    </row>
    <row r="1000" spans="1:19" ht="12.75" customHeight="1" x14ac:dyDescent="0.25">
      <c r="A1000" s="22"/>
      <c r="B1000" s="27"/>
      <c r="C1000" s="27"/>
      <c r="D1000" s="27"/>
      <c r="E1000" s="27"/>
      <c r="F1000" s="76"/>
      <c r="G1000" s="76"/>
      <c r="H1000" s="76"/>
      <c r="I1000" s="76"/>
      <c r="J1000" s="76"/>
      <c r="K1000" s="203"/>
      <c r="L1000" s="77"/>
      <c r="M1000" s="78"/>
      <c r="N1000" s="78"/>
      <c r="O1000" s="78"/>
      <c r="P1000" s="1"/>
      <c r="Q1000" s="27"/>
      <c r="R1000" s="30"/>
      <c r="S1000" s="1"/>
    </row>
    <row r="1001" spans="1:19" ht="12.75" customHeight="1" x14ac:dyDescent="0.25">
      <c r="A1001" s="22"/>
      <c r="B1001" s="27"/>
      <c r="C1001" s="27"/>
      <c r="D1001" s="27"/>
      <c r="E1001" s="27"/>
      <c r="F1001" s="76"/>
      <c r="G1001" s="76"/>
      <c r="H1001" s="76"/>
      <c r="I1001" s="76"/>
      <c r="J1001" s="76"/>
      <c r="K1001" s="203"/>
      <c r="L1001" s="77"/>
      <c r="M1001" s="78"/>
      <c r="N1001" s="78"/>
      <c r="O1001" s="78"/>
      <c r="P1001" s="1"/>
      <c r="Q1001" s="27"/>
      <c r="R1001" s="30"/>
      <c r="S1001" s="1"/>
    </row>
    <row r="1002" spans="1:19" ht="12.75" customHeight="1" x14ac:dyDescent="0.25">
      <c r="A1002" s="22"/>
      <c r="B1002" s="27"/>
      <c r="C1002" s="27"/>
      <c r="D1002" s="27"/>
      <c r="E1002" s="27"/>
      <c r="F1002" s="76"/>
      <c r="G1002" s="76"/>
      <c r="H1002" s="76"/>
      <c r="I1002" s="76"/>
      <c r="J1002" s="76"/>
      <c r="K1002" s="203"/>
      <c r="L1002" s="77"/>
      <c r="M1002" s="78"/>
      <c r="N1002" s="78"/>
      <c r="O1002" s="78"/>
      <c r="P1002" s="1"/>
      <c r="Q1002" s="27"/>
      <c r="R1002" s="30"/>
      <c r="S1002" s="1"/>
    </row>
    <row r="1003" spans="1:19" ht="12.75" customHeight="1" x14ac:dyDescent="0.25">
      <c r="A1003" s="22"/>
      <c r="B1003" s="27"/>
      <c r="C1003" s="27"/>
      <c r="D1003" s="27"/>
      <c r="E1003" s="27"/>
      <c r="F1003" s="76"/>
      <c r="G1003" s="76"/>
      <c r="H1003" s="76"/>
      <c r="I1003" s="76"/>
      <c r="J1003" s="76"/>
      <c r="K1003" s="203"/>
      <c r="L1003" s="77"/>
      <c r="M1003" s="78"/>
      <c r="N1003" s="78"/>
      <c r="O1003" s="78"/>
      <c r="P1003" s="1"/>
      <c r="Q1003" s="27"/>
      <c r="R1003" s="30"/>
      <c r="S1003" s="1"/>
    </row>
    <row r="1004" spans="1:19" ht="12.75" customHeight="1" x14ac:dyDescent="0.25">
      <c r="A1004" s="22"/>
      <c r="B1004" s="27"/>
      <c r="C1004" s="27"/>
      <c r="D1004" s="27"/>
      <c r="E1004" s="27"/>
      <c r="F1004" s="76"/>
      <c r="G1004" s="76"/>
      <c r="H1004" s="76"/>
      <c r="I1004" s="76"/>
      <c r="J1004" s="76"/>
      <c r="K1004" s="203"/>
      <c r="L1004" s="77"/>
      <c r="M1004" s="78"/>
      <c r="N1004" s="78"/>
      <c r="O1004" s="78"/>
      <c r="P1004" s="1"/>
      <c r="Q1004" s="27"/>
      <c r="R1004" s="30"/>
      <c r="S1004" s="1"/>
    </row>
    <row r="1005" spans="1:19" ht="12.75" customHeight="1" x14ac:dyDescent="0.25">
      <c r="A1005" s="22"/>
      <c r="B1005" s="27"/>
      <c r="C1005" s="27"/>
      <c r="D1005" s="27"/>
      <c r="E1005" s="27"/>
      <c r="F1005" s="76"/>
      <c r="G1005" s="76"/>
      <c r="H1005" s="76"/>
      <c r="I1005" s="76"/>
      <c r="J1005" s="76"/>
      <c r="K1005" s="203"/>
      <c r="L1005" s="77"/>
      <c r="M1005" s="78"/>
      <c r="N1005" s="78"/>
      <c r="O1005" s="78"/>
      <c r="P1005" s="1"/>
      <c r="Q1005" s="27"/>
      <c r="R1005" s="30"/>
      <c r="S1005" s="1"/>
    </row>
    <row r="1006" spans="1:19" ht="12.75" customHeight="1" x14ac:dyDescent="0.25">
      <c r="A1006" s="22"/>
      <c r="B1006" s="27"/>
      <c r="C1006" s="27"/>
      <c r="D1006" s="27"/>
      <c r="E1006" s="27"/>
      <c r="F1006" s="76"/>
      <c r="G1006" s="76"/>
      <c r="H1006" s="76"/>
      <c r="I1006" s="76"/>
      <c r="J1006" s="76"/>
      <c r="K1006" s="203"/>
      <c r="L1006" s="77"/>
      <c r="M1006" s="78"/>
      <c r="N1006" s="78"/>
      <c r="O1006" s="78"/>
      <c r="P1006" s="1"/>
      <c r="Q1006" s="27"/>
      <c r="R1006" s="30"/>
      <c r="S1006" s="1"/>
    </row>
    <row r="1007" spans="1:19" ht="12.75" customHeight="1" x14ac:dyDescent="0.25">
      <c r="A1007" s="22"/>
      <c r="B1007" s="27"/>
      <c r="C1007" s="27"/>
      <c r="D1007" s="27"/>
      <c r="E1007" s="27"/>
      <c r="F1007" s="76"/>
      <c r="G1007" s="76"/>
      <c r="H1007" s="76"/>
      <c r="I1007" s="76"/>
      <c r="J1007" s="76"/>
      <c r="K1007" s="203"/>
      <c r="L1007" s="77"/>
      <c r="M1007" s="78"/>
      <c r="N1007" s="78"/>
      <c r="O1007" s="78"/>
      <c r="P1007" s="1"/>
      <c r="Q1007" s="27"/>
      <c r="R1007" s="30"/>
      <c r="S1007" s="1"/>
    </row>
    <row r="1008" spans="1:19" ht="12.75" customHeight="1" x14ac:dyDescent="0.25">
      <c r="A1008" s="22"/>
      <c r="B1008" s="27"/>
      <c r="C1008" s="27"/>
      <c r="D1008" s="27"/>
      <c r="E1008" s="27"/>
      <c r="F1008" s="76"/>
      <c r="G1008" s="76"/>
      <c r="H1008" s="76"/>
      <c r="I1008" s="76"/>
      <c r="J1008" s="76"/>
      <c r="K1008" s="203"/>
      <c r="L1008" s="77"/>
      <c r="M1008" s="78"/>
      <c r="N1008" s="78"/>
      <c r="O1008" s="78"/>
      <c r="P1008" s="1"/>
      <c r="Q1008" s="27"/>
      <c r="R1008" s="30"/>
      <c r="S1008" s="1"/>
    </row>
    <row r="1009" spans="1:19" ht="12.75" customHeight="1" x14ac:dyDescent="0.25">
      <c r="A1009" s="22"/>
      <c r="B1009" s="27"/>
      <c r="C1009" s="27"/>
      <c r="D1009" s="27"/>
      <c r="E1009" s="27"/>
      <c r="F1009" s="76"/>
      <c r="G1009" s="76"/>
      <c r="H1009" s="76"/>
      <c r="I1009" s="76"/>
      <c r="J1009" s="76"/>
      <c r="K1009" s="203"/>
      <c r="L1009" s="77"/>
      <c r="M1009" s="78"/>
      <c r="N1009" s="78"/>
      <c r="O1009" s="78"/>
      <c r="P1009" s="1"/>
      <c r="Q1009" s="27"/>
      <c r="R1009" s="30"/>
      <c r="S1009" s="1"/>
    </row>
    <row r="1010" spans="1:19" ht="12.75" customHeight="1" x14ac:dyDescent="0.25">
      <c r="A1010" s="22"/>
      <c r="B1010" s="27"/>
      <c r="C1010" s="27"/>
      <c r="D1010" s="27"/>
      <c r="E1010" s="27"/>
      <c r="F1010" s="76"/>
      <c r="G1010" s="76"/>
      <c r="H1010" s="76"/>
      <c r="I1010" s="76"/>
      <c r="J1010" s="76"/>
      <c r="K1010" s="203"/>
      <c r="L1010" s="77"/>
      <c r="M1010" s="78"/>
      <c r="N1010" s="78"/>
      <c r="O1010" s="78"/>
      <c r="P1010" s="1"/>
      <c r="Q1010" s="27"/>
      <c r="R1010" s="30"/>
      <c r="S1010" s="1"/>
    </row>
    <row r="1011" spans="1:19" ht="12.75" customHeight="1" x14ac:dyDescent="0.25">
      <c r="A1011" s="22"/>
      <c r="B1011" s="27"/>
      <c r="C1011" s="27"/>
      <c r="D1011" s="27"/>
      <c r="E1011" s="27"/>
      <c r="F1011" s="76"/>
      <c r="G1011" s="76"/>
      <c r="H1011" s="76"/>
      <c r="I1011" s="76"/>
      <c r="J1011" s="76"/>
      <c r="K1011" s="203"/>
      <c r="L1011" s="77"/>
      <c r="M1011" s="78"/>
      <c r="N1011" s="78"/>
      <c r="O1011" s="78"/>
      <c r="P1011" s="1"/>
      <c r="Q1011" s="27"/>
      <c r="R1011" s="30"/>
      <c r="S1011" s="1"/>
    </row>
    <row r="1012" spans="1:19" ht="12.75" customHeight="1" x14ac:dyDescent="0.25">
      <c r="A1012" s="22"/>
      <c r="B1012" s="27"/>
      <c r="C1012" s="27"/>
      <c r="D1012" s="27"/>
      <c r="E1012" s="27"/>
      <c r="F1012" s="76"/>
      <c r="G1012" s="76"/>
      <c r="H1012" s="76"/>
      <c r="I1012" s="76"/>
      <c r="J1012" s="76"/>
      <c r="K1012" s="203"/>
      <c r="L1012" s="77"/>
      <c r="M1012" s="78"/>
      <c r="N1012" s="78"/>
      <c r="O1012" s="78"/>
      <c r="P1012" s="1"/>
      <c r="Q1012" s="27"/>
      <c r="R1012" s="30"/>
      <c r="S1012" s="1"/>
    </row>
    <row r="1013" spans="1:19" ht="12.75" customHeight="1" x14ac:dyDescent="0.25">
      <c r="A1013" s="22"/>
      <c r="B1013" s="27"/>
      <c r="C1013" s="27"/>
      <c r="D1013" s="27"/>
      <c r="E1013" s="27"/>
      <c r="F1013" s="76"/>
      <c r="G1013" s="76"/>
      <c r="H1013" s="76"/>
      <c r="I1013" s="76"/>
      <c r="J1013" s="76"/>
      <c r="K1013" s="203"/>
      <c r="L1013" s="77"/>
      <c r="M1013" s="78"/>
      <c r="N1013" s="78"/>
      <c r="O1013" s="78"/>
      <c r="P1013" s="1"/>
      <c r="Q1013" s="27"/>
      <c r="R1013" s="30"/>
      <c r="S1013" s="1"/>
    </row>
    <row r="1014" spans="1:19" ht="12.75" customHeight="1" x14ac:dyDescent="0.25">
      <c r="A1014" s="22"/>
      <c r="B1014" s="27"/>
      <c r="C1014" s="27"/>
      <c r="D1014" s="27"/>
      <c r="E1014" s="27"/>
      <c r="F1014" s="76"/>
      <c r="G1014" s="76"/>
      <c r="H1014" s="76"/>
      <c r="I1014" s="76"/>
      <c r="J1014" s="76"/>
      <c r="K1014" s="203"/>
      <c r="L1014" s="77"/>
      <c r="M1014" s="78"/>
      <c r="N1014" s="78"/>
      <c r="O1014" s="78"/>
      <c r="P1014" s="1"/>
      <c r="Q1014" s="27"/>
      <c r="R1014" s="30"/>
      <c r="S1014" s="1"/>
    </row>
    <row r="1015" spans="1:19" ht="12.75" customHeight="1" x14ac:dyDescent="0.25">
      <c r="A1015" s="22"/>
      <c r="B1015" s="27"/>
      <c r="C1015" s="27"/>
      <c r="D1015" s="27"/>
      <c r="E1015" s="27"/>
      <c r="F1015" s="76"/>
      <c r="G1015" s="76"/>
      <c r="H1015" s="76"/>
      <c r="I1015" s="76"/>
      <c r="J1015" s="76"/>
      <c r="K1015" s="203"/>
      <c r="L1015" s="77"/>
      <c r="M1015" s="78"/>
      <c r="N1015" s="78"/>
      <c r="O1015" s="78"/>
      <c r="P1015" s="1"/>
      <c r="Q1015" s="27"/>
      <c r="R1015" s="30"/>
      <c r="S1015" s="1"/>
    </row>
    <row r="1016" spans="1:19" ht="12.75" customHeight="1" x14ac:dyDescent="0.25">
      <c r="A1016" s="22"/>
      <c r="B1016" s="27"/>
      <c r="C1016" s="27"/>
      <c r="D1016" s="27"/>
      <c r="E1016" s="27"/>
      <c r="F1016" s="76"/>
      <c r="G1016" s="76"/>
      <c r="H1016" s="76"/>
      <c r="I1016" s="76"/>
      <c r="J1016" s="76"/>
      <c r="K1016" s="203"/>
      <c r="L1016" s="77"/>
      <c r="M1016" s="78"/>
      <c r="N1016" s="78"/>
      <c r="O1016" s="78"/>
      <c r="P1016" s="1"/>
      <c r="Q1016" s="27"/>
      <c r="R1016" s="30"/>
      <c r="S1016" s="1"/>
    </row>
    <row r="1017" spans="1:19" ht="12.75" customHeight="1" x14ac:dyDescent="0.25">
      <c r="A1017" s="22"/>
      <c r="B1017" s="27"/>
      <c r="C1017" s="27"/>
      <c r="D1017" s="27"/>
      <c r="E1017" s="27"/>
      <c r="F1017" s="76"/>
      <c r="G1017" s="76"/>
      <c r="H1017" s="76"/>
      <c r="I1017" s="76"/>
      <c r="J1017" s="76"/>
      <c r="K1017" s="203"/>
      <c r="L1017" s="77"/>
      <c r="M1017" s="78"/>
      <c r="N1017" s="78"/>
      <c r="O1017" s="78"/>
      <c r="P1017" s="1"/>
      <c r="Q1017" s="27"/>
      <c r="R1017" s="30"/>
      <c r="S1017" s="1"/>
    </row>
    <row r="1018" spans="1:19" ht="12.75" customHeight="1" x14ac:dyDescent="0.25">
      <c r="A1018" s="22"/>
      <c r="B1018" s="27"/>
      <c r="C1018" s="27"/>
      <c r="D1018" s="27"/>
      <c r="E1018" s="27"/>
      <c r="F1018" s="76"/>
      <c r="G1018" s="76"/>
      <c r="H1018" s="76"/>
      <c r="I1018" s="76"/>
      <c r="J1018" s="76"/>
      <c r="K1018" s="203"/>
      <c r="L1018" s="77"/>
      <c r="M1018" s="78"/>
      <c r="N1018" s="78"/>
      <c r="O1018" s="78"/>
      <c r="P1018" s="1"/>
      <c r="Q1018" s="27"/>
      <c r="R1018" s="30"/>
      <c r="S1018" s="1"/>
    </row>
    <row r="1019" spans="1:19" ht="12.75" customHeight="1" x14ac:dyDescent="0.25">
      <c r="A1019" s="22"/>
      <c r="B1019" s="27"/>
      <c r="C1019" s="27"/>
      <c r="D1019" s="27"/>
      <c r="E1019" s="27"/>
      <c r="F1019" s="76"/>
      <c r="G1019" s="76"/>
      <c r="H1019" s="76"/>
      <c r="I1019" s="76"/>
      <c r="J1019" s="76"/>
      <c r="K1019" s="203"/>
      <c r="L1019" s="77"/>
      <c r="M1019" s="78"/>
      <c r="N1019" s="78"/>
      <c r="O1019" s="78"/>
      <c r="P1019" s="1"/>
      <c r="Q1019" s="27"/>
      <c r="R1019" s="30"/>
      <c r="S1019" s="1"/>
    </row>
    <row r="1020" spans="1:19" ht="12.75" customHeight="1" x14ac:dyDescent="0.25">
      <c r="A1020" s="22"/>
      <c r="B1020" s="27"/>
      <c r="C1020" s="27"/>
      <c r="D1020" s="27"/>
      <c r="E1020" s="27"/>
      <c r="F1020" s="76"/>
      <c r="G1020" s="76"/>
      <c r="H1020" s="76"/>
      <c r="I1020" s="76"/>
      <c r="J1020" s="76"/>
      <c r="K1020" s="203"/>
      <c r="L1020" s="77"/>
      <c r="M1020" s="78"/>
      <c r="N1020" s="78"/>
      <c r="O1020" s="78"/>
      <c r="P1020" s="1"/>
      <c r="Q1020" s="27"/>
      <c r="R1020" s="30"/>
      <c r="S1020" s="1"/>
    </row>
    <row r="1021" spans="1:19" ht="12.75" customHeight="1" x14ac:dyDescent="0.25">
      <c r="A1021" s="22"/>
      <c r="B1021" s="27"/>
      <c r="C1021" s="27"/>
      <c r="D1021" s="27"/>
      <c r="E1021" s="27"/>
      <c r="F1021" s="76"/>
      <c r="G1021" s="76"/>
      <c r="H1021" s="76"/>
      <c r="I1021" s="76"/>
      <c r="J1021" s="76"/>
      <c r="K1021" s="203"/>
      <c r="L1021" s="77"/>
      <c r="M1021" s="78"/>
      <c r="N1021" s="78"/>
      <c r="O1021" s="78"/>
      <c r="P1021" s="1"/>
      <c r="Q1021" s="27"/>
      <c r="R1021" s="30"/>
      <c r="S1021" s="1"/>
    </row>
    <row r="1022" spans="1:19" ht="12.75" customHeight="1" x14ac:dyDescent="0.25">
      <c r="A1022" s="22"/>
      <c r="B1022" s="27"/>
      <c r="C1022" s="27"/>
      <c r="D1022" s="27"/>
      <c r="E1022" s="27"/>
      <c r="F1022" s="76"/>
      <c r="G1022" s="76"/>
      <c r="H1022" s="76"/>
      <c r="I1022" s="76"/>
      <c r="J1022" s="76"/>
      <c r="K1022" s="203"/>
      <c r="L1022" s="77"/>
      <c r="M1022" s="78"/>
      <c r="N1022" s="78"/>
      <c r="O1022" s="78"/>
      <c r="P1022" s="1"/>
      <c r="Q1022" s="27"/>
      <c r="R1022" s="30"/>
      <c r="S1022" s="1"/>
    </row>
    <row r="1023" spans="1:19" ht="12.75" customHeight="1" x14ac:dyDescent="0.25">
      <c r="A1023" s="22"/>
      <c r="B1023" s="27"/>
      <c r="C1023" s="27"/>
      <c r="D1023" s="27"/>
      <c r="E1023" s="27"/>
      <c r="F1023" s="76"/>
      <c r="G1023" s="76"/>
      <c r="H1023" s="76"/>
      <c r="I1023" s="76"/>
      <c r="J1023" s="76"/>
      <c r="K1023" s="203"/>
      <c r="L1023" s="77"/>
      <c r="M1023" s="78"/>
      <c r="N1023" s="78"/>
      <c r="O1023" s="78"/>
      <c r="P1023" s="1"/>
      <c r="Q1023" s="27"/>
      <c r="R1023" s="30"/>
      <c r="S1023" s="1"/>
    </row>
    <row r="1024" spans="1:19" ht="12.75" customHeight="1" x14ac:dyDescent="0.25">
      <c r="A1024" s="22"/>
      <c r="B1024" s="27"/>
      <c r="C1024" s="27"/>
      <c r="D1024" s="27"/>
      <c r="E1024" s="27"/>
      <c r="F1024" s="76"/>
      <c r="G1024" s="76"/>
      <c r="H1024" s="76"/>
      <c r="I1024" s="76"/>
      <c r="J1024" s="76"/>
      <c r="K1024" s="203"/>
      <c r="L1024" s="77"/>
      <c r="M1024" s="78"/>
      <c r="N1024" s="78"/>
      <c r="O1024" s="78"/>
      <c r="P1024" s="1"/>
      <c r="Q1024" s="27"/>
      <c r="R1024" s="30"/>
      <c r="S1024" s="1"/>
    </row>
    <row r="1025" spans="1:19" ht="12.75" customHeight="1" x14ac:dyDescent="0.25">
      <c r="A1025" s="22"/>
      <c r="B1025" s="27"/>
      <c r="C1025" s="27"/>
      <c r="D1025" s="27"/>
      <c r="E1025" s="27"/>
      <c r="F1025" s="76"/>
      <c r="G1025" s="76"/>
      <c r="H1025" s="76"/>
      <c r="I1025" s="76"/>
      <c r="J1025" s="76"/>
      <c r="K1025" s="203"/>
      <c r="L1025" s="77"/>
      <c r="M1025" s="78"/>
      <c r="N1025" s="78"/>
      <c r="O1025" s="78"/>
      <c r="P1025" s="1"/>
      <c r="Q1025" s="27"/>
      <c r="R1025" s="30"/>
      <c r="S1025" s="1"/>
    </row>
    <row r="1026" spans="1:19" ht="12.75" customHeight="1" x14ac:dyDescent="0.25">
      <c r="A1026" s="22"/>
      <c r="B1026" s="27"/>
      <c r="C1026" s="27"/>
      <c r="D1026" s="27"/>
      <c r="E1026" s="27"/>
      <c r="F1026" s="76"/>
      <c r="G1026" s="76"/>
      <c r="H1026" s="76"/>
      <c r="I1026" s="76"/>
      <c r="J1026" s="76"/>
      <c r="K1026" s="203"/>
      <c r="L1026" s="77"/>
      <c r="M1026" s="78"/>
      <c r="N1026" s="78"/>
      <c r="O1026" s="78"/>
      <c r="P1026" s="1"/>
      <c r="Q1026" s="27"/>
      <c r="R1026" s="30"/>
      <c r="S1026" s="1"/>
    </row>
    <row r="1027" spans="1:19" ht="12.75" customHeight="1" x14ac:dyDescent="0.25">
      <c r="A1027" s="22"/>
      <c r="B1027" s="27"/>
      <c r="C1027" s="27"/>
      <c r="D1027" s="27"/>
      <c r="E1027" s="27"/>
      <c r="F1027" s="76"/>
      <c r="G1027" s="76"/>
      <c r="H1027" s="76"/>
      <c r="I1027" s="76"/>
      <c r="J1027" s="76"/>
      <c r="K1027" s="203"/>
      <c r="L1027" s="77"/>
      <c r="M1027" s="78"/>
      <c r="N1027" s="78"/>
      <c r="O1027" s="78"/>
      <c r="P1027" s="1"/>
      <c r="Q1027" s="27"/>
      <c r="R1027" s="30"/>
      <c r="S1027" s="1"/>
    </row>
    <row r="1028" spans="1:19" ht="12.75" customHeight="1" x14ac:dyDescent="0.25">
      <c r="A1028" s="22"/>
      <c r="B1028" s="27"/>
      <c r="C1028" s="27"/>
      <c r="D1028" s="27"/>
      <c r="E1028" s="27"/>
      <c r="F1028" s="76"/>
      <c r="G1028" s="76"/>
      <c r="H1028" s="76"/>
      <c r="I1028" s="76"/>
      <c r="J1028" s="76"/>
      <c r="K1028" s="203"/>
      <c r="L1028" s="77"/>
      <c r="M1028" s="78"/>
      <c r="N1028" s="78"/>
      <c r="O1028" s="78"/>
      <c r="P1028" s="1"/>
      <c r="Q1028" s="27"/>
      <c r="R1028" s="30"/>
      <c r="S1028" s="1"/>
    </row>
    <row r="1029" spans="1:19" ht="12.75" customHeight="1" x14ac:dyDescent="0.25">
      <c r="A1029" s="22"/>
      <c r="B1029" s="27"/>
      <c r="C1029" s="27"/>
      <c r="D1029" s="27"/>
      <c r="E1029" s="27"/>
      <c r="F1029" s="76"/>
      <c r="G1029" s="76"/>
      <c r="H1029" s="76"/>
      <c r="I1029" s="76"/>
      <c r="J1029" s="76"/>
      <c r="K1029" s="203"/>
      <c r="L1029" s="77"/>
      <c r="M1029" s="78"/>
      <c r="N1029" s="78"/>
      <c r="O1029" s="78"/>
      <c r="P1029" s="1"/>
      <c r="Q1029" s="27"/>
      <c r="R1029" s="30"/>
      <c r="S1029" s="1"/>
    </row>
    <row r="1030" spans="1:19" ht="12.75" customHeight="1" x14ac:dyDescent="0.25">
      <c r="A1030" s="22"/>
      <c r="B1030" s="27"/>
      <c r="C1030" s="27"/>
      <c r="D1030" s="27"/>
      <c r="E1030" s="27"/>
      <c r="F1030" s="76"/>
      <c r="G1030" s="76"/>
      <c r="H1030" s="76"/>
      <c r="I1030" s="76"/>
      <c r="J1030" s="76"/>
      <c r="K1030" s="203"/>
      <c r="L1030" s="77"/>
      <c r="M1030" s="78"/>
      <c r="N1030" s="78"/>
      <c r="O1030" s="78"/>
      <c r="P1030" s="1"/>
      <c r="Q1030" s="27"/>
      <c r="R1030" s="30"/>
      <c r="S1030" s="1"/>
    </row>
    <row r="1031" spans="1:19" ht="12.75" customHeight="1" x14ac:dyDescent="0.25">
      <c r="A1031" s="22"/>
      <c r="B1031" s="27"/>
      <c r="C1031" s="27"/>
      <c r="D1031" s="27"/>
      <c r="E1031" s="27"/>
      <c r="F1031" s="76"/>
      <c r="G1031" s="76"/>
      <c r="H1031" s="76"/>
      <c r="I1031" s="76"/>
      <c r="J1031" s="76"/>
      <c r="K1031" s="203"/>
      <c r="L1031" s="77"/>
      <c r="M1031" s="78"/>
      <c r="N1031" s="78"/>
      <c r="O1031" s="78"/>
      <c r="P1031" s="1"/>
      <c r="Q1031" s="27"/>
      <c r="R1031" s="30"/>
      <c r="S1031" s="1"/>
    </row>
    <row r="1032" spans="1:19" ht="12.75" customHeight="1" x14ac:dyDescent="0.25">
      <c r="A1032" s="22"/>
      <c r="B1032" s="27"/>
      <c r="C1032" s="27"/>
      <c r="D1032" s="27"/>
      <c r="E1032" s="27"/>
      <c r="F1032" s="76"/>
      <c r="G1032" s="76"/>
      <c r="H1032" s="76"/>
      <c r="I1032" s="76"/>
      <c r="J1032" s="76"/>
      <c r="K1032" s="203"/>
      <c r="L1032" s="77"/>
      <c r="M1032" s="78"/>
      <c r="N1032" s="78"/>
      <c r="O1032" s="78"/>
      <c r="P1032" s="1"/>
      <c r="Q1032" s="27"/>
      <c r="R1032" s="30"/>
      <c r="S1032" s="1"/>
    </row>
    <row r="1033" spans="1:19" ht="12.75" customHeight="1" x14ac:dyDescent="0.25">
      <c r="A1033" s="22"/>
      <c r="B1033" s="27"/>
      <c r="C1033" s="27"/>
      <c r="D1033" s="27"/>
      <c r="E1033" s="27"/>
      <c r="F1033" s="76"/>
      <c r="G1033" s="76"/>
      <c r="H1033" s="76"/>
      <c r="I1033" s="76"/>
      <c r="J1033" s="76"/>
      <c r="K1033" s="203"/>
      <c r="L1033" s="77"/>
      <c r="M1033" s="78"/>
      <c r="N1033" s="78"/>
      <c r="O1033" s="78"/>
      <c r="P1033" s="1"/>
      <c r="Q1033" s="27"/>
      <c r="R1033" s="30"/>
      <c r="S1033" s="1"/>
    </row>
    <row r="1034" spans="1:19" ht="12.75" customHeight="1" x14ac:dyDescent="0.25">
      <c r="A1034" s="22"/>
      <c r="B1034" s="27"/>
      <c r="C1034" s="27"/>
      <c r="D1034" s="27"/>
      <c r="E1034" s="27"/>
      <c r="F1034" s="76"/>
      <c r="G1034" s="76"/>
      <c r="H1034" s="76"/>
      <c r="I1034" s="76"/>
      <c r="J1034" s="76"/>
      <c r="K1034" s="203"/>
      <c r="L1034" s="77"/>
      <c r="M1034" s="78"/>
      <c r="N1034" s="78"/>
      <c r="O1034" s="78"/>
      <c r="P1034" s="1"/>
      <c r="Q1034" s="27"/>
      <c r="R1034" s="30"/>
      <c r="S1034" s="1"/>
    </row>
    <row r="1035" spans="1:19" ht="12.75" customHeight="1" x14ac:dyDescent="0.25">
      <c r="A1035" s="22"/>
      <c r="B1035" s="27"/>
      <c r="C1035" s="27"/>
      <c r="D1035" s="27"/>
      <c r="E1035" s="27"/>
      <c r="F1035" s="76"/>
      <c r="G1035" s="76"/>
      <c r="H1035" s="76"/>
      <c r="I1035" s="76"/>
      <c r="J1035" s="76"/>
      <c r="K1035" s="203"/>
      <c r="L1035" s="77"/>
      <c r="M1035" s="78"/>
      <c r="N1035" s="78"/>
      <c r="O1035" s="78"/>
      <c r="P1035" s="1"/>
      <c r="Q1035" s="27"/>
      <c r="R1035" s="30"/>
      <c r="S1035" s="1"/>
    </row>
    <row r="1036" spans="1:19" ht="12.75" customHeight="1" x14ac:dyDescent="0.25">
      <c r="A1036" s="22"/>
      <c r="B1036" s="27"/>
      <c r="C1036" s="27"/>
      <c r="D1036" s="27"/>
      <c r="E1036" s="27"/>
      <c r="F1036" s="76"/>
      <c r="G1036" s="76"/>
      <c r="H1036" s="76"/>
      <c r="I1036" s="76"/>
      <c r="J1036" s="76"/>
      <c r="K1036" s="203"/>
      <c r="L1036" s="77"/>
      <c r="M1036" s="78"/>
      <c r="N1036" s="78"/>
      <c r="O1036" s="78"/>
      <c r="P1036" s="1"/>
      <c r="Q1036" s="27"/>
      <c r="R1036" s="30"/>
      <c r="S1036" s="1"/>
    </row>
    <row r="1037" spans="1:19" ht="12.75" customHeight="1" x14ac:dyDescent="0.25">
      <c r="A1037" s="22"/>
      <c r="B1037" s="27"/>
      <c r="C1037" s="27"/>
      <c r="D1037" s="27"/>
      <c r="E1037" s="27"/>
      <c r="F1037" s="76"/>
      <c r="G1037" s="76"/>
      <c r="H1037" s="76"/>
      <c r="I1037" s="76"/>
      <c r="J1037" s="76"/>
      <c r="K1037" s="203"/>
      <c r="L1037" s="77"/>
      <c r="M1037" s="78"/>
      <c r="N1037" s="78"/>
      <c r="O1037" s="78"/>
      <c r="P1037" s="1"/>
      <c r="Q1037" s="27"/>
      <c r="R1037" s="30"/>
      <c r="S1037" s="1"/>
    </row>
    <row r="1038" spans="1:19" ht="12.75" customHeight="1" x14ac:dyDescent="0.25">
      <c r="A1038" s="22"/>
      <c r="B1038" s="27"/>
      <c r="C1038" s="27"/>
      <c r="D1038" s="27"/>
      <c r="E1038" s="27"/>
      <c r="F1038" s="76"/>
      <c r="G1038" s="76"/>
      <c r="H1038" s="76"/>
      <c r="I1038" s="76"/>
      <c r="J1038" s="76"/>
      <c r="K1038" s="203"/>
      <c r="L1038" s="77"/>
      <c r="M1038" s="78"/>
      <c r="N1038" s="78"/>
      <c r="O1038" s="78"/>
      <c r="P1038" s="1"/>
      <c r="Q1038" s="27"/>
      <c r="R1038" s="30"/>
      <c r="S1038" s="1"/>
    </row>
    <row r="1039" spans="1:19" ht="12.75" customHeight="1" x14ac:dyDescent="0.25">
      <c r="A1039" s="22"/>
      <c r="B1039" s="27"/>
      <c r="C1039" s="27"/>
      <c r="D1039" s="27"/>
      <c r="E1039" s="27"/>
      <c r="F1039" s="76"/>
      <c r="G1039" s="76"/>
      <c r="H1039" s="76"/>
      <c r="I1039" s="76"/>
      <c r="J1039" s="76"/>
      <c r="K1039" s="203"/>
      <c r="L1039" s="77"/>
      <c r="M1039" s="78"/>
      <c r="N1039" s="78"/>
      <c r="O1039" s="78"/>
      <c r="P1039" s="1"/>
      <c r="Q1039" s="27"/>
      <c r="R1039" s="30"/>
      <c r="S1039" s="1"/>
    </row>
    <row r="1040" spans="1:19" ht="12.75" customHeight="1" x14ac:dyDescent="0.25">
      <c r="A1040" s="22"/>
      <c r="B1040" s="27"/>
      <c r="C1040" s="27"/>
      <c r="D1040" s="27"/>
      <c r="E1040" s="27"/>
      <c r="F1040" s="76"/>
      <c r="G1040" s="76"/>
      <c r="H1040" s="76"/>
      <c r="I1040" s="76"/>
      <c r="J1040" s="76"/>
      <c r="K1040" s="203"/>
      <c r="L1040" s="77"/>
      <c r="M1040" s="78"/>
      <c r="N1040" s="78"/>
      <c r="O1040" s="78"/>
      <c r="P1040" s="1"/>
      <c r="Q1040" s="27"/>
      <c r="R1040" s="30"/>
      <c r="S1040" s="1"/>
    </row>
    <row r="1041" spans="1:19" ht="12.75" customHeight="1" x14ac:dyDescent="0.25">
      <c r="A1041" s="22"/>
      <c r="B1041" s="27"/>
      <c r="C1041" s="27"/>
      <c r="D1041" s="27"/>
      <c r="E1041" s="27"/>
      <c r="F1041" s="76"/>
      <c r="G1041" s="76"/>
      <c r="H1041" s="76"/>
      <c r="I1041" s="76"/>
      <c r="J1041" s="76"/>
      <c r="K1041" s="203"/>
      <c r="L1041" s="77"/>
      <c r="M1041" s="78"/>
      <c r="N1041" s="78"/>
      <c r="O1041" s="78"/>
      <c r="P1041" s="1"/>
      <c r="Q1041" s="27"/>
      <c r="R1041" s="30"/>
      <c r="S1041" s="1"/>
    </row>
    <row r="1042" spans="1:19" ht="12.75" customHeight="1" x14ac:dyDescent="0.25">
      <c r="A1042" s="22"/>
      <c r="B1042" s="27"/>
      <c r="C1042" s="27"/>
      <c r="D1042" s="27"/>
      <c r="E1042" s="27"/>
      <c r="F1042" s="76"/>
      <c r="G1042" s="76"/>
      <c r="H1042" s="76"/>
      <c r="I1042" s="76"/>
      <c r="J1042" s="76"/>
      <c r="K1042" s="203"/>
      <c r="L1042" s="77"/>
      <c r="M1042" s="78"/>
      <c r="N1042" s="78"/>
      <c r="O1042" s="78"/>
      <c r="P1042" s="1"/>
      <c r="Q1042" s="27"/>
      <c r="R1042" s="30"/>
      <c r="S1042" s="1"/>
    </row>
    <row r="1043" spans="1:19" ht="12.75" customHeight="1" x14ac:dyDescent="0.25">
      <c r="A1043" s="22"/>
      <c r="B1043" s="27"/>
      <c r="C1043" s="27"/>
      <c r="D1043" s="27"/>
      <c r="E1043" s="27"/>
      <c r="F1043" s="76"/>
      <c r="G1043" s="76"/>
      <c r="H1043" s="76"/>
      <c r="I1043" s="76"/>
      <c r="J1043" s="76"/>
      <c r="K1043" s="203"/>
      <c r="L1043" s="77"/>
      <c r="M1043" s="78"/>
      <c r="N1043" s="78"/>
      <c r="O1043" s="78"/>
      <c r="P1043" s="1"/>
      <c r="Q1043" s="27"/>
      <c r="R1043" s="30"/>
      <c r="S1043" s="1"/>
    </row>
    <row r="1044" spans="1:19" ht="12.75" customHeight="1" x14ac:dyDescent="0.25">
      <c r="A1044" s="22"/>
      <c r="B1044" s="27"/>
      <c r="C1044" s="27"/>
      <c r="D1044" s="27"/>
      <c r="E1044" s="27"/>
      <c r="F1044" s="76"/>
      <c r="G1044" s="76"/>
      <c r="H1044" s="76"/>
      <c r="I1044" s="76"/>
      <c r="J1044" s="76"/>
      <c r="K1044" s="203"/>
      <c r="L1044" s="77"/>
      <c r="M1044" s="78"/>
      <c r="N1044" s="78"/>
      <c r="O1044" s="78"/>
      <c r="P1044" s="1"/>
      <c r="Q1044" s="27"/>
      <c r="R1044" s="30"/>
      <c r="S1044" s="1"/>
    </row>
    <row r="1045" spans="1:19" ht="12.75" customHeight="1" x14ac:dyDescent="0.25">
      <c r="A1045" s="22"/>
      <c r="B1045" s="27"/>
      <c r="C1045" s="27"/>
      <c r="D1045" s="27"/>
      <c r="E1045" s="27"/>
      <c r="F1045" s="76"/>
      <c r="G1045" s="76"/>
      <c r="H1045" s="76"/>
      <c r="I1045" s="76"/>
      <c r="J1045" s="76"/>
      <c r="K1045" s="203"/>
      <c r="L1045" s="77"/>
      <c r="M1045" s="78"/>
      <c r="N1045" s="78"/>
      <c r="O1045" s="78"/>
      <c r="P1045" s="1"/>
      <c r="Q1045" s="27"/>
      <c r="R1045" s="30"/>
      <c r="S1045" s="1"/>
    </row>
    <row r="1046" spans="1:19" ht="12.75" customHeight="1" x14ac:dyDescent="0.25">
      <c r="A1046" s="22"/>
      <c r="B1046" s="27"/>
      <c r="C1046" s="27"/>
      <c r="D1046" s="27"/>
      <c r="E1046" s="27"/>
      <c r="F1046" s="76"/>
      <c r="G1046" s="76"/>
      <c r="H1046" s="76"/>
      <c r="I1046" s="76"/>
      <c r="J1046" s="76"/>
      <c r="K1046" s="203"/>
      <c r="L1046" s="77"/>
      <c r="M1046" s="78"/>
      <c r="N1046" s="78"/>
      <c r="O1046" s="78"/>
      <c r="P1046" s="1"/>
      <c r="Q1046" s="27"/>
      <c r="R1046" s="30"/>
      <c r="S1046" s="1"/>
    </row>
    <row r="1047" spans="1:19" ht="12.75" customHeight="1" x14ac:dyDescent="0.25">
      <c r="A1047" s="22"/>
      <c r="B1047" s="27"/>
      <c r="C1047" s="27"/>
      <c r="D1047" s="27"/>
      <c r="E1047" s="27"/>
      <c r="F1047" s="76"/>
      <c r="G1047" s="76"/>
      <c r="H1047" s="76"/>
      <c r="I1047" s="76"/>
      <c r="J1047" s="76"/>
      <c r="K1047" s="203"/>
      <c r="L1047" s="77"/>
      <c r="M1047" s="78"/>
      <c r="N1047" s="78"/>
      <c r="O1047" s="78"/>
      <c r="P1047" s="1"/>
      <c r="Q1047" s="27"/>
      <c r="R1047" s="30"/>
      <c r="S1047" s="1"/>
    </row>
    <row r="1048" spans="1:19" ht="12.75" customHeight="1" x14ac:dyDescent="0.25">
      <c r="A1048" s="22"/>
      <c r="B1048" s="27"/>
      <c r="C1048" s="27"/>
      <c r="D1048" s="27"/>
      <c r="E1048" s="27"/>
      <c r="F1048" s="76"/>
      <c r="G1048" s="76"/>
      <c r="H1048" s="76"/>
      <c r="I1048" s="76"/>
      <c r="J1048" s="76"/>
      <c r="K1048" s="203"/>
      <c r="L1048" s="77"/>
      <c r="M1048" s="78"/>
      <c r="N1048" s="78"/>
      <c r="O1048" s="78"/>
      <c r="P1048" s="1"/>
      <c r="Q1048" s="27"/>
      <c r="R1048" s="30"/>
      <c r="S1048" s="1"/>
    </row>
    <row r="1049" spans="1:19" ht="12.75" customHeight="1" x14ac:dyDescent="0.25">
      <c r="A1049" s="22"/>
      <c r="B1049" s="27"/>
      <c r="C1049" s="27"/>
      <c r="D1049" s="27"/>
      <c r="E1049" s="27"/>
      <c r="F1049" s="76"/>
      <c r="G1049" s="76"/>
      <c r="H1049" s="76"/>
      <c r="I1049" s="76"/>
      <c r="J1049" s="76"/>
      <c r="K1049" s="203"/>
      <c r="L1049" s="77"/>
      <c r="M1049" s="78"/>
      <c r="N1049" s="78"/>
      <c r="O1049" s="78"/>
      <c r="P1049" s="1"/>
      <c r="Q1049" s="27"/>
      <c r="R1049" s="30"/>
      <c r="S1049" s="1"/>
    </row>
    <row r="1050" spans="1:19" ht="12.75" customHeight="1" x14ac:dyDescent="0.25">
      <c r="A1050" s="22"/>
      <c r="B1050" s="27"/>
      <c r="C1050" s="27"/>
      <c r="D1050" s="27"/>
      <c r="E1050" s="27"/>
      <c r="F1050" s="76"/>
      <c r="G1050" s="76"/>
      <c r="H1050" s="76"/>
      <c r="I1050" s="76"/>
      <c r="J1050" s="76"/>
      <c r="K1050" s="203"/>
      <c r="L1050" s="77"/>
      <c r="M1050" s="78"/>
      <c r="N1050" s="78"/>
      <c r="O1050" s="78"/>
      <c r="P1050" s="1"/>
      <c r="Q1050" s="27"/>
      <c r="R1050" s="30"/>
      <c r="S1050" s="1"/>
    </row>
    <row r="1051" spans="1:19" ht="12.75" customHeight="1" x14ac:dyDescent="0.25">
      <c r="A1051" s="22"/>
      <c r="B1051" s="27"/>
      <c r="C1051" s="27"/>
      <c r="D1051" s="27"/>
      <c r="E1051" s="27"/>
      <c r="F1051" s="76"/>
      <c r="G1051" s="76"/>
      <c r="H1051" s="76"/>
      <c r="I1051" s="76"/>
      <c r="J1051" s="76"/>
      <c r="K1051" s="203"/>
      <c r="L1051" s="77"/>
      <c r="M1051" s="78"/>
      <c r="N1051" s="78"/>
      <c r="O1051" s="78"/>
      <c r="P1051" s="1"/>
      <c r="Q1051" s="27"/>
      <c r="R1051" s="30"/>
      <c r="S1051" s="1"/>
    </row>
    <row r="1052" spans="1:19" ht="12.75" customHeight="1" x14ac:dyDescent="0.25">
      <c r="A1052" s="22"/>
      <c r="B1052" s="27"/>
      <c r="C1052" s="27"/>
      <c r="D1052" s="27"/>
      <c r="E1052" s="27"/>
      <c r="F1052" s="76"/>
      <c r="G1052" s="76"/>
      <c r="H1052" s="76"/>
      <c r="I1052" s="76"/>
      <c r="J1052" s="76"/>
      <c r="K1052" s="203"/>
      <c r="L1052" s="77"/>
      <c r="M1052" s="78"/>
      <c r="N1052" s="78"/>
      <c r="O1052" s="78"/>
      <c r="P1052" s="1"/>
      <c r="Q1052" s="27"/>
      <c r="R1052" s="30"/>
      <c r="S1052" s="1"/>
    </row>
    <row r="1053" spans="1:19" ht="12.75" customHeight="1" x14ac:dyDescent="0.25">
      <c r="A1053" s="22"/>
      <c r="B1053" s="27"/>
      <c r="C1053" s="27"/>
      <c r="D1053" s="27"/>
      <c r="E1053" s="27"/>
      <c r="F1053" s="76"/>
      <c r="G1053" s="76"/>
      <c r="H1053" s="76"/>
      <c r="I1053" s="76"/>
      <c r="J1053" s="76"/>
      <c r="K1053" s="203"/>
      <c r="L1053" s="77"/>
      <c r="M1053" s="78"/>
      <c r="N1053" s="78"/>
      <c r="O1053" s="78"/>
      <c r="P1053" s="1"/>
      <c r="Q1053" s="27"/>
      <c r="R1053" s="30"/>
      <c r="S1053" s="1"/>
    </row>
    <row r="1054" spans="1:19" ht="12.75" customHeight="1" x14ac:dyDescent="0.25">
      <c r="A1054" s="22"/>
      <c r="B1054" s="27"/>
      <c r="C1054" s="27"/>
      <c r="D1054" s="27"/>
      <c r="E1054" s="27"/>
      <c r="F1054" s="76"/>
      <c r="G1054" s="76"/>
      <c r="H1054" s="76"/>
      <c r="I1054" s="76"/>
      <c r="J1054" s="76"/>
      <c r="K1054" s="203"/>
      <c r="L1054" s="77"/>
      <c r="M1054" s="78"/>
      <c r="N1054" s="78"/>
      <c r="O1054" s="78"/>
      <c r="P1054" s="1"/>
      <c r="Q1054" s="27"/>
      <c r="R1054" s="30"/>
      <c r="S1054" s="1"/>
    </row>
    <row r="1055" spans="1:19" ht="12.75" customHeight="1" x14ac:dyDescent="0.25">
      <c r="A1055" s="22"/>
      <c r="B1055" s="27"/>
      <c r="C1055" s="27"/>
      <c r="D1055" s="27"/>
      <c r="E1055" s="27"/>
      <c r="F1055" s="76"/>
      <c r="G1055" s="76"/>
      <c r="H1055" s="76"/>
      <c r="I1055" s="76"/>
      <c r="J1055" s="76"/>
      <c r="K1055" s="203"/>
      <c r="L1055" s="77"/>
      <c r="M1055" s="78"/>
      <c r="N1055" s="78"/>
      <c r="O1055" s="78"/>
      <c r="P1055" s="1"/>
      <c r="Q1055" s="27"/>
      <c r="R1055" s="30"/>
      <c r="S1055" s="1"/>
    </row>
    <row r="1056" spans="1:19" ht="12.75" customHeight="1" x14ac:dyDescent="0.25">
      <c r="A1056" s="22"/>
      <c r="B1056" s="27"/>
      <c r="C1056" s="27"/>
      <c r="D1056" s="27"/>
      <c r="E1056" s="27"/>
      <c r="F1056" s="76"/>
      <c r="G1056" s="76"/>
      <c r="H1056" s="76"/>
      <c r="I1056" s="76"/>
      <c r="J1056" s="76"/>
      <c r="K1056" s="203"/>
      <c r="L1056" s="77"/>
      <c r="M1056" s="78"/>
      <c r="N1056" s="78"/>
      <c r="O1056" s="78"/>
      <c r="P1056" s="1"/>
      <c r="Q1056" s="27"/>
      <c r="R1056" s="30"/>
      <c r="S1056" s="1"/>
    </row>
    <row r="1057" spans="1:19" ht="12.75" customHeight="1" x14ac:dyDescent="0.25">
      <c r="A1057" s="22"/>
      <c r="B1057" s="27"/>
      <c r="C1057" s="27"/>
      <c r="D1057" s="27"/>
      <c r="E1057" s="27"/>
      <c r="F1057" s="76"/>
      <c r="G1057" s="76"/>
      <c r="H1057" s="76"/>
      <c r="I1057" s="76"/>
      <c r="J1057" s="76"/>
      <c r="K1057" s="203"/>
      <c r="L1057" s="77"/>
      <c r="M1057" s="78"/>
      <c r="N1057" s="78"/>
      <c r="O1057" s="78"/>
      <c r="P1057" s="1"/>
      <c r="Q1057" s="27"/>
      <c r="R1057" s="30"/>
      <c r="S1057" s="1"/>
    </row>
    <row r="1058" spans="1:19" ht="12.75" customHeight="1" x14ac:dyDescent="0.25">
      <c r="A1058" s="22"/>
      <c r="B1058" s="27"/>
      <c r="C1058" s="27"/>
      <c r="D1058" s="27"/>
      <c r="E1058" s="27"/>
      <c r="F1058" s="76"/>
      <c r="G1058" s="76"/>
      <c r="H1058" s="76"/>
      <c r="I1058" s="76"/>
      <c r="J1058" s="76"/>
      <c r="K1058" s="203"/>
      <c r="L1058" s="77"/>
      <c r="M1058" s="78"/>
      <c r="N1058" s="78"/>
      <c r="O1058" s="78"/>
      <c r="P1058" s="1"/>
      <c r="Q1058" s="27"/>
      <c r="R1058" s="30"/>
      <c r="S1058" s="1"/>
    </row>
    <row r="1059" spans="1:19" ht="12.75" customHeight="1" x14ac:dyDescent="0.25">
      <c r="A1059" s="22"/>
      <c r="B1059" s="27"/>
      <c r="C1059" s="27"/>
      <c r="D1059" s="27"/>
      <c r="E1059" s="27"/>
      <c r="F1059" s="76"/>
      <c r="G1059" s="76"/>
      <c r="H1059" s="76"/>
      <c r="I1059" s="76"/>
      <c r="J1059" s="76"/>
      <c r="K1059" s="203"/>
      <c r="L1059" s="77"/>
      <c r="M1059" s="78"/>
      <c r="N1059" s="78"/>
      <c r="O1059" s="78"/>
      <c r="P1059" s="1"/>
      <c r="Q1059" s="27"/>
      <c r="R1059" s="30"/>
      <c r="S1059" s="1"/>
    </row>
    <row r="1060" spans="1:19" ht="12.75" customHeight="1" x14ac:dyDescent="0.25">
      <c r="A1060" s="22"/>
      <c r="B1060" s="27"/>
      <c r="C1060" s="27"/>
      <c r="D1060" s="27"/>
      <c r="E1060" s="27"/>
      <c r="F1060" s="76"/>
      <c r="G1060" s="76"/>
      <c r="H1060" s="76"/>
      <c r="I1060" s="76"/>
      <c r="J1060" s="76"/>
      <c r="K1060" s="203"/>
      <c r="L1060" s="77"/>
      <c r="M1060" s="78"/>
      <c r="N1060" s="78"/>
      <c r="O1060" s="78"/>
      <c r="P1060" s="1"/>
      <c r="Q1060" s="27"/>
      <c r="R1060" s="30"/>
      <c r="S1060" s="1"/>
    </row>
    <row r="1061" spans="1:19" ht="12.75" customHeight="1" x14ac:dyDescent="0.25">
      <c r="A1061" s="22"/>
      <c r="B1061" s="27"/>
      <c r="C1061" s="27"/>
      <c r="D1061" s="27"/>
      <c r="E1061" s="27"/>
      <c r="F1061" s="76"/>
      <c r="G1061" s="76"/>
      <c r="H1061" s="76"/>
      <c r="I1061" s="76"/>
      <c r="J1061" s="76"/>
      <c r="K1061" s="203"/>
      <c r="L1061" s="77"/>
      <c r="M1061" s="78"/>
      <c r="N1061" s="78"/>
      <c r="O1061" s="78"/>
      <c r="P1061" s="1"/>
      <c r="Q1061" s="27"/>
      <c r="R1061" s="30"/>
      <c r="S1061" s="1"/>
    </row>
    <row r="1062" spans="1:19" ht="12.75" customHeight="1" x14ac:dyDescent="0.25">
      <c r="A1062" s="22"/>
      <c r="B1062" s="27"/>
      <c r="C1062" s="27"/>
      <c r="D1062" s="27"/>
      <c r="E1062" s="27"/>
      <c r="F1062" s="76"/>
      <c r="G1062" s="76"/>
      <c r="H1062" s="76"/>
      <c r="I1062" s="76"/>
      <c r="J1062" s="76"/>
      <c r="K1062" s="203"/>
      <c r="L1062" s="77"/>
      <c r="M1062" s="78"/>
      <c r="N1062" s="78"/>
      <c r="O1062" s="78"/>
      <c r="P1062" s="1"/>
      <c r="Q1062" s="27"/>
      <c r="R1062" s="30"/>
      <c r="S1062" s="1"/>
    </row>
    <row r="1063" spans="1:19" ht="12.75" customHeight="1" x14ac:dyDescent="0.25">
      <c r="A1063" s="22"/>
      <c r="B1063" s="27"/>
      <c r="C1063" s="27"/>
      <c r="D1063" s="27"/>
      <c r="E1063" s="27"/>
      <c r="F1063" s="76"/>
      <c r="G1063" s="76"/>
      <c r="H1063" s="76"/>
      <c r="I1063" s="76"/>
      <c r="J1063" s="76"/>
      <c r="K1063" s="203"/>
      <c r="L1063" s="77"/>
      <c r="M1063" s="78"/>
      <c r="N1063" s="78"/>
      <c r="O1063" s="78"/>
      <c r="P1063" s="1"/>
      <c r="Q1063" s="27"/>
      <c r="R1063" s="30"/>
      <c r="S1063" s="1"/>
    </row>
    <row r="1064" spans="1:19" ht="12.75" customHeight="1" x14ac:dyDescent="0.25">
      <c r="A1064" s="22"/>
      <c r="B1064" s="27"/>
      <c r="C1064" s="27"/>
      <c r="D1064" s="27"/>
      <c r="E1064" s="27"/>
      <c r="F1064" s="76"/>
      <c r="G1064" s="76"/>
      <c r="H1064" s="76"/>
      <c r="I1064" s="76"/>
      <c r="J1064" s="76"/>
      <c r="K1064" s="203"/>
      <c r="L1064" s="77"/>
      <c r="M1064" s="78"/>
      <c r="N1064" s="78"/>
      <c r="O1064" s="78"/>
      <c r="P1064" s="1"/>
      <c r="Q1064" s="27"/>
      <c r="R1064" s="30"/>
      <c r="S1064" s="1"/>
    </row>
    <row r="1065" spans="1:19" ht="12.75" customHeight="1" x14ac:dyDescent="0.25">
      <c r="A1065" s="22"/>
      <c r="B1065" s="27"/>
      <c r="C1065" s="27"/>
      <c r="D1065" s="27"/>
      <c r="E1065" s="27"/>
      <c r="F1065" s="76"/>
      <c r="G1065" s="76"/>
      <c r="H1065" s="76"/>
      <c r="I1065" s="76"/>
      <c r="J1065" s="76"/>
      <c r="K1065" s="203"/>
      <c r="L1065" s="77"/>
      <c r="M1065" s="78"/>
      <c r="N1065" s="78"/>
      <c r="O1065" s="78"/>
      <c r="P1065" s="1"/>
      <c r="Q1065" s="27"/>
      <c r="R1065" s="30"/>
      <c r="S1065" s="1"/>
    </row>
    <row r="1066" spans="1:19" ht="12.75" customHeight="1" x14ac:dyDescent="0.25">
      <c r="A1066" s="22"/>
      <c r="B1066" s="27"/>
      <c r="C1066" s="27"/>
      <c r="D1066" s="27"/>
      <c r="E1066" s="27"/>
      <c r="F1066" s="76"/>
      <c r="G1066" s="76"/>
      <c r="H1066" s="76"/>
      <c r="I1066" s="76"/>
      <c r="J1066" s="76"/>
      <c r="K1066" s="203"/>
      <c r="L1066" s="77"/>
      <c r="M1066" s="78"/>
      <c r="N1066" s="78"/>
      <c r="O1066" s="78"/>
      <c r="P1066" s="1"/>
      <c r="Q1066" s="27"/>
      <c r="R1066" s="30"/>
      <c r="S1066" s="1"/>
    </row>
    <row r="1067" spans="1:19" ht="12.75" customHeight="1" x14ac:dyDescent="0.25">
      <c r="A1067" s="22"/>
      <c r="B1067" s="27"/>
      <c r="C1067" s="27"/>
      <c r="D1067" s="27"/>
      <c r="E1067" s="27"/>
      <c r="F1067" s="76"/>
      <c r="G1067" s="76"/>
      <c r="H1067" s="76"/>
      <c r="I1067" s="76"/>
      <c r="J1067" s="76"/>
      <c r="K1067" s="203"/>
      <c r="L1067" s="77"/>
      <c r="M1067" s="78"/>
      <c r="N1067" s="78"/>
      <c r="O1067" s="78"/>
      <c r="P1067" s="1"/>
      <c r="Q1067" s="27"/>
      <c r="R1067" s="30"/>
      <c r="S1067" s="1"/>
    </row>
    <row r="1068" spans="1:19" ht="12.75" customHeight="1" x14ac:dyDescent="0.25">
      <c r="A1068" s="22"/>
      <c r="B1068" s="27"/>
      <c r="C1068" s="27"/>
      <c r="D1068" s="27"/>
      <c r="E1068" s="27"/>
      <c r="F1068" s="76"/>
      <c r="G1068" s="76"/>
      <c r="H1068" s="76"/>
      <c r="I1068" s="76"/>
      <c r="J1068" s="76"/>
      <c r="K1068" s="203"/>
      <c r="L1068" s="77"/>
      <c r="M1068" s="78"/>
      <c r="N1068" s="78"/>
      <c r="O1068" s="78"/>
      <c r="P1068" s="1"/>
      <c r="Q1068" s="27"/>
      <c r="R1068" s="30"/>
      <c r="S1068" s="1"/>
    </row>
    <row r="1069" spans="1:19" ht="12.75" customHeight="1" x14ac:dyDescent="0.25">
      <c r="A1069" s="22"/>
      <c r="B1069" s="27"/>
      <c r="C1069" s="27"/>
      <c r="D1069" s="27"/>
      <c r="E1069" s="27"/>
      <c r="F1069" s="76"/>
      <c r="G1069" s="76"/>
      <c r="H1069" s="76"/>
      <c r="I1069" s="76"/>
      <c r="J1069" s="76"/>
      <c r="K1069" s="203"/>
      <c r="L1069" s="77"/>
      <c r="M1069" s="78"/>
      <c r="N1069" s="78"/>
      <c r="O1069" s="78"/>
      <c r="P1069" s="1"/>
      <c r="Q1069" s="27"/>
      <c r="R1069" s="30"/>
      <c r="S1069" s="1"/>
    </row>
    <row r="1070" spans="1:19" ht="12.75" customHeight="1" x14ac:dyDescent="0.25">
      <c r="A1070" s="22"/>
      <c r="B1070" s="27"/>
      <c r="C1070" s="27"/>
      <c r="D1070" s="27"/>
      <c r="E1070" s="27"/>
      <c r="F1070" s="76"/>
      <c r="G1070" s="76"/>
      <c r="H1070" s="76"/>
      <c r="I1070" s="76"/>
      <c r="J1070" s="76"/>
      <c r="K1070" s="203"/>
      <c r="L1070" s="77"/>
      <c r="M1070" s="78"/>
      <c r="N1070" s="78"/>
      <c r="O1070" s="78"/>
      <c r="P1070" s="1"/>
      <c r="Q1070" s="27"/>
      <c r="R1070" s="30"/>
      <c r="S1070" s="1"/>
    </row>
    <row r="1071" spans="1:19" ht="12.75" customHeight="1" x14ac:dyDescent="0.25">
      <c r="A1071" s="22"/>
      <c r="B1071" s="27"/>
      <c r="C1071" s="27"/>
      <c r="D1071" s="27"/>
      <c r="E1071" s="27"/>
      <c r="F1071" s="76"/>
      <c r="G1071" s="76"/>
      <c r="H1071" s="76"/>
      <c r="I1071" s="76"/>
      <c r="J1071" s="76"/>
      <c r="K1071" s="203"/>
      <c r="L1071" s="77"/>
      <c r="M1071" s="78"/>
      <c r="N1071" s="78"/>
      <c r="O1071" s="78"/>
      <c r="P1071" s="1"/>
      <c r="Q1071" s="27"/>
      <c r="R1071" s="30"/>
      <c r="S1071" s="1"/>
    </row>
    <row r="1072" spans="1:19" ht="12.75" customHeight="1" x14ac:dyDescent="0.25">
      <c r="A1072" s="22"/>
      <c r="B1072" s="27"/>
      <c r="C1072" s="27"/>
      <c r="D1072" s="27"/>
      <c r="E1072" s="27"/>
      <c r="F1072" s="76"/>
      <c r="G1072" s="76"/>
      <c r="H1072" s="76"/>
      <c r="I1072" s="76"/>
      <c r="J1072" s="76"/>
      <c r="K1072" s="203"/>
      <c r="L1072" s="77"/>
      <c r="M1072" s="78"/>
      <c r="N1072" s="78"/>
      <c r="O1072" s="78"/>
      <c r="P1072" s="1"/>
      <c r="Q1072" s="27"/>
      <c r="R1072" s="30"/>
      <c r="S1072" s="1"/>
    </row>
    <row r="1073" spans="1:19" ht="12.75" customHeight="1" x14ac:dyDescent="0.25">
      <c r="A1073" s="22"/>
      <c r="B1073" s="27"/>
      <c r="C1073" s="27"/>
      <c r="D1073" s="27"/>
      <c r="E1073" s="27"/>
      <c r="F1073" s="76"/>
      <c r="G1073" s="76"/>
      <c r="H1073" s="76"/>
      <c r="I1073" s="76"/>
      <c r="J1073" s="76"/>
      <c r="K1073" s="203"/>
      <c r="L1073" s="77"/>
      <c r="M1073" s="78"/>
      <c r="N1073" s="78"/>
      <c r="O1073" s="78"/>
      <c r="P1073" s="1"/>
      <c r="Q1073" s="27"/>
      <c r="R1073" s="30"/>
      <c r="S1073" s="1"/>
    </row>
    <row r="1074" spans="1:19" ht="12.75" customHeight="1" x14ac:dyDescent="0.25">
      <c r="A1074" s="22"/>
      <c r="B1074" s="27"/>
      <c r="C1074" s="27"/>
      <c r="D1074" s="27"/>
      <c r="E1074" s="27"/>
      <c r="F1074" s="76"/>
      <c r="G1074" s="76"/>
      <c r="H1074" s="76"/>
      <c r="I1074" s="76"/>
      <c r="J1074" s="76"/>
      <c r="K1074" s="203"/>
      <c r="L1074" s="77"/>
      <c r="M1074" s="78"/>
      <c r="N1074" s="78"/>
      <c r="O1074" s="78"/>
      <c r="P1074" s="1"/>
      <c r="Q1074" s="27"/>
      <c r="R1074" s="30"/>
      <c r="S1074" s="1"/>
    </row>
    <row r="1075" spans="1:19" ht="12.75" customHeight="1" x14ac:dyDescent="0.25">
      <c r="A1075" s="22"/>
      <c r="B1075" s="27"/>
      <c r="C1075" s="27"/>
      <c r="D1075" s="27"/>
      <c r="E1075" s="27"/>
      <c r="F1075" s="76"/>
      <c r="G1075" s="76"/>
      <c r="H1075" s="76"/>
      <c r="I1075" s="76"/>
      <c r="J1075" s="76"/>
      <c r="K1075" s="203"/>
      <c r="L1075" s="77"/>
      <c r="M1075" s="78"/>
      <c r="N1075" s="78"/>
      <c r="O1075" s="78"/>
      <c r="P1075" s="1"/>
      <c r="Q1075" s="27"/>
      <c r="R1075" s="30"/>
      <c r="S1075" s="1"/>
    </row>
    <row r="1076" spans="1:19" ht="12.75" customHeight="1" x14ac:dyDescent="0.25">
      <c r="A1076" s="22"/>
      <c r="B1076" s="27"/>
      <c r="C1076" s="27"/>
      <c r="D1076" s="27"/>
      <c r="E1076" s="27"/>
      <c r="F1076" s="76"/>
      <c r="G1076" s="76"/>
      <c r="H1076" s="76"/>
      <c r="I1076" s="76"/>
      <c r="J1076" s="76"/>
      <c r="K1076" s="203"/>
      <c r="L1076" s="77"/>
      <c r="M1076" s="78"/>
      <c r="N1076" s="78"/>
      <c r="O1076" s="78"/>
      <c r="P1076" s="1"/>
      <c r="Q1076" s="27"/>
      <c r="R1076" s="30"/>
      <c r="S1076" s="1"/>
    </row>
    <row r="1077" spans="1:19" ht="12.75" customHeight="1" x14ac:dyDescent="0.25">
      <c r="A1077" s="22"/>
      <c r="B1077" s="27"/>
      <c r="C1077" s="27"/>
      <c r="D1077" s="27"/>
      <c r="E1077" s="27"/>
      <c r="F1077" s="76"/>
      <c r="G1077" s="76"/>
      <c r="H1077" s="76"/>
      <c r="I1077" s="76"/>
      <c r="J1077" s="76"/>
      <c r="K1077" s="203"/>
      <c r="L1077" s="77"/>
      <c r="M1077" s="78"/>
      <c r="N1077" s="78"/>
      <c r="O1077" s="78"/>
      <c r="P1077" s="1"/>
      <c r="Q1077" s="27"/>
      <c r="R1077" s="30"/>
      <c r="S1077" s="1"/>
    </row>
    <row r="1078" spans="1:19" ht="12.75" customHeight="1" x14ac:dyDescent="0.25">
      <c r="A1078" s="22"/>
      <c r="B1078" s="27"/>
      <c r="C1078" s="27"/>
      <c r="D1078" s="27"/>
      <c r="E1078" s="27"/>
      <c r="F1078" s="76"/>
      <c r="G1078" s="76"/>
      <c r="H1078" s="76"/>
      <c r="I1078" s="76"/>
      <c r="J1078" s="76"/>
      <c r="K1078" s="203"/>
      <c r="L1078" s="77"/>
      <c r="M1078" s="78"/>
      <c r="N1078" s="78"/>
      <c r="O1078" s="78"/>
      <c r="P1078" s="1"/>
      <c r="Q1078" s="27"/>
      <c r="R1078" s="30"/>
      <c r="S1078" s="1"/>
    </row>
    <row r="1079" spans="1:19" ht="12.75" customHeight="1" x14ac:dyDescent="0.25">
      <c r="A1079" s="22"/>
      <c r="B1079" s="27"/>
      <c r="C1079" s="27"/>
      <c r="D1079" s="27"/>
      <c r="E1079" s="27"/>
      <c r="F1079" s="76"/>
      <c r="G1079" s="76"/>
      <c r="H1079" s="76"/>
      <c r="I1079" s="76"/>
      <c r="J1079" s="76"/>
      <c r="K1079" s="203"/>
      <c r="L1079" s="77"/>
      <c r="M1079" s="78"/>
      <c r="N1079" s="78"/>
      <c r="O1079" s="78"/>
      <c r="P1079" s="1"/>
      <c r="Q1079" s="27"/>
      <c r="R1079" s="30"/>
      <c r="S1079" s="1"/>
    </row>
    <row r="1080" spans="1:19" ht="12.75" customHeight="1" x14ac:dyDescent="0.25">
      <c r="A1080" s="22"/>
      <c r="B1080" s="27"/>
      <c r="C1080" s="27"/>
      <c r="D1080" s="27"/>
      <c r="E1080" s="27"/>
      <c r="F1080" s="76"/>
      <c r="G1080" s="76"/>
      <c r="H1080" s="76"/>
      <c r="I1080" s="76"/>
      <c r="J1080" s="76"/>
      <c r="K1080" s="203"/>
      <c r="L1080" s="77"/>
      <c r="M1080" s="78"/>
      <c r="N1080" s="78"/>
      <c r="O1080" s="78"/>
      <c r="P1080" s="1"/>
      <c r="Q1080" s="27"/>
      <c r="R1080" s="30"/>
      <c r="S1080" s="1"/>
    </row>
    <row r="1081" spans="1:19" ht="12.75" customHeight="1" x14ac:dyDescent="0.25">
      <c r="A1081" s="22"/>
      <c r="B1081" s="27"/>
      <c r="C1081" s="27"/>
      <c r="D1081" s="27"/>
      <c r="E1081" s="27"/>
      <c r="F1081" s="76"/>
      <c r="G1081" s="76"/>
      <c r="H1081" s="76"/>
      <c r="I1081" s="76"/>
      <c r="J1081" s="76"/>
      <c r="K1081" s="203"/>
      <c r="L1081" s="77"/>
      <c r="M1081" s="78"/>
      <c r="N1081" s="78"/>
      <c r="O1081" s="78"/>
      <c r="P1081" s="1"/>
      <c r="Q1081" s="27"/>
      <c r="R1081" s="30"/>
      <c r="S1081" s="1"/>
    </row>
    <row r="1082" spans="1:19" ht="12.75" customHeight="1" x14ac:dyDescent="0.25">
      <c r="A1082" s="22"/>
      <c r="B1082" s="27"/>
      <c r="C1082" s="27"/>
      <c r="D1082" s="27"/>
      <c r="E1082" s="27"/>
      <c r="F1082" s="76"/>
      <c r="G1082" s="76"/>
      <c r="H1082" s="76"/>
      <c r="I1082" s="76"/>
      <c r="J1082" s="76"/>
      <c r="K1082" s="203"/>
      <c r="L1082" s="77"/>
      <c r="M1082" s="78"/>
      <c r="N1082" s="78"/>
      <c r="O1082" s="78"/>
      <c r="P1082" s="1"/>
      <c r="Q1082" s="27"/>
      <c r="R1082" s="30"/>
      <c r="S1082" s="1"/>
    </row>
    <row r="1083" spans="1:19" ht="12.75" customHeight="1" x14ac:dyDescent="0.25">
      <c r="A1083" s="22"/>
      <c r="B1083" s="27"/>
      <c r="C1083" s="27"/>
      <c r="D1083" s="27"/>
      <c r="E1083" s="27"/>
      <c r="F1083" s="76"/>
      <c r="G1083" s="76"/>
      <c r="H1083" s="76"/>
      <c r="I1083" s="76"/>
      <c r="J1083" s="76"/>
      <c r="K1083" s="203"/>
      <c r="L1083" s="77"/>
      <c r="M1083" s="78"/>
      <c r="N1083" s="78"/>
      <c r="O1083" s="78"/>
      <c r="P1083" s="1"/>
      <c r="Q1083" s="27"/>
      <c r="R1083" s="30"/>
      <c r="S1083" s="1"/>
    </row>
    <row r="1084" spans="1:19" ht="12.75" customHeight="1" x14ac:dyDescent="0.25">
      <c r="A1084" s="22"/>
      <c r="B1084" s="27"/>
      <c r="C1084" s="27"/>
      <c r="D1084" s="27"/>
      <c r="E1084" s="27"/>
      <c r="F1084" s="76"/>
      <c r="G1084" s="76"/>
      <c r="H1084" s="76"/>
      <c r="I1084" s="76"/>
      <c r="J1084" s="76"/>
      <c r="K1084" s="203"/>
      <c r="L1084" s="77"/>
      <c r="M1084" s="78"/>
      <c r="N1084" s="78"/>
      <c r="O1084" s="78"/>
      <c r="P1084" s="1"/>
      <c r="Q1084" s="27"/>
      <c r="R1084" s="30"/>
      <c r="S1084" s="1"/>
    </row>
    <row r="1085" spans="1:19" ht="12.75" customHeight="1" x14ac:dyDescent="0.25">
      <c r="A1085" s="22"/>
      <c r="B1085" s="27"/>
      <c r="C1085" s="27"/>
      <c r="D1085" s="27"/>
      <c r="E1085" s="27"/>
      <c r="F1085" s="76"/>
      <c r="G1085" s="76"/>
      <c r="H1085" s="76"/>
      <c r="I1085" s="76"/>
      <c r="J1085" s="76"/>
      <c r="K1085" s="203"/>
      <c r="L1085" s="77"/>
      <c r="M1085" s="78"/>
      <c r="N1085" s="78"/>
      <c r="O1085" s="78"/>
      <c r="P1085" s="1"/>
      <c r="Q1085" s="27"/>
      <c r="R1085" s="30"/>
      <c r="S1085" s="1"/>
    </row>
    <row r="1086" spans="1:19" ht="12.75" customHeight="1" x14ac:dyDescent="0.25">
      <c r="A1086" s="22"/>
      <c r="B1086" s="27"/>
      <c r="C1086" s="27"/>
      <c r="D1086" s="27"/>
      <c r="E1086" s="27"/>
      <c r="F1086" s="76"/>
      <c r="G1086" s="76"/>
      <c r="H1086" s="76"/>
      <c r="I1086" s="76"/>
      <c r="J1086" s="76"/>
      <c r="K1086" s="203"/>
      <c r="L1086" s="77"/>
      <c r="M1086" s="78"/>
      <c r="N1086" s="78"/>
      <c r="O1086" s="78"/>
      <c r="P1086" s="1"/>
      <c r="Q1086" s="27"/>
      <c r="R1086" s="30"/>
      <c r="S1086" s="1"/>
    </row>
    <row r="1087" spans="1:19" ht="12.75" customHeight="1" x14ac:dyDescent="0.25">
      <c r="A1087" s="22"/>
      <c r="B1087" s="27"/>
      <c r="C1087" s="27"/>
      <c r="D1087" s="27"/>
      <c r="E1087" s="27"/>
      <c r="F1087" s="76"/>
      <c r="G1087" s="76"/>
      <c r="H1087" s="76"/>
      <c r="I1087" s="76"/>
      <c r="J1087" s="76"/>
      <c r="K1087" s="203"/>
      <c r="L1087" s="77"/>
      <c r="M1087" s="78"/>
      <c r="N1087" s="78"/>
      <c r="O1087" s="78"/>
      <c r="P1087" s="1"/>
      <c r="Q1087" s="27"/>
      <c r="R1087" s="30"/>
      <c r="S1087" s="1"/>
    </row>
    <row r="1088" spans="1:19" ht="12.75" customHeight="1" x14ac:dyDescent="0.25">
      <c r="A1088" s="22"/>
      <c r="B1088" s="27"/>
      <c r="C1088" s="27"/>
      <c r="D1088" s="27"/>
      <c r="E1088" s="27"/>
      <c r="F1088" s="76"/>
      <c r="G1088" s="76"/>
      <c r="H1088" s="76"/>
      <c r="I1088" s="76"/>
      <c r="J1088" s="76"/>
      <c r="K1088" s="203"/>
      <c r="L1088" s="77"/>
      <c r="M1088" s="78"/>
      <c r="N1088" s="78"/>
      <c r="O1088" s="78"/>
      <c r="P1088" s="1"/>
      <c r="Q1088" s="27"/>
      <c r="R1088" s="30"/>
      <c r="S1088" s="1"/>
    </row>
    <row r="1089" spans="1:19" ht="12.75" customHeight="1" x14ac:dyDescent="0.25">
      <c r="A1089" s="22"/>
      <c r="B1089" s="27"/>
      <c r="C1089" s="27"/>
      <c r="D1089" s="27"/>
      <c r="E1089" s="27"/>
      <c r="F1089" s="76"/>
      <c r="G1089" s="76"/>
      <c r="H1089" s="76"/>
      <c r="I1089" s="76"/>
      <c r="J1089" s="76"/>
      <c r="K1089" s="203"/>
      <c r="L1089" s="77"/>
      <c r="M1089" s="78"/>
      <c r="N1089" s="78"/>
      <c r="O1089" s="78"/>
      <c r="P1089" s="1"/>
      <c r="Q1089" s="27"/>
      <c r="R1089" s="30"/>
      <c r="S1089" s="1"/>
    </row>
    <row r="1090" spans="1:19" ht="12.75" customHeight="1" x14ac:dyDescent="0.25">
      <c r="A1090" s="22"/>
      <c r="B1090" s="27"/>
      <c r="C1090" s="27"/>
      <c r="D1090" s="27"/>
      <c r="E1090" s="27"/>
      <c r="F1090" s="76"/>
      <c r="G1090" s="76"/>
      <c r="H1090" s="76"/>
      <c r="I1090" s="76"/>
      <c r="J1090" s="76"/>
      <c r="K1090" s="203"/>
      <c r="L1090" s="77"/>
      <c r="M1090" s="78"/>
      <c r="N1090" s="78"/>
      <c r="O1090" s="78"/>
      <c r="P1090" s="1"/>
      <c r="Q1090" s="27"/>
      <c r="R1090" s="30"/>
      <c r="S1090" s="1"/>
    </row>
    <row r="1091" spans="1:19" ht="12.75" customHeight="1" x14ac:dyDescent="0.25">
      <c r="A1091" s="22"/>
      <c r="B1091" s="27"/>
      <c r="C1091" s="27"/>
      <c r="D1091" s="27"/>
      <c r="E1091" s="27"/>
      <c r="F1091" s="76"/>
      <c r="G1091" s="76"/>
      <c r="H1091" s="76"/>
      <c r="I1091" s="76"/>
      <c r="J1091" s="76"/>
      <c r="K1091" s="203"/>
      <c r="L1091" s="77"/>
      <c r="M1091" s="78"/>
      <c r="N1091" s="78"/>
      <c r="O1091" s="78"/>
      <c r="P1091" s="1"/>
      <c r="Q1091" s="27"/>
      <c r="R1091" s="30"/>
      <c r="S1091" s="1"/>
    </row>
    <row r="1092" spans="1:19" ht="12.75" customHeight="1" x14ac:dyDescent="0.25">
      <c r="A1092" s="22"/>
      <c r="B1092" s="27"/>
      <c r="C1092" s="27"/>
      <c r="D1092" s="27"/>
      <c r="E1092" s="27"/>
      <c r="F1092" s="76"/>
      <c r="G1092" s="76"/>
      <c r="H1092" s="76"/>
      <c r="I1092" s="76"/>
      <c r="J1092" s="76"/>
      <c r="K1092" s="203"/>
      <c r="L1092" s="77"/>
      <c r="M1092" s="78"/>
      <c r="N1092" s="78"/>
      <c r="O1092" s="78"/>
      <c r="P1092" s="1"/>
      <c r="Q1092" s="27"/>
      <c r="R1092" s="30"/>
      <c r="S1092" s="1"/>
    </row>
    <row r="1093" spans="1:19" ht="12.75" customHeight="1" x14ac:dyDescent="0.25">
      <c r="A1093" s="22"/>
      <c r="B1093" s="27"/>
      <c r="C1093" s="27"/>
      <c r="D1093" s="27"/>
      <c r="E1093" s="27"/>
      <c r="F1093" s="76"/>
      <c r="G1093" s="76"/>
      <c r="H1093" s="76"/>
      <c r="I1093" s="76"/>
      <c r="J1093" s="76"/>
      <c r="K1093" s="203"/>
      <c r="L1093" s="77"/>
      <c r="M1093" s="78"/>
      <c r="N1093" s="78"/>
      <c r="O1093" s="78"/>
      <c r="P1093" s="1"/>
      <c r="Q1093" s="27"/>
      <c r="R1093" s="30"/>
      <c r="S1093" s="1"/>
    </row>
    <row r="1094" spans="1:19" ht="12.75" customHeight="1" x14ac:dyDescent="0.25">
      <c r="A1094" s="22"/>
      <c r="B1094" s="27"/>
      <c r="C1094" s="27"/>
      <c r="D1094" s="27"/>
      <c r="E1094" s="27"/>
      <c r="F1094" s="76"/>
      <c r="G1094" s="76"/>
      <c r="H1094" s="76"/>
      <c r="I1094" s="76"/>
      <c r="J1094" s="76"/>
      <c r="K1094" s="203"/>
      <c r="L1094" s="77"/>
      <c r="M1094" s="78"/>
      <c r="N1094" s="78"/>
      <c r="O1094" s="78"/>
      <c r="P1094" s="1"/>
      <c r="Q1094" s="27"/>
      <c r="R1094" s="30"/>
      <c r="S1094" s="1"/>
    </row>
    <row r="1095" spans="1:19" ht="12.75" customHeight="1" x14ac:dyDescent="0.25">
      <c r="A1095" s="22"/>
      <c r="B1095" s="27"/>
      <c r="C1095" s="27"/>
      <c r="D1095" s="27"/>
      <c r="E1095" s="27"/>
      <c r="F1095" s="76"/>
      <c r="G1095" s="76"/>
      <c r="H1095" s="76"/>
      <c r="I1095" s="76"/>
      <c r="J1095" s="76"/>
      <c r="K1095" s="203"/>
      <c r="L1095" s="77"/>
      <c r="M1095" s="78"/>
      <c r="N1095" s="78"/>
      <c r="O1095" s="78"/>
      <c r="P1095" s="1"/>
      <c r="Q1095" s="27"/>
      <c r="R1095" s="30"/>
      <c r="S1095" s="1"/>
    </row>
    <row r="1096" spans="1:19" ht="12.75" customHeight="1" x14ac:dyDescent="0.25">
      <c r="A1096" s="22"/>
      <c r="B1096" s="27"/>
      <c r="C1096" s="27"/>
      <c r="D1096" s="27"/>
      <c r="E1096" s="27"/>
      <c r="F1096" s="76"/>
      <c r="G1096" s="76"/>
      <c r="H1096" s="76"/>
      <c r="I1096" s="76"/>
      <c r="J1096" s="76"/>
      <c r="K1096" s="203"/>
      <c r="L1096" s="77"/>
      <c r="M1096" s="78"/>
      <c r="N1096" s="78"/>
      <c r="O1096" s="78"/>
      <c r="P1096" s="1"/>
      <c r="Q1096" s="27"/>
      <c r="R1096" s="30"/>
      <c r="S1096" s="1"/>
    </row>
    <row r="1097" spans="1:19" ht="12.75" customHeight="1" x14ac:dyDescent="0.25">
      <c r="A1097" s="22"/>
      <c r="B1097" s="27"/>
      <c r="C1097" s="27"/>
      <c r="D1097" s="27"/>
      <c r="E1097" s="27"/>
      <c r="F1097" s="76"/>
      <c r="G1097" s="76"/>
      <c r="H1097" s="76"/>
      <c r="I1097" s="76"/>
      <c r="J1097" s="76"/>
      <c r="K1097" s="203"/>
      <c r="L1097" s="77"/>
      <c r="M1097" s="78"/>
      <c r="N1097" s="78"/>
      <c r="O1097" s="78"/>
      <c r="P1097" s="1"/>
      <c r="Q1097" s="27"/>
      <c r="R1097" s="30"/>
      <c r="S1097" s="1"/>
    </row>
    <row r="1098" spans="1:19" ht="12.75" customHeight="1" x14ac:dyDescent="0.25">
      <c r="A1098" s="22"/>
      <c r="B1098" s="27"/>
      <c r="C1098" s="27"/>
      <c r="D1098" s="27"/>
      <c r="E1098" s="27"/>
      <c r="F1098" s="76"/>
      <c r="G1098" s="76"/>
      <c r="H1098" s="76"/>
      <c r="I1098" s="76"/>
      <c r="J1098" s="76"/>
      <c r="K1098" s="203"/>
      <c r="L1098" s="77"/>
      <c r="M1098" s="78"/>
      <c r="N1098" s="78"/>
      <c r="O1098" s="78"/>
      <c r="P1098" s="1"/>
      <c r="Q1098" s="27"/>
      <c r="R1098" s="30"/>
      <c r="S1098" s="1"/>
    </row>
    <row r="1099" spans="1:19" ht="12.75" customHeight="1" x14ac:dyDescent="0.25">
      <c r="A1099" s="22"/>
      <c r="B1099" s="27"/>
      <c r="C1099" s="27"/>
      <c r="D1099" s="27"/>
      <c r="E1099" s="27"/>
      <c r="F1099" s="76"/>
      <c r="G1099" s="76"/>
      <c r="H1099" s="76"/>
      <c r="I1099" s="76"/>
      <c r="J1099" s="76"/>
      <c r="K1099" s="203"/>
      <c r="L1099" s="77"/>
      <c r="M1099" s="78"/>
      <c r="N1099" s="78"/>
      <c r="O1099" s="78"/>
      <c r="P1099" s="1"/>
      <c r="Q1099" s="27"/>
      <c r="R1099" s="30"/>
      <c r="S1099" s="1"/>
    </row>
    <row r="1100" spans="1:19" ht="12.75" customHeight="1" x14ac:dyDescent="0.25">
      <c r="A1100" s="22"/>
      <c r="B1100" s="27"/>
      <c r="C1100" s="27"/>
      <c r="D1100" s="27"/>
      <c r="E1100" s="27"/>
      <c r="F1100" s="76"/>
      <c r="G1100" s="76"/>
      <c r="H1100" s="76"/>
      <c r="I1100" s="76"/>
      <c r="J1100" s="76"/>
      <c r="K1100" s="203"/>
      <c r="L1100" s="77"/>
      <c r="M1100" s="78"/>
      <c r="N1100" s="78"/>
      <c r="O1100" s="78"/>
      <c r="P1100" s="1"/>
      <c r="Q1100" s="27"/>
      <c r="R1100" s="30"/>
      <c r="S1100" s="1"/>
    </row>
    <row r="1101" spans="1:19" ht="12.75" customHeight="1" x14ac:dyDescent="0.25">
      <c r="A1101" s="22"/>
      <c r="B1101" s="27"/>
      <c r="C1101" s="27"/>
      <c r="D1101" s="27"/>
      <c r="E1101" s="27"/>
      <c r="F1101" s="76"/>
      <c r="G1101" s="76"/>
      <c r="H1101" s="76"/>
      <c r="I1101" s="76"/>
      <c r="J1101" s="76"/>
      <c r="K1101" s="203"/>
      <c r="L1101" s="77"/>
      <c r="M1101" s="78"/>
      <c r="N1101" s="78"/>
      <c r="O1101" s="78"/>
      <c r="P1101" s="1"/>
      <c r="Q1101" s="27"/>
      <c r="R1101" s="30"/>
      <c r="S1101" s="1"/>
    </row>
    <row r="1102" spans="1:19" ht="12.75" customHeight="1" x14ac:dyDescent="0.25">
      <c r="A1102" s="22"/>
      <c r="B1102" s="27"/>
      <c r="C1102" s="27"/>
      <c r="D1102" s="27"/>
      <c r="E1102" s="27"/>
      <c r="F1102" s="76"/>
      <c r="G1102" s="76"/>
      <c r="H1102" s="76"/>
      <c r="I1102" s="76"/>
      <c r="J1102" s="76"/>
      <c r="K1102" s="203"/>
      <c r="L1102" s="77"/>
      <c r="M1102" s="78"/>
      <c r="N1102" s="78"/>
      <c r="O1102" s="78"/>
      <c r="P1102" s="1"/>
      <c r="Q1102" s="27"/>
      <c r="R1102" s="30"/>
      <c r="S1102" s="1"/>
    </row>
    <row r="1103" spans="1:19" ht="12.75" customHeight="1" x14ac:dyDescent="0.25">
      <c r="A1103" s="22"/>
      <c r="B1103" s="27"/>
      <c r="C1103" s="27"/>
      <c r="D1103" s="27"/>
      <c r="E1103" s="27"/>
      <c r="F1103" s="76"/>
      <c r="G1103" s="76"/>
      <c r="H1103" s="76"/>
      <c r="I1103" s="76"/>
      <c r="J1103" s="76"/>
      <c r="K1103" s="203"/>
      <c r="L1103" s="77"/>
      <c r="M1103" s="78"/>
      <c r="N1103" s="78"/>
      <c r="O1103" s="78"/>
      <c r="P1103" s="1"/>
      <c r="Q1103" s="27"/>
      <c r="R1103" s="30"/>
      <c r="S1103" s="1"/>
    </row>
    <row r="1104" spans="1:19" ht="12.75" customHeight="1" x14ac:dyDescent="0.25">
      <c r="A1104" s="22"/>
      <c r="B1104" s="27"/>
      <c r="C1104" s="27"/>
      <c r="D1104" s="27"/>
      <c r="E1104" s="27"/>
      <c r="F1104" s="76"/>
      <c r="G1104" s="76"/>
      <c r="H1104" s="76"/>
      <c r="I1104" s="76"/>
      <c r="J1104" s="76"/>
      <c r="K1104" s="203"/>
      <c r="L1104" s="77"/>
      <c r="M1104" s="78"/>
      <c r="N1104" s="78"/>
      <c r="O1104" s="78"/>
      <c r="P1104" s="1"/>
      <c r="Q1104" s="27"/>
      <c r="R1104" s="30"/>
      <c r="S1104" s="1"/>
    </row>
    <row r="1105" spans="1:19" ht="12.75" customHeight="1" x14ac:dyDescent="0.25">
      <c r="A1105" s="22"/>
      <c r="B1105" s="27"/>
      <c r="C1105" s="27"/>
      <c r="D1105" s="27"/>
      <c r="E1105" s="27"/>
      <c r="F1105" s="76"/>
      <c r="G1105" s="76"/>
      <c r="H1105" s="76"/>
      <c r="I1105" s="76"/>
      <c r="J1105" s="76"/>
      <c r="K1105" s="203"/>
      <c r="L1105" s="77"/>
      <c r="M1105" s="78"/>
      <c r="N1105" s="78"/>
      <c r="O1105" s="78"/>
      <c r="P1105" s="1"/>
      <c r="Q1105" s="27"/>
      <c r="R1105" s="30"/>
      <c r="S1105" s="1"/>
    </row>
    <row r="1106" spans="1:19" ht="12.75" customHeight="1" x14ac:dyDescent="0.25">
      <c r="A1106" s="22"/>
      <c r="B1106" s="27"/>
      <c r="C1106" s="27"/>
      <c r="D1106" s="27"/>
      <c r="E1106" s="27"/>
      <c r="F1106" s="76"/>
      <c r="G1106" s="76"/>
      <c r="H1106" s="76"/>
      <c r="I1106" s="76"/>
      <c r="J1106" s="76"/>
      <c r="K1106" s="203"/>
      <c r="L1106" s="77"/>
      <c r="M1106" s="78"/>
      <c r="N1106" s="78"/>
      <c r="O1106" s="78"/>
      <c r="P1106" s="1"/>
      <c r="Q1106" s="27"/>
      <c r="R1106" s="30"/>
      <c r="S1106" s="1"/>
    </row>
    <row r="1107" spans="1:19" ht="12.75" customHeight="1" x14ac:dyDescent="0.25">
      <c r="A1107" s="22"/>
      <c r="B1107" s="27"/>
      <c r="C1107" s="27"/>
      <c r="D1107" s="27"/>
      <c r="E1107" s="27"/>
      <c r="F1107" s="76"/>
      <c r="G1107" s="76"/>
      <c r="H1107" s="76"/>
      <c r="I1107" s="76"/>
      <c r="J1107" s="76"/>
      <c r="K1107" s="203"/>
      <c r="L1107" s="77"/>
      <c r="M1107" s="78"/>
      <c r="N1107" s="78"/>
      <c r="O1107" s="78"/>
      <c r="P1107" s="1"/>
      <c r="Q1107" s="27"/>
      <c r="R1107" s="30"/>
      <c r="S1107" s="1"/>
    </row>
    <row r="1108" spans="1:19" ht="12.75" customHeight="1" x14ac:dyDescent="0.25">
      <c r="A1108" s="22"/>
      <c r="B1108" s="27"/>
      <c r="C1108" s="27"/>
      <c r="D1108" s="27"/>
      <c r="E1108" s="27"/>
      <c r="F1108" s="76"/>
      <c r="G1108" s="76"/>
      <c r="H1108" s="76"/>
      <c r="I1108" s="76"/>
      <c r="J1108" s="76"/>
      <c r="K1108" s="203"/>
      <c r="L1108" s="77"/>
      <c r="M1108" s="78"/>
      <c r="N1108" s="78"/>
      <c r="O1108" s="78"/>
      <c r="P1108" s="1"/>
      <c r="Q1108" s="27"/>
      <c r="R1108" s="30"/>
      <c r="S1108" s="1"/>
    </row>
    <row r="1109" spans="1:19" ht="12.75" customHeight="1" x14ac:dyDescent="0.25">
      <c r="A1109" s="22"/>
      <c r="B1109" s="27"/>
      <c r="C1109" s="27"/>
      <c r="D1109" s="27"/>
      <c r="E1109" s="27"/>
      <c r="F1109" s="76"/>
      <c r="G1109" s="76"/>
      <c r="H1109" s="76"/>
      <c r="I1109" s="76"/>
      <c r="J1109" s="76"/>
      <c r="K1109" s="203"/>
      <c r="L1109" s="77"/>
      <c r="M1109" s="78"/>
      <c r="N1109" s="78"/>
      <c r="O1109" s="78"/>
      <c r="P1109" s="1"/>
      <c r="Q1109" s="27"/>
      <c r="R1109" s="30"/>
      <c r="S1109" s="1"/>
    </row>
    <row r="1110" spans="1:19" ht="12.75" customHeight="1" x14ac:dyDescent="0.25">
      <c r="A1110" s="22"/>
      <c r="B1110" s="27"/>
      <c r="C1110" s="27"/>
      <c r="D1110" s="27"/>
      <c r="E1110" s="27"/>
      <c r="F1110" s="76"/>
      <c r="G1110" s="76"/>
      <c r="H1110" s="76"/>
      <c r="I1110" s="76"/>
      <c r="J1110" s="76"/>
      <c r="K1110" s="203"/>
      <c r="L1110" s="77"/>
      <c r="M1110" s="78"/>
      <c r="N1110" s="78"/>
      <c r="O1110" s="78"/>
      <c r="P1110" s="1"/>
      <c r="Q1110" s="27"/>
      <c r="R1110" s="30"/>
      <c r="S1110" s="1"/>
    </row>
    <row r="1111" spans="1:19" ht="12.75" customHeight="1" x14ac:dyDescent="0.25">
      <c r="A1111" s="22"/>
      <c r="B1111" s="27"/>
      <c r="C1111" s="27"/>
      <c r="D1111" s="27"/>
      <c r="E1111" s="27"/>
      <c r="F1111" s="76"/>
      <c r="G1111" s="76"/>
      <c r="H1111" s="76"/>
      <c r="I1111" s="76"/>
      <c r="J1111" s="76"/>
      <c r="K1111" s="203"/>
      <c r="L1111" s="77"/>
      <c r="M1111" s="78"/>
      <c r="N1111" s="78"/>
      <c r="O1111" s="78"/>
      <c r="P1111" s="1"/>
      <c r="Q1111" s="27"/>
      <c r="R1111" s="30"/>
      <c r="S1111" s="1"/>
    </row>
    <row r="1112" spans="1:19" ht="12.75" customHeight="1" x14ac:dyDescent="0.25">
      <c r="A1112" s="22"/>
      <c r="B1112" s="27"/>
      <c r="C1112" s="27"/>
      <c r="D1112" s="27"/>
      <c r="E1112" s="27"/>
      <c r="F1112" s="76"/>
      <c r="G1112" s="76"/>
      <c r="H1112" s="76"/>
      <c r="I1112" s="76"/>
      <c r="J1112" s="76"/>
      <c r="K1112" s="203"/>
      <c r="L1112" s="77"/>
      <c r="M1112" s="78"/>
      <c r="N1112" s="78"/>
      <c r="O1112" s="78"/>
      <c r="P1112" s="1"/>
      <c r="Q1112" s="27"/>
      <c r="R1112" s="30"/>
      <c r="S1112" s="1"/>
    </row>
    <row r="1113" spans="1:19" ht="12.75" customHeight="1" x14ac:dyDescent="0.25">
      <c r="A1113" s="22"/>
      <c r="B1113" s="27"/>
      <c r="C1113" s="27"/>
      <c r="D1113" s="27"/>
      <c r="E1113" s="27"/>
      <c r="F1113" s="76"/>
      <c r="G1113" s="76"/>
      <c r="H1113" s="76"/>
      <c r="I1113" s="76"/>
      <c r="J1113" s="76"/>
      <c r="K1113" s="203"/>
      <c r="L1113" s="77"/>
      <c r="M1113" s="78"/>
      <c r="N1113" s="78"/>
      <c r="O1113" s="78"/>
      <c r="P1113" s="1"/>
      <c r="Q1113" s="27"/>
      <c r="R1113" s="30"/>
      <c r="S1113" s="1"/>
    </row>
    <row r="1114" spans="1:19" ht="12.75" customHeight="1" x14ac:dyDescent="0.25">
      <c r="A1114" s="22"/>
      <c r="B1114" s="27"/>
      <c r="C1114" s="27"/>
      <c r="D1114" s="27"/>
      <c r="E1114" s="27"/>
      <c r="F1114" s="76"/>
      <c r="G1114" s="76"/>
      <c r="H1114" s="76"/>
      <c r="I1114" s="76"/>
      <c r="J1114" s="76"/>
      <c r="K1114" s="203"/>
      <c r="L1114" s="77"/>
      <c r="M1114" s="78"/>
      <c r="N1114" s="78"/>
      <c r="O1114" s="78"/>
      <c r="P1114" s="1"/>
      <c r="Q1114" s="27"/>
      <c r="R1114" s="30"/>
      <c r="S1114" s="1"/>
    </row>
    <row r="1115" spans="1:19" ht="12.75" customHeight="1" x14ac:dyDescent="0.25">
      <c r="A1115" s="22"/>
      <c r="B1115" s="27"/>
      <c r="C1115" s="27"/>
      <c r="D1115" s="27"/>
      <c r="E1115" s="27"/>
      <c r="F1115" s="76"/>
      <c r="G1115" s="76"/>
      <c r="H1115" s="76"/>
      <c r="I1115" s="76"/>
      <c r="J1115" s="76"/>
      <c r="K1115" s="203"/>
      <c r="L1115" s="77"/>
      <c r="M1115" s="78"/>
      <c r="N1115" s="78"/>
      <c r="O1115" s="78"/>
      <c r="P1115" s="1"/>
      <c r="Q1115" s="27"/>
      <c r="R1115" s="30"/>
      <c r="S1115" s="1"/>
    </row>
    <row r="1116" spans="1:19" ht="12.75" customHeight="1" x14ac:dyDescent="0.25">
      <c r="A1116" s="22"/>
      <c r="B1116" s="27"/>
      <c r="C1116" s="27"/>
      <c r="D1116" s="27"/>
      <c r="E1116" s="27"/>
      <c r="F1116" s="76"/>
      <c r="G1116" s="76"/>
      <c r="H1116" s="76"/>
      <c r="I1116" s="76"/>
      <c r="J1116" s="76"/>
      <c r="K1116" s="203"/>
      <c r="L1116" s="77"/>
      <c r="M1116" s="78"/>
      <c r="N1116" s="78"/>
      <c r="O1116" s="78"/>
      <c r="P1116" s="1"/>
      <c r="Q1116" s="27"/>
      <c r="R1116" s="30"/>
      <c r="S1116" s="1"/>
    </row>
    <row r="1117" spans="1:19" ht="12.75" customHeight="1" x14ac:dyDescent="0.25">
      <c r="A1117" s="22"/>
      <c r="B1117" s="27"/>
      <c r="C1117" s="27"/>
      <c r="D1117" s="27"/>
      <c r="E1117" s="27"/>
      <c r="F1117" s="76"/>
      <c r="G1117" s="76"/>
      <c r="H1117" s="76"/>
      <c r="I1117" s="76"/>
      <c r="J1117" s="76"/>
      <c r="K1117" s="203"/>
      <c r="L1117" s="77"/>
      <c r="M1117" s="78"/>
      <c r="N1117" s="78"/>
      <c r="O1117" s="78"/>
      <c r="P1117" s="1"/>
      <c r="Q1117" s="27"/>
      <c r="R1117" s="30"/>
      <c r="S1117" s="1"/>
    </row>
    <row r="1118" spans="1:19" ht="12.75" customHeight="1" x14ac:dyDescent="0.25">
      <c r="A1118" s="22"/>
      <c r="B1118" s="27"/>
      <c r="C1118" s="27"/>
      <c r="D1118" s="27"/>
      <c r="E1118" s="27"/>
      <c r="F1118" s="76"/>
      <c r="G1118" s="76"/>
      <c r="H1118" s="76"/>
      <c r="I1118" s="76"/>
      <c r="J1118" s="76"/>
      <c r="K1118" s="203"/>
      <c r="L1118" s="77"/>
      <c r="M1118" s="78"/>
      <c r="N1118" s="78"/>
      <c r="O1118" s="78"/>
      <c r="P1118" s="1"/>
      <c r="Q1118" s="27"/>
      <c r="R1118" s="30"/>
      <c r="S1118" s="1"/>
    </row>
    <row r="1119" spans="1:19" ht="12.75" customHeight="1" x14ac:dyDescent="0.25">
      <c r="A1119" s="22"/>
      <c r="B1119" s="27"/>
      <c r="C1119" s="27"/>
      <c r="D1119" s="27"/>
      <c r="E1119" s="27"/>
      <c r="F1119" s="76"/>
      <c r="G1119" s="76"/>
      <c r="H1119" s="76"/>
      <c r="I1119" s="76"/>
      <c r="J1119" s="76"/>
      <c r="K1119" s="203"/>
      <c r="L1119" s="77"/>
      <c r="M1119" s="78"/>
      <c r="N1119" s="78"/>
      <c r="O1119" s="78"/>
      <c r="P1119" s="1"/>
      <c r="Q1119" s="27"/>
      <c r="R1119" s="30"/>
      <c r="S1119" s="1"/>
    </row>
    <row r="1120" spans="1:19" ht="12.75" customHeight="1" x14ac:dyDescent="0.25">
      <c r="A1120" s="22"/>
      <c r="B1120" s="27"/>
      <c r="C1120" s="27"/>
      <c r="D1120" s="27"/>
      <c r="E1120" s="27"/>
      <c r="F1120" s="76"/>
      <c r="G1120" s="76"/>
      <c r="H1120" s="76"/>
      <c r="I1120" s="76"/>
      <c r="J1120" s="76"/>
      <c r="K1120" s="203"/>
      <c r="L1120" s="77"/>
      <c r="M1120" s="78"/>
      <c r="N1120" s="78"/>
      <c r="O1120" s="78"/>
      <c r="P1120" s="1"/>
      <c r="Q1120" s="27"/>
      <c r="R1120" s="30"/>
      <c r="S1120" s="1"/>
    </row>
    <row r="1121" spans="1:19" ht="12.75" customHeight="1" x14ac:dyDescent="0.25">
      <c r="A1121" s="22"/>
      <c r="B1121" s="27"/>
      <c r="C1121" s="27"/>
      <c r="D1121" s="27"/>
      <c r="E1121" s="27"/>
      <c r="F1121" s="76"/>
      <c r="G1121" s="76"/>
      <c r="H1121" s="76"/>
      <c r="I1121" s="76"/>
      <c r="J1121" s="76"/>
      <c r="K1121" s="203"/>
      <c r="L1121" s="77"/>
      <c r="M1121" s="78"/>
      <c r="N1121" s="78"/>
      <c r="O1121" s="78"/>
      <c r="P1121" s="1"/>
      <c r="Q1121" s="27"/>
      <c r="R1121" s="30"/>
      <c r="S1121" s="1"/>
    </row>
    <row r="1122" spans="1:19" ht="12.75" customHeight="1" x14ac:dyDescent="0.25">
      <c r="A1122" s="22"/>
      <c r="B1122" s="27"/>
      <c r="C1122" s="27"/>
      <c r="D1122" s="27"/>
      <c r="E1122" s="27"/>
      <c r="F1122" s="76"/>
      <c r="G1122" s="76"/>
      <c r="H1122" s="76"/>
      <c r="I1122" s="76"/>
      <c r="J1122" s="76"/>
      <c r="K1122" s="203"/>
      <c r="L1122" s="77"/>
      <c r="M1122" s="78"/>
      <c r="N1122" s="78"/>
      <c r="O1122" s="78"/>
      <c r="P1122" s="1"/>
      <c r="Q1122" s="27"/>
      <c r="R1122" s="30"/>
      <c r="S1122" s="1"/>
    </row>
    <row r="1123" spans="1:19" ht="12.75" customHeight="1" x14ac:dyDescent="0.25">
      <c r="A1123" s="22"/>
      <c r="B1123" s="27"/>
      <c r="C1123" s="27"/>
      <c r="D1123" s="27"/>
      <c r="E1123" s="27"/>
      <c r="F1123" s="76"/>
      <c r="G1123" s="76"/>
      <c r="H1123" s="76"/>
      <c r="I1123" s="76"/>
      <c r="J1123" s="76"/>
      <c r="K1123" s="203"/>
      <c r="L1123" s="77"/>
      <c r="M1123" s="78"/>
      <c r="N1123" s="78"/>
      <c r="O1123" s="78"/>
      <c r="P1123" s="1"/>
      <c r="Q1123" s="27"/>
      <c r="R1123" s="30"/>
      <c r="S1123" s="1"/>
    </row>
    <row r="1124" spans="1:19" ht="12.75" customHeight="1" x14ac:dyDescent="0.25">
      <c r="A1124" s="22"/>
      <c r="B1124" s="27"/>
      <c r="C1124" s="27"/>
      <c r="D1124" s="27"/>
      <c r="E1124" s="27"/>
      <c r="F1124" s="76"/>
      <c r="G1124" s="76"/>
      <c r="H1124" s="76"/>
      <c r="I1124" s="76"/>
      <c r="J1124" s="76"/>
      <c r="K1124" s="203"/>
      <c r="L1124" s="77"/>
      <c r="M1124" s="78"/>
      <c r="N1124" s="78"/>
      <c r="O1124" s="78"/>
      <c r="P1124" s="1"/>
      <c r="Q1124" s="27"/>
      <c r="R1124" s="30"/>
      <c r="S1124" s="1"/>
    </row>
    <row r="1125" spans="1:19" ht="12.75" customHeight="1" x14ac:dyDescent="0.25">
      <c r="A1125" s="22"/>
      <c r="B1125" s="27"/>
      <c r="C1125" s="27"/>
      <c r="D1125" s="27"/>
      <c r="E1125" s="27"/>
      <c r="F1125" s="76"/>
      <c r="G1125" s="76"/>
      <c r="H1125" s="76"/>
      <c r="I1125" s="76"/>
      <c r="J1125" s="76"/>
      <c r="K1125" s="203"/>
      <c r="L1125" s="77"/>
      <c r="M1125" s="78"/>
      <c r="N1125" s="78"/>
      <c r="O1125" s="78"/>
      <c r="P1125" s="1"/>
      <c r="Q1125" s="27"/>
      <c r="R1125" s="30"/>
      <c r="S1125" s="1"/>
    </row>
    <row r="1126" spans="1:19" ht="12.75" customHeight="1" x14ac:dyDescent="0.25">
      <c r="A1126" s="22"/>
      <c r="B1126" s="27"/>
      <c r="C1126" s="27"/>
      <c r="D1126" s="27"/>
      <c r="E1126" s="27"/>
      <c r="F1126" s="76"/>
      <c r="G1126" s="76"/>
      <c r="H1126" s="76"/>
      <c r="I1126" s="76"/>
      <c r="J1126" s="76"/>
      <c r="K1126" s="203"/>
      <c r="L1126" s="77"/>
      <c r="M1126" s="78"/>
      <c r="N1126" s="78"/>
      <c r="O1126" s="78"/>
      <c r="P1126" s="1"/>
      <c r="Q1126" s="27"/>
      <c r="R1126" s="30"/>
      <c r="S1126" s="1"/>
    </row>
    <row r="1127" spans="1:19" ht="12.75" customHeight="1" x14ac:dyDescent="0.25">
      <c r="A1127" s="22"/>
      <c r="B1127" s="27"/>
      <c r="C1127" s="27"/>
      <c r="D1127" s="27"/>
      <c r="E1127" s="27"/>
      <c r="F1127" s="76"/>
      <c r="G1127" s="76"/>
      <c r="H1127" s="76"/>
      <c r="I1127" s="76"/>
      <c r="J1127" s="76"/>
      <c r="K1127" s="203"/>
      <c r="L1127" s="77"/>
      <c r="M1127" s="78"/>
      <c r="N1127" s="78"/>
      <c r="O1127" s="78"/>
      <c r="P1127" s="1"/>
      <c r="Q1127" s="27"/>
      <c r="R1127" s="30"/>
      <c r="S1127" s="1"/>
    </row>
    <row r="1128" spans="1:19" ht="12.75" customHeight="1" x14ac:dyDescent="0.25">
      <c r="A1128" s="22"/>
      <c r="B1128" s="27"/>
      <c r="C1128" s="27"/>
      <c r="D1128" s="27"/>
      <c r="E1128" s="27"/>
      <c r="F1128" s="76"/>
      <c r="G1128" s="76"/>
      <c r="H1128" s="76"/>
      <c r="I1128" s="76"/>
      <c r="J1128" s="76"/>
      <c r="K1128" s="203"/>
      <c r="L1128" s="77"/>
      <c r="M1128" s="78"/>
      <c r="N1128" s="78"/>
      <c r="O1128" s="78"/>
      <c r="P1128" s="1"/>
      <c r="Q1128" s="27"/>
      <c r="R1128" s="30"/>
      <c r="S1128" s="1"/>
    </row>
    <row r="1129" spans="1:19" ht="12.75" customHeight="1" x14ac:dyDescent="0.25">
      <c r="A1129" s="22"/>
      <c r="B1129" s="27"/>
      <c r="C1129" s="27"/>
      <c r="D1129" s="27"/>
      <c r="E1129" s="27"/>
      <c r="F1129" s="76"/>
      <c r="G1129" s="76"/>
      <c r="H1129" s="76"/>
      <c r="I1129" s="76"/>
      <c r="J1129" s="76"/>
      <c r="K1129" s="203"/>
      <c r="L1129" s="77"/>
      <c r="M1129" s="78"/>
      <c r="N1129" s="78"/>
      <c r="O1129" s="78"/>
      <c r="P1129" s="1"/>
      <c r="Q1129" s="27"/>
      <c r="R1129" s="30"/>
      <c r="S1129" s="1"/>
    </row>
    <row r="1130" spans="1:19" ht="12.75" customHeight="1" x14ac:dyDescent="0.25">
      <c r="A1130" s="22"/>
      <c r="B1130" s="27"/>
      <c r="C1130" s="27"/>
      <c r="D1130" s="27"/>
      <c r="E1130" s="27"/>
      <c r="F1130" s="76"/>
      <c r="G1130" s="76"/>
      <c r="H1130" s="76"/>
      <c r="I1130" s="76"/>
      <c r="J1130" s="76"/>
      <c r="K1130" s="203"/>
      <c r="L1130" s="77"/>
      <c r="M1130" s="78"/>
      <c r="N1130" s="78"/>
      <c r="O1130" s="78"/>
      <c r="P1130" s="1"/>
      <c r="Q1130" s="27"/>
      <c r="R1130" s="30"/>
      <c r="S1130" s="1"/>
    </row>
    <row r="1131" spans="1:19" ht="12.75" customHeight="1" x14ac:dyDescent="0.25">
      <c r="A1131" s="22"/>
      <c r="B1131" s="27"/>
      <c r="C1131" s="27"/>
      <c r="D1131" s="27"/>
      <c r="E1131" s="27"/>
      <c r="F1131" s="76"/>
      <c r="G1131" s="76"/>
      <c r="H1131" s="76"/>
      <c r="I1131" s="76"/>
      <c r="J1131" s="76"/>
      <c r="K1131" s="203"/>
      <c r="L1131" s="77"/>
      <c r="M1131" s="78"/>
      <c r="N1131" s="78"/>
      <c r="O1131" s="78"/>
      <c r="P1131" s="1"/>
      <c r="Q1131" s="27"/>
      <c r="R1131" s="30"/>
      <c r="S1131" s="1"/>
    </row>
    <row r="1132" spans="1:19" ht="12.75" customHeight="1" x14ac:dyDescent="0.25">
      <c r="A1132" s="22"/>
      <c r="B1132" s="27"/>
      <c r="C1132" s="27"/>
      <c r="D1132" s="27"/>
      <c r="E1132" s="27"/>
      <c r="F1132" s="76"/>
      <c r="G1132" s="76"/>
      <c r="H1132" s="76"/>
      <c r="I1132" s="76"/>
      <c r="J1132" s="76"/>
      <c r="K1132" s="203"/>
      <c r="L1132" s="77"/>
      <c r="M1132" s="78"/>
      <c r="N1132" s="78"/>
      <c r="O1132" s="78"/>
      <c r="P1132" s="1"/>
      <c r="Q1132" s="27"/>
      <c r="R1132" s="30"/>
      <c r="S1132" s="1"/>
    </row>
    <row r="1133" spans="1:19" ht="12.75" customHeight="1" x14ac:dyDescent="0.25">
      <c r="A1133" s="22"/>
      <c r="B1133" s="27"/>
      <c r="C1133" s="27"/>
      <c r="D1133" s="27"/>
      <c r="E1133" s="27"/>
      <c r="F1133" s="76"/>
      <c r="G1133" s="76"/>
      <c r="H1133" s="76"/>
      <c r="I1133" s="76"/>
      <c r="J1133" s="76"/>
      <c r="K1133" s="203"/>
      <c r="L1133" s="77"/>
      <c r="M1133" s="78"/>
      <c r="N1133" s="78"/>
      <c r="O1133" s="78"/>
      <c r="P1133" s="1"/>
      <c r="Q1133" s="27"/>
      <c r="R1133" s="30"/>
      <c r="S1133" s="1"/>
    </row>
    <row r="1134" spans="1:19" ht="12.75" customHeight="1" x14ac:dyDescent="0.25">
      <c r="A1134" s="22"/>
      <c r="B1134" s="27"/>
      <c r="C1134" s="27"/>
      <c r="D1134" s="27"/>
      <c r="E1134" s="27"/>
      <c r="F1134" s="76"/>
      <c r="G1134" s="76"/>
      <c r="H1134" s="76"/>
      <c r="I1134" s="76"/>
      <c r="J1134" s="76"/>
      <c r="K1134" s="203"/>
      <c r="L1134" s="77"/>
      <c r="M1134" s="78"/>
      <c r="N1134" s="78"/>
      <c r="O1134" s="78"/>
      <c r="P1134" s="1"/>
      <c r="Q1134" s="27"/>
      <c r="R1134" s="30"/>
      <c r="S1134" s="1"/>
    </row>
    <row r="1135" spans="1:19" ht="12.75" customHeight="1" x14ac:dyDescent="0.25">
      <c r="A1135" s="22"/>
      <c r="B1135" s="27"/>
      <c r="C1135" s="27"/>
      <c r="D1135" s="27"/>
      <c r="E1135" s="27"/>
      <c r="F1135" s="76"/>
      <c r="G1135" s="76"/>
      <c r="H1135" s="76"/>
      <c r="I1135" s="76"/>
      <c r="J1135" s="76"/>
      <c r="K1135" s="203"/>
      <c r="L1135" s="77"/>
      <c r="M1135" s="78"/>
      <c r="N1135" s="78"/>
      <c r="O1135" s="78"/>
      <c r="P1135" s="1"/>
      <c r="Q1135" s="27"/>
      <c r="R1135" s="30"/>
      <c r="S1135" s="1"/>
    </row>
    <row r="1136" spans="1:19" ht="12.75" customHeight="1" x14ac:dyDescent="0.25">
      <c r="A1136" s="22"/>
      <c r="B1136" s="27"/>
      <c r="C1136" s="27"/>
      <c r="D1136" s="27"/>
      <c r="E1136" s="27"/>
      <c r="F1136" s="76"/>
      <c r="G1136" s="76"/>
      <c r="H1136" s="76"/>
      <c r="I1136" s="76"/>
      <c r="J1136" s="76"/>
      <c r="K1136" s="203"/>
      <c r="L1136" s="77"/>
      <c r="M1136" s="78"/>
      <c r="N1136" s="78"/>
      <c r="O1136" s="78"/>
      <c r="P1136" s="1"/>
      <c r="Q1136" s="27"/>
      <c r="R1136" s="30"/>
      <c r="S1136" s="1"/>
    </row>
    <row r="1137" spans="1:19" ht="12.75" customHeight="1" x14ac:dyDescent="0.25">
      <c r="A1137" s="22"/>
      <c r="B1137" s="27"/>
      <c r="C1137" s="27"/>
      <c r="D1137" s="27"/>
      <c r="E1137" s="27"/>
      <c r="F1137" s="76"/>
      <c r="G1137" s="76"/>
      <c r="H1137" s="76"/>
      <c r="I1137" s="76"/>
      <c r="J1137" s="76"/>
      <c r="K1137" s="203"/>
      <c r="L1137" s="77"/>
      <c r="M1137" s="78"/>
      <c r="N1137" s="78"/>
      <c r="O1137" s="78"/>
      <c r="P1137" s="1"/>
      <c r="Q1137" s="27"/>
      <c r="R1137" s="30"/>
      <c r="S1137" s="1"/>
    </row>
    <row r="1138" spans="1:19" ht="12.75" customHeight="1" x14ac:dyDescent="0.25">
      <c r="A1138" s="22"/>
      <c r="B1138" s="27"/>
      <c r="C1138" s="27"/>
      <c r="D1138" s="27"/>
      <c r="E1138" s="27"/>
      <c r="F1138" s="76"/>
      <c r="G1138" s="76"/>
      <c r="H1138" s="76"/>
      <c r="I1138" s="76"/>
      <c r="J1138" s="76"/>
      <c r="K1138" s="203"/>
      <c r="L1138" s="77"/>
      <c r="M1138" s="78"/>
      <c r="N1138" s="78"/>
      <c r="O1138" s="78"/>
      <c r="P1138" s="1"/>
      <c r="Q1138" s="27"/>
      <c r="R1138" s="30"/>
      <c r="S1138" s="1"/>
    </row>
    <row r="1139" spans="1:19" ht="12.75" customHeight="1" x14ac:dyDescent="0.25">
      <c r="A1139" s="22"/>
      <c r="B1139" s="27"/>
      <c r="C1139" s="27"/>
      <c r="D1139" s="27"/>
      <c r="E1139" s="27"/>
      <c r="F1139" s="76"/>
      <c r="G1139" s="76"/>
      <c r="H1139" s="76"/>
      <c r="I1139" s="76"/>
      <c r="J1139" s="76"/>
      <c r="K1139" s="203"/>
      <c r="L1139" s="77"/>
      <c r="M1139" s="78"/>
      <c r="N1139" s="78"/>
      <c r="O1139" s="78"/>
      <c r="P1139" s="1"/>
      <c r="Q1139" s="27"/>
      <c r="R1139" s="30"/>
      <c r="S1139" s="1"/>
    </row>
    <row r="1140" spans="1:19" ht="12.75" customHeight="1" x14ac:dyDescent="0.25">
      <c r="A1140" s="22"/>
      <c r="B1140" s="27"/>
      <c r="C1140" s="27"/>
      <c r="D1140" s="27"/>
      <c r="E1140" s="27"/>
      <c r="F1140" s="76"/>
      <c r="G1140" s="76"/>
      <c r="H1140" s="76"/>
      <c r="I1140" s="76"/>
      <c r="J1140" s="76"/>
      <c r="K1140" s="203"/>
      <c r="L1140" s="77"/>
      <c r="M1140" s="78"/>
      <c r="N1140" s="78"/>
      <c r="O1140" s="78"/>
      <c r="P1140" s="1"/>
      <c r="Q1140" s="27"/>
      <c r="R1140" s="30"/>
      <c r="S1140" s="1"/>
    </row>
    <row r="1141" spans="1:19" ht="12.75" customHeight="1" x14ac:dyDescent="0.25">
      <c r="A1141" s="22"/>
      <c r="B1141" s="27"/>
      <c r="C1141" s="27"/>
      <c r="D1141" s="27"/>
      <c r="E1141" s="27"/>
      <c r="F1141" s="76"/>
      <c r="G1141" s="76"/>
      <c r="H1141" s="76"/>
      <c r="I1141" s="76"/>
      <c r="J1141" s="76"/>
      <c r="K1141" s="203"/>
      <c r="L1141" s="77"/>
      <c r="M1141" s="78"/>
      <c r="N1141" s="78"/>
      <c r="O1141" s="78"/>
      <c r="P1141" s="1"/>
      <c r="Q1141" s="27"/>
      <c r="R1141" s="30"/>
      <c r="S1141" s="1"/>
    </row>
    <row r="1142" spans="1:19" ht="12.75" customHeight="1" x14ac:dyDescent="0.25">
      <c r="A1142" s="22"/>
      <c r="B1142" s="27"/>
      <c r="C1142" s="27"/>
      <c r="D1142" s="27"/>
      <c r="E1142" s="27"/>
      <c r="F1142" s="76"/>
      <c r="G1142" s="76"/>
      <c r="H1142" s="76"/>
      <c r="I1142" s="76"/>
      <c r="J1142" s="76"/>
      <c r="K1142" s="203"/>
      <c r="L1142" s="77"/>
      <c r="M1142" s="78"/>
      <c r="N1142" s="78"/>
      <c r="O1142" s="78"/>
      <c r="P1142" s="1"/>
      <c r="Q1142" s="27"/>
      <c r="R1142" s="30"/>
      <c r="S1142" s="1"/>
    </row>
    <row r="1143" spans="1:19" ht="12.75" customHeight="1" x14ac:dyDescent="0.25">
      <c r="A1143" s="22"/>
      <c r="B1143" s="27"/>
      <c r="C1143" s="27"/>
      <c r="D1143" s="27"/>
      <c r="E1143" s="27"/>
      <c r="F1143" s="76"/>
      <c r="G1143" s="76"/>
      <c r="H1143" s="76"/>
      <c r="I1143" s="76"/>
      <c r="J1143" s="76"/>
      <c r="K1143" s="203"/>
      <c r="L1143" s="77"/>
      <c r="M1143" s="78"/>
      <c r="N1143" s="78"/>
      <c r="O1143" s="78"/>
      <c r="P1143" s="1"/>
      <c r="Q1143" s="27"/>
      <c r="R1143" s="30"/>
      <c r="S1143" s="1"/>
    </row>
    <row r="1144" spans="1:19" ht="12.75" customHeight="1" x14ac:dyDescent="0.25">
      <c r="A1144" s="22"/>
      <c r="B1144" s="27"/>
      <c r="C1144" s="27"/>
      <c r="D1144" s="27"/>
      <c r="E1144" s="27"/>
      <c r="F1144" s="76"/>
      <c r="G1144" s="76"/>
      <c r="H1144" s="76"/>
      <c r="I1144" s="76"/>
      <c r="J1144" s="76"/>
      <c r="K1144" s="203"/>
      <c r="L1144" s="77"/>
      <c r="M1144" s="78"/>
      <c r="N1144" s="78"/>
      <c r="O1144" s="78"/>
      <c r="P1144" s="1"/>
      <c r="Q1144" s="27"/>
      <c r="R1144" s="30"/>
      <c r="S1144" s="1"/>
    </row>
    <row r="1145" spans="1:19" ht="12.75" customHeight="1" x14ac:dyDescent="0.25">
      <c r="A1145" s="22"/>
      <c r="B1145" s="27"/>
      <c r="C1145" s="27"/>
      <c r="D1145" s="27"/>
      <c r="E1145" s="27"/>
      <c r="F1145" s="76"/>
      <c r="G1145" s="76"/>
      <c r="H1145" s="76"/>
      <c r="I1145" s="76"/>
      <c r="J1145" s="76"/>
      <c r="K1145" s="203"/>
      <c r="L1145" s="77"/>
      <c r="M1145" s="78"/>
      <c r="N1145" s="78"/>
      <c r="O1145" s="78"/>
      <c r="P1145" s="1"/>
      <c r="Q1145" s="27"/>
      <c r="R1145" s="30"/>
      <c r="S1145" s="1"/>
    </row>
    <row r="1146" spans="1:19" ht="12.75" customHeight="1" x14ac:dyDescent="0.25">
      <c r="A1146" s="22"/>
      <c r="B1146" s="27"/>
      <c r="C1146" s="27"/>
      <c r="D1146" s="27"/>
      <c r="E1146" s="27"/>
      <c r="F1146" s="76"/>
      <c r="G1146" s="76"/>
      <c r="H1146" s="76"/>
      <c r="I1146" s="76"/>
      <c r="J1146" s="76"/>
      <c r="K1146" s="203"/>
      <c r="L1146" s="77"/>
      <c r="M1146" s="78"/>
      <c r="N1146" s="78"/>
      <c r="O1146" s="78"/>
      <c r="P1146" s="1"/>
      <c r="Q1146" s="27"/>
      <c r="R1146" s="30"/>
      <c r="S1146" s="1"/>
    </row>
    <row r="1147" spans="1:19" ht="12.75" customHeight="1" x14ac:dyDescent="0.25">
      <c r="A1147" s="22"/>
      <c r="B1147" s="27"/>
      <c r="C1147" s="27"/>
      <c r="D1147" s="27"/>
      <c r="E1147" s="27"/>
      <c r="F1147" s="76"/>
      <c r="G1147" s="76"/>
      <c r="H1147" s="76"/>
      <c r="I1147" s="76"/>
      <c r="J1147" s="76"/>
      <c r="K1147" s="203"/>
      <c r="L1147" s="77"/>
      <c r="M1147" s="78"/>
      <c r="N1147" s="78"/>
      <c r="O1147" s="78"/>
      <c r="P1147" s="1"/>
      <c r="Q1147" s="27"/>
      <c r="R1147" s="30"/>
      <c r="S1147" s="1"/>
    </row>
    <row r="1148" spans="1:19" ht="12.75" customHeight="1" x14ac:dyDescent="0.25">
      <c r="A1148" s="22"/>
      <c r="B1148" s="27"/>
      <c r="C1148" s="27"/>
      <c r="D1148" s="27"/>
      <c r="E1148" s="27"/>
      <c r="F1148" s="76"/>
      <c r="G1148" s="76"/>
      <c r="H1148" s="76"/>
      <c r="I1148" s="76"/>
      <c r="J1148" s="76"/>
      <c r="K1148" s="203"/>
      <c r="L1148" s="77"/>
      <c r="M1148" s="78"/>
      <c r="N1148" s="78"/>
      <c r="O1148" s="78"/>
      <c r="P1148" s="1"/>
      <c r="Q1148" s="27"/>
      <c r="R1148" s="30"/>
      <c r="S1148" s="1"/>
    </row>
    <row r="1149" spans="1:19" ht="12.75" customHeight="1" x14ac:dyDescent="0.25">
      <c r="A1149" s="22"/>
      <c r="B1149" s="27"/>
      <c r="C1149" s="27"/>
      <c r="D1149" s="27"/>
      <c r="E1149" s="27"/>
      <c r="F1149" s="76"/>
      <c r="G1149" s="76"/>
      <c r="H1149" s="76"/>
      <c r="I1149" s="76"/>
      <c r="J1149" s="76"/>
      <c r="K1149" s="203"/>
      <c r="L1149" s="77"/>
      <c r="M1149" s="78"/>
      <c r="N1149" s="78"/>
      <c r="O1149" s="78"/>
      <c r="P1149" s="1"/>
      <c r="Q1149" s="27"/>
      <c r="R1149" s="30"/>
      <c r="S1149" s="1"/>
    </row>
    <row r="1150" spans="1:19" ht="12.75" customHeight="1" x14ac:dyDescent="0.25">
      <c r="A1150" s="22"/>
      <c r="B1150" s="27"/>
      <c r="C1150" s="27"/>
      <c r="D1150" s="27"/>
      <c r="E1150" s="27"/>
      <c r="F1150" s="76"/>
      <c r="G1150" s="76"/>
      <c r="H1150" s="76"/>
      <c r="I1150" s="76"/>
      <c r="J1150" s="76"/>
      <c r="K1150" s="203"/>
      <c r="L1150" s="77"/>
      <c r="M1150" s="78"/>
      <c r="N1150" s="78"/>
      <c r="O1150" s="78"/>
      <c r="P1150" s="1"/>
      <c r="Q1150" s="27"/>
      <c r="R1150" s="30"/>
      <c r="S1150" s="1"/>
    </row>
    <row r="1151" spans="1:19" ht="12.75" customHeight="1" x14ac:dyDescent="0.25">
      <c r="A1151" s="22"/>
      <c r="B1151" s="27"/>
      <c r="C1151" s="27"/>
      <c r="D1151" s="27"/>
      <c r="E1151" s="27"/>
      <c r="F1151" s="76"/>
      <c r="G1151" s="76"/>
      <c r="H1151" s="76"/>
      <c r="I1151" s="76"/>
      <c r="J1151" s="76"/>
      <c r="K1151" s="203"/>
      <c r="L1151" s="77"/>
      <c r="M1151" s="78"/>
      <c r="N1151" s="78"/>
      <c r="O1151" s="78"/>
      <c r="P1151" s="1"/>
      <c r="Q1151" s="27"/>
      <c r="R1151" s="30"/>
      <c r="S1151" s="1"/>
    </row>
    <row r="1152" spans="1:19" ht="12.75" customHeight="1" x14ac:dyDescent="0.25">
      <c r="A1152" s="22"/>
      <c r="B1152" s="27"/>
      <c r="C1152" s="27"/>
      <c r="D1152" s="27"/>
      <c r="E1152" s="27"/>
      <c r="F1152" s="76"/>
      <c r="G1152" s="76"/>
      <c r="H1152" s="76"/>
      <c r="I1152" s="76"/>
      <c r="J1152" s="76"/>
      <c r="K1152" s="203"/>
      <c r="L1152" s="77"/>
      <c r="M1152" s="78"/>
      <c r="N1152" s="78"/>
      <c r="O1152" s="78"/>
      <c r="P1152" s="1"/>
      <c r="Q1152" s="27"/>
      <c r="R1152" s="30"/>
      <c r="S1152" s="1"/>
    </row>
    <row r="1153" spans="1:19" ht="12.75" customHeight="1" x14ac:dyDescent="0.25">
      <c r="A1153" s="22"/>
      <c r="B1153" s="27"/>
      <c r="C1153" s="27"/>
      <c r="D1153" s="27"/>
      <c r="E1153" s="27"/>
      <c r="F1153" s="76"/>
      <c r="G1153" s="76"/>
      <c r="H1153" s="76"/>
      <c r="I1153" s="76"/>
      <c r="J1153" s="76"/>
      <c r="K1153" s="203"/>
      <c r="L1153" s="77"/>
      <c r="M1153" s="78"/>
      <c r="N1153" s="78"/>
      <c r="O1153" s="78"/>
      <c r="P1153" s="1"/>
      <c r="Q1153" s="27"/>
      <c r="R1153" s="30"/>
      <c r="S1153" s="1"/>
    </row>
    <row r="1154" spans="1:19" ht="12.75" customHeight="1" x14ac:dyDescent="0.25">
      <c r="A1154" s="22"/>
      <c r="B1154" s="27"/>
      <c r="C1154" s="27"/>
      <c r="D1154" s="27"/>
      <c r="E1154" s="27"/>
      <c r="F1154" s="76"/>
      <c r="G1154" s="76"/>
      <c r="H1154" s="76"/>
      <c r="I1154" s="76"/>
      <c r="J1154" s="76"/>
      <c r="K1154" s="203"/>
      <c r="L1154" s="77"/>
      <c r="M1154" s="78"/>
      <c r="N1154" s="78"/>
      <c r="O1154" s="78"/>
      <c r="P1154" s="1"/>
      <c r="Q1154" s="27"/>
      <c r="R1154" s="30"/>
      <c r="S1154" s="1"/>
    </row>
    <row r="1155" spans="1:19" ht="12.75" customHeight="1" x14ac:dyDescent="0.25">
      <c r="A1155" s="22"/>
      <c r="B1155" s="27"/>
      <c r="C1155" s="27"/>
      <c r="D1155" s="27"/>
      <c r="E1155" s="27"/>
      <c r="F1155" s="76"/>
      <c r="G1155" s="76"/>
      <c r="H1155" s="76"/>
      <c r="I1155" s="76"/>
      <c r="J1155" s="76"/>
      <c r="K1155" s="203"/>
      <c r="L1155" s="77"/>
      <c r="M1155" s="78"/>
      <c r="N1155" s="78"/>
      <c r="O1155" s="78"/>
      <c r="P1155" s="1"/>
      <c r="Q1155" s="27"/>
      <c r="R1155" s="30"/>
      <c r="S1155" s="1"/>
    </row>
    <row r="1156" spans="1:19" ht="12.75" customHeight="1" x14ac:dyDescent="0.25">
      <c r="A1156" s="22"/>
      <c r="B1156" s="27"/>
      <c r="C1156" s="27"/>
      <c r="D1156" s="27"/>
      <c r="E1156" s="27"/>
      <c r="F1156" s="76"/>
      <c r="G1156" s="76"/>
      <c r="H1156" s="76"/>
      <c r="I1156" s="76"/>
      <c r="J1156" s="76"/>
      <c r="K1156" s="203"/>
      <c r="L1156" s="77"/>
      <c r="M1156" s="78"/>
      <c r="N1156" s="78"/>
      <c r="O1156" s="78"/>
      <c r="P1156" s="1"/>
      <c r="Q1156" s="27"/>
      <c r="R1156" s="30"/>
      <c r="S1156" s="1"/>
    </row>
    <row r="1157" spans="1:19" ht="12.75" customHeight="1" x14ac:dyDescent="0.25">
      <c r="A1157" s="22"/>
      <c r="B1157" s="27"/>
      <c r="C1157" s="27"/>
      <c r="D1157" s="27"/>
      <c r="E1157" s="27"/>
      <c r="F1157" s="76"/>
      <c r="G1157" s="76"/>
      <c r="H1157" s="76"/>
      <c r="I1157" s="76"/>
      <c r="J1157" s="76"/>
      <c r="K1157" s="203"/>
      <c r="L1157" s="77"/>
      <c r="M1157" s="78"/>
      <c r="N1157" s="78"/>
      <c r="O1157" s="78"/>
      <c r="P1157" s="1"/>
      <c r="Q1157" s="27"/>
      <c r="R1157" s="30"/>
      <c r="S1157" s="1"/>
    </row>
    <row r="1158" spans="1:19" ht="12.75" customHeight="1" x14ac:dyDescent="0.25">
      <c r="A1158" s="22"/>
      <c r="B1158" s="27"/>
      <c r="C1158" s="27"/>
      <c r="D1158" s="27"/>
      <c r="E1158" s="27"/>
      <c r="F1158" s="76"/>
      <c r="G1158" s="76"/>
      <c r="H1158" s="76"/>
      <c r="I1158" s="76"/>
      <c r="J1158" s="76"/>
      <c r="K1158" s="203"/>
      <c r="L1158" s="77"/>
      <c r="M1158" s="78"/>
      <c r="N1158" s="78"/>
      <c r="O1158" s="78"/>
      <c r="P1158" s="1"/>
      <c r="Q1158" s="27"/>
      <c r="R1158" s="30"/>
      <c r="S1158" s="1"/>
    </row>
    <row r="1159" spans="1:19" ht="12.75" customHeight="1" x14ac:dyDescent="0.25">
      <c r="A1159" s="22"/>
      <c r="B1159" s="27"/>
      <c r="C1159" s="27"/>
      <c r="D1159" s="27"/>
      <c r="E1159" s="27"/>
      <c r="F1159" s="76"/>
      <c r="G1159" s="76"/>
      <c r="H1159" s="76"/>
      <c r="I1159" s="76"/>
      <c r="J1159" s="76"/>
      <c r="K1159" s="203"/>
      <c r="L1159" s="77"/>
      <c r="M1159" s="78"/>
      <c r="N1159" s="78"/>
      <c r="O1159" s="78"/>
      <c r="P1159" s="1"/>
      <c r="Q1159" s="27"/>
      <c r="R1159" s="30"/>
      <c r="S1159" s="1"/>
    </row>
    <row r="1160" spans="1:19" ht="12.75" customHeight="1" x14ac:dyDescent="0.25">
      <c r="A1160" s="22"/>
      <c r="B1160" s="27"/>
      <c r="C1160" s="27"/>
      <c r="D1160" s="27"/>
      <c r="E1160" s="27"/>
      <c r="F1160" s="76"/>
      <c r="G1160" s="76"/>
      <c r="H1160" s="76"/>
      <c r="I1160" s="76"/>
      <c r="J1160" s="76"/>
      <c r="K1160" s="203"/>
      <c r="L1160" s="77"/>
      <c r="M1160" s="78"/>
      <c r="N1160" s="78"/>
      <c r="O1160" s="78"/>
      <c r="P1160" s="1"/>
      <c r="Q1160" s="27"/>
      <c r="R1160" s="30"/>
      <c r="S1160" s="1"/>
    </row>
    <row r="1161" spans="1:19" ht="12.75" customHeight="1" x14ac:dyDescent="0.25">
      <c r="A1161" s="22"/>
      <c r="B1161" s="27"/>
      <c r="C1161" s="27"/>
      <c r="D1161" s="27"/>
      <c r="E1161" s="27"/>
      <c r="F1161" s="76"/>
      <c r="G1161" s="76"/>
      <c r="H1161" s="76"/>
      <c r="I1161" s="76"/>
      <c r="J1161" s="76"/>
      <c r="K1161" s="203"/>
      <c r="L1161" s="77"/>
      <c r="M1161" s="78"/>
      <c r="N1161" s="78"/>
      <c r="O1161" s="78"/>
      <c r="P1161" s="1"/>
      <c r="Q1161" s="27"/>
      <c r="R1161" s="30"/>
      <c r="S1161" s="1"/>
    </row>
    <row r="1162" spans="1:19" ht="12.75" customHeight="1" x14ac:dyDescent="0.25">
      <c r="A1162" s="22"/>
      <c r="B1162" s="27"/>
      <c r="C1162" s="27"/>
      <c r="D1162" s="27"/>
      <c r="E1162" s="27"/>
      <c r="F1162" s="76"/>
      <c r="G1162" s="76"/>
      <c r="H1162" s="76"/>
      <c r="I1162" s="76"/>
      <c r="J1162" s="76"/>
      <c r="K1162" s="203"/>
      <c r="L1162" s="77"/>
      <c r="M1162" s="78"/>
      <c r="N1162" s="78"/>
      <c r="O1162" s="78"/>
      <c r="P1162" s="1"/>
      <c r="Q1162" s="27"/>
      <c r="R1162" s="30"/>
      <c r="S1162" s="1"/>
    </row>
    <row r="1163" spans="1:19" ht="12.75" customHeight="1" x14ac:dyDescent="0.25">
      <c r="A1163" s="22"/>
      <c r="B1163" s="27"/>
      <c r="C1163" s="27"/>
      <c r="D1163" s="27"/>
      <c r="E1163" s="27"/>
      <c r="F1163" s="76"/>
      <c r="G1163" s="76"/>
      <c r="H1163" s="76"/>
      <c r="I1163" s="76"/>
      <c r="J1163" s="76"/>
      <c r="K1163" s="203"/>
      <c r="L1163" s="77"/>
      <c r="M1163" s="78"/>
      <c r="N1163" s="78"/>
      <c r="O1163" s="78"/>
      <c r="P1163" s="1"/>
      <c r="Q1163" s="27"/>
      <c r="R1163" s="30"/>
      <c r="S1163" s="1"/>
    </row>
    <row r="1164" spans="1:19" ht="12.75" customHeight="1" x14ac:dyDescent="0.25">
      <c r="A1164" s="22"/>
      <c r="B1164" s="27"/>
      <c r="C1164" s="27"/>
      <c r="D1164" s="27"/>
      <c r="E1164" s="27"/>
      <c r="F1164" s="76"/>
      <c r="G1164" s="76"/>
      <c r="H1164" s="76"/>
      <c r="I1164" s="76"/>
      <c r="J1164" s="76"/>
      <c r="K1164" s="203"/>
      <c r="L1164" s="77"/>
      <c r="M1164" s="78"/>
      <c r="N1164" s="78"/>
      <c r="O1164" s="78"/>
      <c r="P1164" s="1"/>
      <c r="Q1164" s="27"/>
      <c r="R1164" s="30"/>
      <c r="S1164" s="1"/>
    </row>
    <row r="1165" spans="1:19" ht="12.75" customHeight="1" x14ac:dyDescent="0.25">
      <c r="A1165" s="22"/>
      <c r="B1165" s="27"/>
      <c r="C1165" s="27"/>
      <c r="D1165" s="27"/>
      <c r="E1165" s="27"/>
      <c r="F1165" s="76"/>
      <c r="G1165" s="76"/>
      <c r="H1165" s="76"/>
      <c r="I1165" s="76"/>
      <c r="J1165" s="76"/>
      <c r="K1165" s="203"/>
      <c r="L1165" s="77"/>
      <c r="M1165" s="78"/>
      <c r="N1165" s="78"/>
      <c r="O1165" s="78"/>
      <c r="P1165" s="1"/>
      <c r="Q1165" s="27"/>
      <c r="R1165" s="30"/>
      <c r="S1165" s="1"/>
    </row>
    <row r="1166" spans="1:19" ht="12.75" customHeight="1" x14ac:dyDescent="0.25">
      <c r="A1166" s="22"/>
      <c r="B1166" s="27"/>
      <c r="C1166" s="27"/>
      <c r="D1166" s="27"/>
      <c r="E1166" s="27"/>
      <c r="F1166" s="76"/>
      <c r="G1166" s="76"/>
      <c r="H1166" s="76"/>
      <c r="I1166" s="76"/>
      <c r="J1166" s="76"/>
      <c r="K1166" s="203"/>
      <c r="L1166" s="77"/>
      <c r="M1166" s="78"/>
      <c r="N1166" s="78"/>
      <c r="O1166" s="78"/>
      <c r="P1166" s="1"/>
      <c r="Q1166" s="27"/>
      <c r="R1166" s="30"/>
      <c r="S1166" s="1"/>
    </row>
    <row r="1167" spans="1:19" ht="12.75" customHeight="1" x14ac:dyDescent="0.25">
      <c r="A1167" s="22"/>
      <c r="B1167" s="27"/>
      <c r="C1167" s="27"/>
      <c r="D1167" s="27"/>
      <c r="E1167" s="27"/>
      <c r="F1167" s="76"/>
      <c r="G1167" s="76"/>
      <c r="H1167" s="76"/>
      <c r="I1167" s="76"/>
      <c r="J1167" s="76"/>
      <c r="K1167" s="203"/>
      <c r="L1167" s="77"/>
      <c r="M1167" s="78"/>
      <c r="N1167" s="78"/>
      <c r="O1167" s="78"/>
      <c r="P1167" s="1"/>
      <c r="Q1167" s="27"/>
      <c r="R1167" s="30"/>
      <c r="S1167" s="1"/>
    </row>
    <row r="1168" spans="1:19" ht="12.75" customHeight="1" x14ac:dyDescent="0.25">
      <c r="A1168" s="22"/>
      <c r="B1168" s="27"/>
      <c r="C1168" s="27"/>
      <c r="D1168" s="27"/>
      <c r="E1168" s="27"/>
      <c r="F1168" s="76"/>
      <c r="G1168" s="76"/>
      <c r="H1168" s="76"/>
      <c r="I1168" s="76"/>
      <c r="J1168" s="76"/>
      <c r="K1168" s="203"/>
      <c r="L1168" s="77"/>
      <c r="M1168" s="78"/>
      <c r="N1168" s="78"/>
      <c r="O1168" s="78"/>
      <c r="P1168" s="1"/>
      <c r="Q1168" s="27"/>
      <c r="R1168" s="30"/>
      <c r="S1168" s="1"/>
    </row>
    <row r="1169" spans="1:19" ht="12.75" customHeight="1" x14ac:dyDescent="0.25">
      <c r="A1169" s="22"/>
      <c r="B1169" s="27"/>
      <c r="C1169" s="27"/>
      <c r="D1169" s="27"/>
      <c r="E1169" s="27"/>
      <c r="F1169" s="76"/>
      <c r="G1169" s="76"/>
      <c r="H1169" s="76"/>
      <c r="I1169" s="76"/>
      <c r="J1169" s="76"/>
      <c r="K1169" s="203"/>
      <c r="L1169" s="77"/>
      <c r="M1169" s="78"/>
      <c r="N1169" s="78"/>
      <c r="O1169" s="78"/>
      <c r="P1169" s="1"/>
      <c r="Q1169" s="27"/>
      <c r="R1169" s="30"/>
      <c r="S1169" s="1"/>
    </row>
    <row r="1170" spans="1:19" ht="12.75" customHeight="1" x14ac:dyDescent="0.25">
      <c r="A1170" s="22"/>
      <c r="B1170" s="27"/>
      <c r="C1170" s="27"/>
      <c r="D1170" s="27"/>
      <c r="E1170" s="27"/>
      <c r="F1170" s="76"/>
      <c r="G1170" s="76"/>
      <c r="H1170" s="76"/>
      <c r="I1170" s="76"/>
      <c r="J1170" s="76"/>
      <c r="K1170" s="203"/>
      <c r="L1170" s="77"/>
      <c r="M1170" s="78"/>
      <c r="N1170" s="78"/>
      <c r="O1170" s="78"/>
      <c r="P1170" s="1"/>
      <c r="Q1170" s="27"/>
      <c r="R1170" s="30"/>
      <c r="S1170" s="1"/>
    </row>
    <row r="1171" spans="1:19" ht="12.75" customHeight="1" x14ac:dyDescent="0.25">
      <c r="A1171" s="22"/>
      <c r="B1171" s="27"/>
      <c r="C1171" s="27"/>
      <c r="D1171" s="27"/>
      <c r="E1171" s="27"/>
      <c r="F1171" s="76"/>
      <c r="G1171" s="76"/>
      <c r="H1171" s="76"/>
      <c r="I1171" s="76"/>
      <c r="J1171" s="76"/>
      <c r="K1171" s="203"/>
      <c r="L1171" s="77"/>
      <c r="M1171" s="78"/>
      <c r="N1171" s="78"/>
      <c r="O1171" s="78"/>
      <c r="P1171" s="1"/>
      <c r="Q1171" s="27"/>
      <c r="R1171" s="30"/>
      <c r="S1171" s="1"/>
    </row>
    <row r="1172" spans="1:19" ht="12.75" customHeight="1" x14ac:dyDescent="0.25">
      <c r="A1172" s="22"/>
      <c r="B1172" s="27"/>
      <c r="C1172" s="27"/>
      <c r="D1172" s="27"/>
      <c r="E1172" s="27"/>
      <c r="F1172" s="76"/>
      <c r="G1172" s="76"/>
      <c r="H1172" s="76"/>
      <c r="I1172" s="76"/>
      <c r="J1172" s="76"/>
      <c r="K1172" s="203"/>
      <c r="L1172" s="77"/>
      <c r="M1172" s="78"/>
      <c r="N1172" s="78"/>
      <c r="O1172" s="78"/>
      <c r="P1172" s="1"/>
      <c r="Q1172" s="27"/>
      <c r="R1172" s="30"/>
      <c r="S1172" s="1"/>
    </row>
    <row r="1173" spans="1:19" ht="12.75" customHeight="1" x14ac:dyDescent="0.25">
      <c r="A1173" s="22"/>
      <c r="B1173" s="27"/>
      <c r="C1173" s="27"/>
      <c r="D1173" s="27"/>
      <c r="E1173" s="27"/>
      <c r="F1173" s="76"/>
      <c r="G1173" s="76"/>
      <c r="H1173" s="76"/>
      <c r="I1173" s="76"/>
      <c r="J1173" s="76"/>
      <c r="K1173" s="203"/>
      <c r="L1173" s="77"/>
      <c r="M1173" s="78"/>
      <c r="N1173" s="78"/>
      <c r="O1173" s="78"/>
      <c r="P1173" s="1"/>
      <c r="Q1173" s="27"/>
      <c r="R1173" s="30"/>
      <c r="S1173" s="1"/>
    </row>
    <row r="1174" spans="1:19" ht="12.75" customHeight="1" x14ac:dyDescent="0.25">
      <c r="A1174" s="22"/>
      <c r="B1174" s="27"/>
      <c r="C1174" s="27"/>
      <c r="D1174" s="27"/>
      <c r="E1174" s="27"/>
      <c r="F1174" s="76"/>
      <c r="G1174" s="76"/>
      <c r="H1174" s="76"/>
      <c r="I1174" s="76"/>
      <c r="J1174" s="76"/>
      <c r="K1174" s="203"/>
      <c r="L1174" s="77"/>
      <c r="M1174" s="78"/>
      <c r="N1174" s="78"/>
      <c r="O1174" s="78"/>
      <c r="P1174" s="1"/>
      <c r="Q1174" s="27"/>
      <c r="R1174" s="30"/>
      <c r="S1174" s="1"/>
    </row>
    <row r="1175" spans="1:19" ht="12.75" customHeight="1" x14ac:dyDescent="0.25">
      <c r="A1175" s="22"/>
      <c r="B1175" s="27"/>
      <c r="C1175" s="27"/>
      <c r="D1175" s="27"/>
      <c r="E1175" s="27"/>
      <c r="F1175" s="76"/>
      <c r="G1175" s="76"/>
      <c r="H1175" s="76"/>
      <c r="I1175" s="76"/>
      <c r="J1175" s="76"/>
      <c r="K1175" s="203"/>
      <c r="L1175" s="77"/>
      <c r="M1175" s="78"/>
      <c r="N1175" s="78"/>
      <c r="O1175" s="78"/>
      <c r="P1175" s="1"/>
      <c r="Q1175" s="27"/>
      <c r="R1175" s="30"/>
      <c r="S1175" s="1"/>
    </row>
    <row r="1176" spans="1:19" ht="12.75" customHeight="1" x14ac:dyDescent="0.25">
      <c r="A1176" s="22"/>
      <c r="B1176" s="27"/>
      <c r="C1176" s="27"/>
      <c r="D1176" s="27"/>
      <c r="E1176" s="27"/>
      <c r="F1176" s="76"/>
      <c r="G1176" s="76"/>
      <c r="H1176" s="76"/>
      <c r="I1176" s="76"/>
      <c r="J1176" s="76"/>
      <c r="K1176" s="203"/>
      <c r="L1176" s="77"/>
      <c r="M1176" s="78"/>
      <c r="N1176" s="78"/>
      <c r="O1176" s="78"/>
      <c r="P1176" s="1"/>
      <c r="Q1176" s="27"/>
      <c r="R1176" s="30"/>
      <c r="S1176" s="1"/>
    </row>
    <row r="1177" spans="1:19" ht="12.75" customHeight="1" x14ac:dyDescent="0.25">
      <c r="A1177" s="22"/>
      <c r="B1177" s="27"/>
      <c r="C1177" s="27"/>
      <c r="D1177" s="27"/>
      <c r="E1177" s="27"/>
      <c r="F1177" s="76"/>
      <c r="G1177" s="76"/>
      <c r="H1177" s="76"/>
      <c r="I1177" s="76"/>
      <c r="J1177" s="76"/>
      <c r="K1177" s="203"/>
      <c r="L1177" s="77"/>
      <c r="M1177" s="78"/>
      <c r="N1177" s="78"/>
      <c r="O1177" s="78"/>
      <c r="P1177" s="1"/>
      <c r="Q1177" s="27"/>
      <c r="R1177" s="30"/>
      <c r="S1177" s="1"/>
    </row>
    <row r="1178" spans="1:19" ht="12.75" customHeight="1" x14ac:dyDescent="0.25">
      <c r="A1178" s="22"/>
      <c r="B1178" s="27"/>
      <c r="C1178" s="27"/>
      <c r="D1178" s="27"/>
      <c r="E1178" s="27"/>
      <c r="F1178" s="76"/>
      <c r="G1178" s="76"/>
      <c r="H1178" s="76"/>
      <c r="I1178" s="76"/>
      <c r="J1178" s="76"/>
      <c r="K1178" s="203"/>
      <c r="L1178" s="77"/>
      <c r="M1178" s="78"/>
      <c r="N1178" s="78"/>
      <c r="O1178" s="78"/>
      <c r="P1178" s="1"/>
      <c r="Q1178" s="27"/>
      <c r="R1178" s="30"/>
      <c r="S1178" s="1"/>
    </row>
    <row r="1179" spans="1:19" ht="12.75" customHeight="1" x14ac:dyDescent="0.25">
      <c r="A1179" s="22"/>
      <c r="B1179" s="27"/>
      <c r="C1179" s="27"/>
      <c r="D1179" s="27"/>
      <c r="E1179" s="27"/>
      <c r="F1179" s="76"/>
      <c r="G1179" s="76"/>
      <c r="H1179" s="76"/>
      <c r="I1179" s="76"/>
      <c r="J1179" s="76"/>
      <c r="K1179" s="203"/>
      <c r="L1179" s="77"/>
      <c r="M1179" s="78"/>
      <c r="N1179" s="78"/>
      <c r="O1179" s="78"/>
      <c r="P1179" s="1"/>
      <c r="Q1179" s="27"/>
      <c r="R1179" s="30"/>
      <c r="S1179" s="1"/>
    </row>
    <row r="1180" spans="1:19" ht="12.75" customHeight="1" x14ac:dyDescent="0.25">
      <c r="A1180" s="22"/>
      <c r="B1180" s="27"/>
      <c r="C1180" s="27"/>
      <c r="D1180" s="27"/>
      <c r="E1180" s="27"/>
      <c r="F1180" s="76"/>
      <c r="G1180" s="76"/>
      <c r="H1180" s="76"/>
      <c r="I1180" s="76"/>
      <c r="J1180" s="76"/>
      <c r="K1180" s="203"/>
      <c r="L1180" s="77"/>
      <c r="M1180" s="78"/>
      <c r="N1180" s="78"/>
      <c r="O1180" s="78"/>
      <c r="P1180" s="1"/>
      <c r="Q1180" s="27"/>
      <c r="R1180" s="30"/>
      <c r="S1180" s="1"/>
    </row>
    <row r="1181" spans="1:19" ht="12.75" customHeight="1" x14ac:dyDescent="0.25">
      <c r="A1181" s="22"/>
      <c r="B1181" s="27"/>
      <c r="C1181" s="27"/>
      <c r="D1181" s="27"/>
      <c r="E1181" s="27"/>
      <c r="F1181" s="76"/>
      <c r="G1181" s="76"/>
      <c r="H1181" s="76"/>
      <c r="I1181" s="76"/>
      <c r="J1181" s="76"/>
      <c r="K1181" s="203"/>
      <c r="L1181" s="77"/>
      <c r="M1181" s="78"/>
      <c r="N1181" s="78"/>
      <c r="O1181" s="78"/>
      <c r="P1181" s="1"/>
      <c r="Q1181" s="27"/>
      <c r="R1181" s="30"/>
      <c r="S1181" s="1"/>
    </row>
    <row r="1182" spans="1:19" ht="12.75" customHeight="1" x14ac:dyDescent="0.25">
      <c r="A1182" s="22"/>
      <c r="B1182" s="27"/>
      <c r="C1182" s="27"/>
      <c r="D1182" s="27"/>
      <c r="E1182" s="27"/>
      <c r="F1182" s="76"/>
      <c r="G1182" s="76"/>
      <c r="H1182" s="76"/>
      <c r="I1182" s="76"/>
      <c r="J1182" s="76"/>
      <c r="K1182" s="203"/>
      <c r="L1182" s="77"/>
      <c r="M1182" s="78"/>
      <c r="N1182" s="78"/>
      <c r="O1182" s="78"/>
      <c r="P1182" s="1"/>
      <c r="Q1182" s="27"/>
      <c r="R1182" s="30"/>
      <c r="S1182" s="1"/>
    </row>
    <row r="1183" spans="1:19" ht="12.75" customHeight="1" x14ac:dyDescent="0.25">
      <c r="A1183" s="22"/>
      <c r="B1183" s="27"/>
      <c r="C1183" s="27"/>
      <c r="D1183" s="27"/>
      <c r="E1183" s="27"/>
      <c r="F1183" s="76"/>
      <c r="G1183" s="76"/>
      <c r="H1183" s="76"/>
      <c r="I1183" s="76"/>
      <c r="J1183" s="76"/>
      <c r="K1183" s="203"/>
      <c r="L1183" s="77"/>
      <c r="M1183" s="78"/>
      <c r="N1183" s="78"/>
      <c r="O1183" s="78"/>
      <c r="P1183" s="1"/>
      <c r="Q1183" s="27"/>
      <c r="R1183" s="30"/>
      <c r="S1183" s="1"/>
    </row>
    <row r="1184" spans="1:19" ht="12.75" customHeight="1" x14ac:dyDescent="0.25">
      <c r="A1184" s="22"/>
      <c r="B1184" s="27"/>
      <c r="C1184" s="27"/>
      <c r="D1184" s="27"/>
      <c r="E1184" s="27"/>
      <c r="F1184" s="76"/>
      <c r="G1184" s="76"/>
      <c r="H1184" s="76"/>
      <c r="I1184" s="76"/>
      <c r="J1184" s="76"/>
      <c r="K1184" s="203"/>
      <c r="L1184" s="77"/>
      <c r="M1184" s="78"/>
      <c r="N1184" s="78"/>
      <c r="O1184" s="78"/>
      <c r="P1184" s="1"/>
      <c r="Q1184" s="27"/>
      <c r="R1184" s="30"/>
      <c r="S1184" s="1"/>
    </row>
    <row r="1185" spans="1:19" ht="12.75" customHeight="1" x14ac:dyDescent="0.25">
      <c r="A1185" s="22"/>
      <c r="B1185" s="27"/>
      <c r="C1185" s="27"/>
      <c r="D1185" s="27"/>
      <c r="E1185" s="27"/>
      <c r="F1185" s="76"/>
      <c r="G1185" s="76"/>
      <c r="H1185" s="76"/>
      <c r="I1185" s="76"/>
      <c r="J1185" s="76"/>
      <c r="K1185" s="203"/>
      <c r="L1185" s="77"/>
      <c r="M1185" s="78"/>
      <c r="N1185" s="78"/>
      <c r="O1185" s="78"/>
      <c r="P1185" s="1"/>
      <c r="Q1185" s="27"/>
      <c r="R1185" s="30"/>
      <c r="S1185" s="1"/>
    </row>
    <row r="1186" spans="1:19" ht="12.75" customHeight="1" x14ac:dyDescent="0.25">
      <c r="A1186" s="22"/>
      <c r="B1186" s="27"/>
      <c r="C1186" s="27"/>
      <c r="D1186" s="27"/>
      <c r="E1186" s="27"/>
      <c r="F1186" s="76"/>
      <c r="G1186" s="76"/>
      <c r="H1186" s="76"/>
      <c r="I1186" s="76"/>
      <c r="J1186" s="76"/>
      <c r="K1186" s="203"/>
      <c r="L1186" s="77"/>
      <c r="M1186" s="78"/>
      <c r="N1186" s="78"/>
      <c r="O1186" s="78"/>
      <c r="P1186" s="1"/>
      <c r="Q1186" s="27"/>
      <c r="R1186" s="30"/>
      <c r="S1186" s="1"/>
    </row>
    <row r="1187" spans="1:19" ht="12.75" customHeight="1" x14ac:dyDescent="0.25">
      <c r="A1187" s="22"/>
      <c r="B1187" s="27"/>
      <c r="C1187" s="27"/>
      <c r="D1187" s="27"/>
      <c r="E1187" s="27"/>
      <c r="F1187" s="76"/>
      <c r="G1187" s="76"/>
      <c r="H1187" s="76"/>
      <c r="I1187" s="76"/>
      <c r="J1187" s="76"/>
      <c r="K1187" s="203"/>
      <c r="L1187" s="77"/>
      <c r="M1187" s="78"/>
      <c r="N1187" s="78"/>
      <c r="O1187" s="78"/>
      <c r="P1187" s="1"/>
      <c r="Q1187" s="27"/>
      <c r="R1187" s="30"/>
      <c r="S1187" s="1"/>
    </row>
    <row r="1188" spans="1:19" ht="12.75" customHeight="1" x14ac:dyDescent="0.25">
      <c r="A1188" s="22"/>
      <c r="B1188" s="27"/>
      <c r="C1188" s="27"/>
      <c r="D1188" s="27"/>
      <c r="E1188" s="27"/>
      <c r="F1188" s="76"/>
      <c r="G1188" s="76"/>
      <c r="H1188" s="76"/>
      <c r="I1188" s="76"/>
      <c r="J1188" s="76"/>
      <c r="K1188" s="203"/>
      <c r="L1188" s="77"/>
      <c r="M1188" s="78"/>
      <c r="N1188" s="78"/>
      <c r="O1188" s="78"/>
      <c r="P1188" s="1"/>
      <c r="Q1188" s="27"/>
      <c r="R1188" s="30"/>
      <c r="S1188" s="1"/>
    </row>
    <row r="1189" spans="1:19" ht="12.75" customHeight="1" x14ac:dyDescent="0.25">
      <c r="A1189" s="22"/>
      <c r="B1189" s="27"/>
      <c r="C1189" s="27"/>
      <c r="D1189" s="27"/>
      <c r="E1189" s="27"/>
      <c r="F1189" s="76"/>
      <c r="G1189" s="76"/>
      <c r="H1189" s="76"/>
      <c r="I1189" s="76"/>
      <c r="J1189" s="76"/>
      <c r="K1189" s="203"/>
      <c r="L1189" s="77"/>
      <c r="M1189" s="78"/>
      <c r="N1189" s="78"/>
      <c r="O1189" s="78"/>
      <c r="P1189" s="1"/>
      <c r="Q1189" s="27"/>
      <c r="R1189" s="30"/>
      <c r="S1189" s="1"/>
    </row>
    <row r="1190" spans="1:19" ht="12.75" customHeight="1" x14ac:dyDescent="0.25">
      <c r="A1190" s="22"/>
      <c r="B1190" s="27"/>
      <c r="C1190" s="27"/>
      <c r="D1190" s="27"/>
      <c r="E1190" s="27"/>
      <c r="F1190" s="76"/>
      <c r="G1190" s="76"/>
      <c r="H1190" s="76"/>
      <c r="I1190" s="76"/>
      <c r="J1190" s="76"/>
      <c r="K1190" s="203"/>
      <c r="L1190" s="77"/>
      <c r="M1190" s="78"/>
      <c r="N1190" s="78"/>
      <c r="O1190" s="78"/>
      <c r="P1190" s="1"/>
      <c r="Q1190" s="27"/>
      <c r="R1190" s="30"/>
      <c r="S1190" s="1"/>
    </row>
    <row r="1191" spans="1:19" ht="12.75" customHeight="1" x14ac:dyDescent="0.25">
      <c r="A1191" s="22"/>
      <c r="B1191" s="27"/>
      <c r="C1191" s="27"/>
      <c r="D1191" s="27"/>
      <c r="E1191" s="27"/>
      <c r="F1191" s="76"/>
      <c r="G1191" s="76"/>
      <c r="H1191" s="76"/>
      <c r="I1191" s="76"/>
      <c r="J1191" s="76"/>
      <c r="K1191" s="203"/>
      <c r="L1191" s="77"/>
      <c r="M1191" s="78"/>
      <c r="N1191" s="78"/>
      <c r="O1191" s="78"/>
      <c r="P1191" s="1"/>
      <c r="Q1191" s="27"/>
      <c r="R1191" s="30"/>
      <c r="S1191" s="1"/>
    </row>
    <row r="1192" spans="1:19" ht="12.75" customHeight="1" x14ac:dyDescent="0.25">
      <c r="A1192" s="22"/>
      <c r="B1192" s="27"/>
      <c r="C1192" s="27"/>
      <c r="D1192" s="27"/>
      <c r="E1192" s="27"/>
      <c r="F1192" s="76"/>
      <c r="G1192" s="76"/>
      <c r="H1192" s="76"/>
      <c r="I1192" s="76"/>
      <c r="J1192" s="76"/>
      <c r="K1192" s="203"/>
      <c r="L1192" s="77"/>
      <c r="M1192" s="78"/>
      <c r="N1192" s="78"/>
      <c r="O1192" s="78"/>
      <c r="P1192" s="1"/>
      <c r="Q1192" s="27"/>
      <c r="R1192" s="30"/>
      <c r="S1192" s="1"/>
    </row>
    <row r="1193" spans="1:19" ht="12.75" customHeight="1" x14ac:dyDescent="0.25">
      <c r="A1193" s="22"/>
      <c r="B1193" s="27"/>
      <c r="C1193" s="27"/>
      <c r="D1193" s="27"/>
      <c r="E1193" s="27"/>
      <c r="F1193" s="76"/>
      <c r="G1193" s="76"/>
      <c r="H1193" s="76"/>
      <c r="I1193" s="76"/>
      <c r="J1193" s="76"/>
      <c r="K1193" s="203"/>
      <c r="L1193" s="77"/>
      <c r="M1193" s="78"/>
      <c r="N1193" s="78"/>
      <c r="O1193" s="78"/>
      <c r="P1193" s="1"/>
      <c r="Q1193" s="27"/>
      <c r="R1193" s="30"/>
      <c r="S1193" s="1"/>
    </row>
    <row r="1194" spans="1:19" ht="12.75" customHeight="1" x14ac:dyDescent="0.25">
      <c r="A1194" s="22"/>
      <c r="B1194" s="27"/>
      <c r="C1194" s="27"/>
      <c r="D1194" s="27"/>
      <c r="E1194" s="27"/>
      <c r="F1194" s="76"/>
      <c r="G1194" s="76"/>
      <c r="H1194" s="76"/>
      <c r="I1194" s="76"/>
      <c r="J1194" s="76"/>
      <c r="K1194" s="203"/>
      <c r="L1194" s="77"/>
      <c r="M1194" s="78"/>
      <c r="N1194" s="78"/>
      <c r="O1194" s="78"/>
      <c r="P1194" s="1"/>
      <c r="Q1194" s="27"/>
      <c r="R1194" s="30"/>
      <c r="S1194" s="1"/>
    </row>
    <row r="1195" spans="1:19" ht="12.75" customHeight="1" x14ac:dyDescent="0.25">
      <c r="A1195" s="22"/>
      <c r="B1195" s="27"/>
      <c r="C1195" s="27"/>
      <c r="D1195" s="27"/>
      <c r="E1195" s="27"/>
      <c r="F1195" s="76"/>
      <c r="G1195" s="76"/>
      <c r="H1195" s="76"/>
      <c r="I1195" s="76"/>
      <c r="J1195" s="76"/>
      <c r="K1195" s="203"/>
      <c r="L1195" s="77"/>
      <c r="M1195" s="78"/>
      <c r="N1195" s="78"/>
      <c r="O1195" s="78"/>
      <c r="P1195" s="1"/>
      <c r="Q1195" s="27"/>
      <c r="R1195" s="30"/>
      <c r="S1195" s="1"/>
    </row>
    <row r="1196" spans="1:19" ht="12.75" customHeight="1" x14ac:dyDescent="0.25">
      <c r="A1196" s="22"/>
      <c r="B1196" s="27"/>
      <c r="C1196" s="27"/>
      <c r="D1196" s="27"/>
      <c r="E1196" s="27"/>
      <c r="F1196" s="76"/>
      <c r="G1196" s="76"/>
      <c r="H1196" s="76"/>
      <c r="I1196" s="76"/>
      <c r="J1196" s="76"/>
      <c r="K1196" s="203"/>
      <c r="L1196" s="77"/>
      <c r="M1196" s="78"/>
      <c r="N1196" s="78"/>
      <c r="O1196" s="78"/>
      <c r="P1196" s="1"/>
      <c r="Q1196" s="27"/>
      <c r="R1196" s="30"/>
      <c r="S1196" s="1"/>
    </row>
    <row r="1197" spans="1:19" ht="12.75" customHeight="1" x14ac:dyDescent="0.25">
      <c r="A1197" s="22"/>
      <c r="B1197" s="27"/>
      <c r="C1197" s="27"/>
      <c r="D1197" s="27"/>
      <c r="E1197" s="27"/>
      <c r="F1197" s="76"/>
      <c r="G1197" s="76"/>
      <c r="H1197" s="76"/>
      <c r="I1197" s="76"/>
      <c r="J1197" s="76"/>
      <c r="K1197" s="203"/>
      <c r="L1197" s="77"/>
      <c r="M1197" s="78"/>
      <c r="N1197" s="78"/>
      <c r="O1197" s="78"/>
      <c r="P1197" s="1"/>
      <c r="Q1197" s="27"/>
      <c r="R1197" s="30"/>
      <c r="S1197" s="1"/>
    </row>
    <row r="1198" spans="1:19" ht="12.75" customHeight="1" x14ac:dyDescent="0.25">
      <c r="A1198" s="22"/>
      <c r="B1198" s="27"/>
      <c r="C1198" s="27"/>
      <c r="D1198" s="27"/>
      <c r="E1198" s="27"/>
      <c r="F1198" s="76"/>
      <c r="G1198" s="76"/>
      <c r="H1198" s="76"/>
      <c r="I1198" s="76"/>
      <c r="J1198" s="76"/>
      <c r="K1198" s="203"/>
      <c r="L1198" s="77"/>
      <c r="M1198" s="78"/>
      <c r="N1198" s="78"/>
      <c r="O1198" s="78"/>
      <c r="P1198" s="1"/>
      <c r="Q1198" s="27"/>
      <c r="R1198" s="30"/>
      <c r="S1198" s="1"/>
    </row>
    <row r="1199" spans="1:19" ht="12.75" customHeight="1" x14ac:dyDescent="0.25">
      <c r="A1199" s="22"/>
      <c r="B1199" s="27"/>
      <c r="C1199" s="27"/>
      <c r="D1199" s="27"/>
      <c r="E1199" s="27"/>
      <c r="F1199" s="76"/>
      <c r="G1199" s="76"/>
      <c r="H1199" s="76"/>
      <c r="I1199" s="76"/>
      <c r="J1199" s="76"/>
      <c r="K1199" s="203"/>
      <c r="L1199" s="77"/>
      <c r="M1199" s="78"/>
      <c r="N1199" s="78"/>
      <c r="O1199" s="78"/>
      <c r="P1199" s="1"/>
      <c r="Q1199" s="27"/>
      <c r="R1199" s="30"/>
      <c r="S1199" s="1"/>
    </row>
    <row r="1200" spans="1:19" ht="12.75" customHeight="1" x14ac:dyDescent="0.25">
      <c r="A1200" s="22"/>
      <c r="B1200" s="27"/>
      <c r="C1200" s="27"/>
      <c r="D1200" s="27"/>
      <c r="E1200" s="27"/>
      <c r="F1200" s="76"/>
      <c r="G1200" s="76"/>
      <c r="H1200" s="76"/>
      <c r="I1200" s="76"/>
      <c r="J1200" s="76"/>
      <c r="K1200" s="203"/>
      <c r="L1200" s="77"/>
      <c r="M1200" s="78"/>
      <c r="N1200" s="78"/>
      <c r="O1200" s="78"/>
      <c r="P1200" s="1"/>
      <c r="Q1200" s="27"/>
      <c r="R1200" s="30"/>
      <c r="S1200" s="1"/>
    </row>
    <row r="1201" spans="1:19" ht="12.75" customHeight="1" x14ac:dyDescent="0.25">
      <c r="A1201" s="22"/>
      <c r="B1201" s="27"/>
      <c r="C1201" s="27"/>
      <c r="D1201" s="27"/>
      <c r="E1201" s="27"/>
      <c r="F1201" s="76"/>
      <c r="G1201" s="76"/>
      <c r="H1201" s="76"/>
      <c r="I1201" s="76"/>
      <c r="J1201" s="76"/>
      <c r="K1201" s="203"/>
      <c r="L1201" s="77"/>
      <c r="M1201" s="78"/>
      <c r="N1201" s="78"/>
      <c r="O1201" s="78"/>
      <c r="P1201" s="1"/>
      <c r="Q1201" s="27"/>
      <c r="R1201" s="30"/>
      <c r="S1201" s="1"/>
    </row>
    <row r="1202" spans="1:19" ht="12.75" customHeight="1" x14ac:dyDescent="0.25">
      <c r="A1202" s="22"/>
      <c r="B1202" s="27"/>
      <c r="C1202" s="27"/>
      <c r="D1202" s="27"/>
      <c r="E1202" s="27"/>
      <c r="F1202" s="76"/>
      <c r="G1202" s="76"/>
      <c r="H1202" s="76"/>
      <c r="I1202" s="76"/>
      <c r="J1202" s="76"/>
      <c r="K1202" s="203"/>
      <c r="L1202" s="77"/>
      <c r="M1202" s="78"/>
      <c r="N1202" s="78"/>
      <c r="O1202" s="78"/>
      <c r="P1202" s="1"/>
      <c r="Q1202" s="27"/>
      <c r="R1202" s="30"/>
      <c r="S1202" s="1"/>
    </row>
    <row r="1203" spans="1:19" ht="12.75" customHeight="1" x14ac:dyDescent="0.25">
      <c r="A1203" s="22"/>
      <c r="B1203" s="27"/>
      <c r="C1203" s="27"/>
      <c r="D1203" s="27"/>
      <c r="E1203" s="27"/>
      <c r="F1203" s="76"/>
      <c r="G1203" s="76"/>
      <c r="H1203" s="76"/>
      <c r="I1203" s="76"/>
      <c r="J1203" s="76"/>
      <c r="K1203" s="203"/>
      <c r="L1203" s="77"/>
      <c r="M1203" s="78"/>
      <c r="N1203" s="78"/>
      <c r="O1203" s="78"/>
      <c r="P1203" s="1"/>
      <c r="Q1203" s="27"/>
      <c r="R1203" s="30"/>
      <c r="S1203" s="1"/>
    </row>
    <row r="1204" spans="1:19" ht="12.75" customHeight="1" x14ac:dyDescent="0.25">
      <c r="A1204" s="22"/>
      <c r="B1204" s="27"/>
      <c r="C1204" s="27"/>
      <c r="D1204" s="27"/>
      <c r="E1204" s="27"/>
      <c r="F1204" s="76"/>
      <c r="G1204" s="76"/>
      <c r="H1204" s="76"/>
      <c r="I1204" s="76"/>
      <c r="J1204" s="76"/>
      <c r="K1204" s="203"/>
      <c r="L1204" s="77"/>
      <c r="M1204" s="78"/>
      <c r="N1204" s="78"/>
      <c r="O1204" s="78"/>
      <c r="P1204" s="1"/>
      <c r="Q1204" s="27"/>
      <c r="R1204" s="30"/>
      <c r="S1204" s="1"/>
    </row>
    <row r="1205" spans="1:19" ht="12.75" customHeight="1" x14ac:dyDescent="0.25">
      <c r="A1205" s="22"/>
      <c r="B1205" s="27"/>
      <c r="C1205" s="27"/>
      <c r="D1205" s="27"/>
      <c r="E1205" s="27"/>
      <c r="F1205" s="76"/>
      <c r="G1205" s="76"/>
      <c r="H1205" s="76"/>
      <c r="I1205" s="76"/>
      <c r="J1205" s="76"/>
      <c r="K1205" s="203"/>
      <c r="L1205" s="77"/>
      <c r="M1205" s="78"/>
      <c r="N1205" s="78"/>
      <c r="O1205" s="78"/>
      <c r="P1205" s="1"/>
      <c r="Q1205" s="27"/>
      <c r="R1205" s="30"/>
      <c r="S1205" s="1"/>
    </row>
    <row r="1206" spans="1:19" ht="12.75" customHeight="1" x14ac:dyDescent="0.25">
      <c r="A1206" s="22"/>
      <c r="B1206" s="27"/>
      <c r="C1206" s="27"/>
      <c r="D1206" s="27"/>
      <c r="E1206" s="27"/>
      <c r="F1206" s="76"/>
      <c r="G1206" s="76"/>
      <c r="H1206" s="76"/>
      <c r="I1206" s="76"/>
      <c r="J1206" s="76"/>
      <c r="K1206" s="203"/>
      <c r="L1206" s="77"/>
      <c r="M1206" s="78"/>
      <c r="N1206" s="78"/>
      <c r="O1206" s="78"/>
      <c r="P1206" s="1"/>
      <c r="Q1206" s="27"/>
      <c r="R1206" s="30"/>
      <c r="S1206" s="1"/>
    </row>
    <row r="1207" spans="1:19" ht="12.75" customHeight="1" x14ac:dyDescent="0.25">
      <c r="A1207" s="22"/>
      <c r="B1207" s="27"/>
      <c r="C1207" s="27"/>
      <c r="D1207" s="27"/>
      <c r="E1207" s="27"/>
      <c r="F1207" s="76"/>
      <c r="G1207" s="76"/>
      <c r="H1207" s="76"/>
      <c r="I1207" s="76"/>
      <c r="J1207" s="76"/>
      <c r="K1207" s="203"/>
      <c r="L1207" s="77"/>
      <c r="M1207" s="78"/>
      <c r="N1207" s="78"/>
      <c r="O1207" s="78"/>
      <c r="P1207" s="1"/>
      <c r="Q1207" s="27"/>
      <c r="R1207" s="30"/>
      <c r="S1207" s="1"/>
    </row>
    <row r="1208" spans="1:19" ht="12.75" customHeight="1" x14ac:dyDescent="0.25">
      <c r="A1208" s="22"/>
      <c r="B1208" s="27"/>
      <c r="C1208" s="27"/>
      <c r="D1208" s="27"/>
      <c r="E1208" s="27"/>
      <c r="F1208" s="76"/>
      <c r="G1208" s="76"/>
      <c r="H1208" s="76"/>
      <c r="I1208" s="76"/>
      <c r="J1208" s="76"/>
      <c r="K1208" s="203"/>
      <c r="L1208" s="77"/>
      <c r="M1208" s="78"/>
      <c r="N1208" s="78"/>
      <c r="O1208" s="78"/>
      <c r="P1208" s="1"/>
      <c r="Q1208" s="27"/>
      <c r="R1208" s="30"/>
      <c r="S1208" s="1"/>
    </row>
    <row r="1209" spans="1:19" ht="12.75" customHeight="1" x14ac:dyDescent="0.25">
      <c r="A1209" s="22"/>
      <c r="B1209" s="27"/>
      <c r="C1209" s="27"/>
      <c r="D1209" s="27"/>
      <c r="E1209" s="27"/>
      <c r="F1209" s="76"/>
      <c r="G1209" s="76"/>
      <c r="H1209" s="76"/>
      <c r="I1209" s="76"/>
      <c r="J1209" s="76"/>
      <c r="K1209" s="203"/>
      <c r="L1209" s="77"/>
      <c r="M1209" s="78"/>
      <c r="N1209" s="78"/>
      <c r="O1209" s="78"/>
      <c r="P1209" s="1"/>
      <c r="Q1209" s="27"/>
      <c r="R1209" s="30"/>
      <c r="S1209" s="1"/>
    </row>
    <row r="1210" spans="1:19" ht="12.75" customHeight="1" x14ac:dyDescent="0.25">
      <c r="A1210" s="22"/>
      <c r="B1210" s="27"/>
      <c r="C1210" s="27"/>
      <c r="D1210" s="27"/>
      <c r="E1210" s="27"/>
      <c r="F1210" s="76"/>
      <c r="G1210" s="76"/>
      <c r="H1210" s="76"/>
      <c r="I1210" s="76"/>
      <c r="J1210" s="76"/>
      <c r="K1210" s="203"/>
      <c r="L1210" s="77"/>
      <c r="M1210" s="78"/>
      <c r="N1210" s="78"/>
      <c r="O1210" s="78"/>
      <c r="P1210" s="1"/>
      <c r="Q1210" s="27"/>
      <c r="R1210" s="30"/>
      <c r="S1210" s="1"/>
    </row>
    <row r="1211" spans="1:19" ht="12.75" customHeight="1" x14ac:dyDescent="0.25">
      <c r="A1211" s="22"/>
      <c r="B1211" s="27"/>
      <c r="C1211" s="27"/>
      <c r="D1211" s="27"/>
      <c r="E1211" s="27"/>
      <c r="F1211" s="76"/>
      <c r="G1211" s="76"/>
      <c r="H1211" s="76"/>
      <c r="I1211" s="76"/>
      <c r="J1211" s="76"/>
      <c r="K1211" s="203"/>
      <c r="L1211" s="77"/>
      <c r="M1211" s="78"/>
      <c r="N1211" s="78"/>
      <c r="O1211" s="78"/>
      <c r="P1211" s="1"/>
      <c r="Q1211" s="27"/>
      <c r="R1211" s="30"/>
      <c r="S1211" s="1"/>
    </row>
    <row r="1212" spans="1:19" ht="12.75" customHeight="1" x14ac:dyDescent="0.25">
      <c r="A1212" s="22"/>
      <c r="B1212" s="27"/>
      <c r="C1212" s="27"/>
      <c r="D1212" s="27"/>
      <c r="E1212" s="27"/>
      <c r="F1212" s="76"/>
      <c r="G1212" s="76"/>
      <c r="H1212" s="76"/>
      <c r="I1212" s="76"/>
      <c r="J1212" s="76"/>
      <c r="K1212" s="203"/>
      <c r="L1212" s="77"/>
      <c r="M1212" s="78"/>
      <c r="N1212" s="78"/>
      <c r="O1212" s="78"/>
      <c r="P1212" s="1"/>
      <c r="Q1212" s="27"/>
      <c r="R1212" s="30"/>
      <c r="S1212" s="1"/>
    </row>
    <row r="1213" spans="1:19" ht="12.75" customHeight="1" x14ac:dyDescent="0.25">
      <c r="A1213" s="22"/>
      <c r="B1213" s="27"/>
      <c r="C1213" s="27"/>
      <c r="D1213" s="27"/>
      <c r="E1213" s="27"/>
      <c r="F1213" s="76"/>
      <c r="G1213" s="76"/>
      <c r="H1213" s="76"/>
      <c r="I1213" s="76"/>
      <c r="J1213" s="76"/>
      <c r="K1213" s="203"/>
      <c r="L1213" s="77"/>
      <c r="M1213" s="78"/>
      <c r="N1213" s="78"/>
      <c r="O1213" s="78"/>
      <c r="P1213" s="1"/>
      <c r="Q1213" s="27"/>
      <c r="R1213" s="30"/>
      <c r="S1213" s="1"/>
    </row>
    <row r="1214" spans="1:19" ht="12.75" customHeight="1" x14ac:dyDescent="0.25">
      <c r="A1214" s="22"/>
      <c r="B1214" s="27"/>
      <c r="C1214" s="27"/>
      <c r="D1214" s="27"/>
      <c r="E1214" s="27"/>
      <c r="F1214" s="76"/>
      <c r="G1214" s="76"/>
      <c r="H1214" s="76"/>
      <c r="I1214" s="76"/>
      <c r="J1214" s="76"/>
      <c r="K1214" s="203"/>
      <c r="L1214" s="77"/>
      <c r="M1214" s="78"/>
      <c r="N1214" s="78"/>
      <c r="O1214" s="78"/>
      <c r="P1214" s="1"/>
      <c r="Q1214" s="27"/>
      <c r="R1214" s="30"/>
      <c r="S1214" s="1"/>
    </row>
    <row r="1215" spans="1:19" ht="12.75" customHeight="1" x14ac:dyDescent="0.25">
      <c r="A1215" s="22"/>
      <c r="B1215" s="27"/>
      <c r="C1215" s="27"/>
      <c r="D1215" s="27"/>
      <c r="E1215" s="27"/>
      <c r="F1215" s="76"/>
      <c r="G1215" s="76"/>
      <c r="H1215" s="76"/>
      <c r="I1215" s="76"/>
      <c r="J1215" s="76"/>
      <c r="K1215" s="203"/>
      <c r="L1215" s="77"/>
      <c r="M1215" s="78"/>
      <c r="N1215" s="78"/>
      <c r="O1215" s="78"/>
      <c r="P1215" s="1"/>
      <c r="Q1215" s="27"/>
      <c r="R1215" s="30"/>
      <c r="S1215" s="1"/>
    </row>
    <row r="1216" spans="1:19" ht="12.75" customHeight="1" x14ac:dyDescent="0.25">
      <c r="A1216" s="22"/>
      <c r="B1216" s="27"/>
      <c r="C1216" s="27"/>
      <c r="D1216" s="27"/>
      <c r="E1216" s="27"/>
      <c r="F1216" s="76"/>
      <c r="G1216" s="76"/>
      <c r="H1216" s="76"/>
      <c r="I1216" s="76"/>
      <c r="J1216" s="76"/>
      <c r="K1216" s="203"/>
      <c r="L1216" s="77"/>
      <c r="M1216" s="78"/>
      <c r="N1216" s="78"/>
      <c r="O1216" s="78"/>
      <c r="P1216" s="1"/>
      <c r="Q1216" s="27"/>
      <c r="R1216" s="30"/>
      <c r="S1216" s="1"/>
    </row>
    <row r="1217" spans="1:19" ht="12.75" customHeight="1" x14ac:dyDescent="0.25">
      <c r="A1217" s="22"/>
      <c r="B1217" s="27"/>
      <c r="C1217" s="27"/>
      <c r="D1217" s="27"/>
      <c r="E1217" s="27"/>
      <c r="F1217" s="76"/>
      <c r="G1217" s="76"/>
      <c r="H1217" s="76"/>
      <c r="I1217" s="76"/>
      <c r="J1217" s="76"/>
      <c r="K1217" s="203"/>
      <c r="L1217" s="77"/>
      <c r="M1217" s="78"/>
      <c r="N1217" s="78"/>
      <c r="O1217" s="78"/>
      <c r="P1217" s="1"/>
      <c r="Q1217" s="27"/>
      <c r="R1217" s="30"/>
      <c r="S1217" s="1"/>
    </row>
    <row r="1218" spans="1:19" ht="12.75" customHeight="1" x14ac:dyDescent="0.25">
      <c r="A1218" s="22"/>
      <c r="B1218" s="27"/>
      <c r="C1218" s="27"/>
      <c r="D1218" s="27"/>
      <c r="E1218" s="27"/>
      <c r="F1218" s="76"/>
      <c r="G1218" s="76"/>
      <c r="H1218" s="76"/>
      <c r="I1218" s="76"/>
      <c r="J1218" s="76"/>
      <c r="K1218" s="203"/>
      <c r="L1218" s="77"/>
      <c r="M1218" s="78"/>
      <c r="N1218" s="78"/>
      <c r="O1218" s="78"/>
      <c r="P1218" s="1"/>
      <c r="Q1218" s="27"/>
      <c r="R1218" s="30"/>
      <c r="S1218" s="1"/>
    </row>
    <row r="1219" spans="1:19" ht="12.75" customHeight="1" x14ac:dyDescent="0.25">
      <c r="A1219" s="22"/>
      <c r="B1219" s="27"/>
      <c r="C1219" s="27"/>
      <c r="D1219" s="27"/>
      <c r="E1219" s="27"/>
      <c r="F1219" s="76"/>
      <c r="G1219" s="76"/>
      <c r="H1219" s="76"/>
      <c r="I1219" s="76"/>
      <c r="J1219" s="76"/>
      <c r="K1219" s="203"/>
      <c r="L1219" s="77"/>
      <c r="M1219" s="78"/>
      <c r="N1219" s="78"/>
      <c r="O1219" s="78"/>
      <c r="P1219" s="1"/>
      <c r="Q1219" s="27"/>
      <c r="R1219" s="30"/>
      <c r="S1219" s="1"/>
    </row>
    <row r="1220" spans="1:19" ht="12.75" customHeight="1" x14ac:dyDescent="0.25">
      <c r="A1220" s="22"/>
      <c r="B1220" s="27"/>
      <c r="C1220" s="27"/>
      <c r="D1220" s="27"/>
      <c r="E1220" s="27"/>
      <c r="F1220" s="76"/>
      <c r="G1220" s="76"/>
      <c r="H1220" s="76"/>
      <c r="I1220" s="76"/>
      <c r="J1220" s="76"/>
      <c r="K1220" s="203"/>
      <c r="L1220" s="77"/>
      <c r="M1220" s="78"/>
      <c r="N1220" s="78"/>
      <c r="O1220" s="78"/>
      <c r="P1220" s="1"/>
      <c r="Q1220" s="27"/>
      <c r="R1220" s="30"/>
      <c r="S1220" s="1"/>
    </row>
    <row r="1221" spans="1:19" ht="12.75" customHeight="1" x14ac:dyDescent="0.25">
      <c r="A1221" s="22"/>
      <c r="B1221" s="27"/>
      <c r="C1221" s="27"/>
      <c r="D1221" s="27"/>
      <c r="E1221" s="27"/>
      <c r="F1221" s="76"/>
      <c r="G1221" s="76"/>
      <c r="H1221" s="76"/>
      <c r="I1221" s="76"/>
      <c r="J1221" s="76"/>
      <c r="K1221" s="203"/>
      <c r="L1221" s="77"/>
      <c r="M1221" s="78"/>
      <c r="N1221" s="78"/>
      <c r="O1221" s="78"/>
      <c r="P1221" s="1"/>
      <c r="Q1221" s="27"/>
      <c r="R1221" s="30"/>
      <c r="S1221" s="1"/>
    </row>
    <row r="1222" spans="1:19" ht="12.75" customHeight="1" x14ac:dyDescent="0.25">
      <c r="A1222" s="22"/>
      <c r="B1222" s="27"/>
      <c r="C1222" s="27"/>
      <c r="D1222" s="27"/>
      <c r="E1222" s="27"/>
      <c r="F1222" s="76"/>
      <c r="G1222" s="76"/>
      <c r="H1222" s="76"/>
      <c r="I1222" s="76"/>
      <c r="J1222" s="76"/>
      <c r="K1222" s="203"/>
      <c r="L1222" s="77"/>
      <c r="M1222" s="78"/>
      <c r="N1222" s="78"/>
      <c r="O1222" s="78"/>
      <c r="P1222" s="1"/>
      <c r="Q1222" s="27"/>
      <c r="R1222" s="30"/>
      <c r="S1222" s="1"/>
    </row>
    <row r="1223" spans="1:19" ht="12.75" customHeight="1" x14ac:dyDescent="0.25">
      <c r="A1223" s="22"/>
      <c r="B1223" s="27"/>
      <c r="C1223" s="27"/>
      <c r="D1223" s="27"/>
      <c r="E1223" s="27"/>
      <c r="F1223" s="76"/>
      <c r="G1223" s="76"/>
      <c r="H1223" s="76"/>
      <c r="I1223" s="76"/>
      <c r="J1223" s="76"/>
      <c r="K1223" s="203"/>
      <c r="L1223" s="77"/>
      <c r="M1223" s="78"/>
      <c r="N1223" s="78"/>
      <c r="O1223" s="78"/>
      <c r="P1223" s="1"/>
      <c r="Q1223" s="27"/>
      <c r="R1223" s="30"/>
      <c r="S1223" s="1"/>
    </row>
    <row r="1224" spans="1:19" ht="12.75" customHeight="1" x14ac:dyDescent="0.25">
      <c r="A1224" s="22"/>
      <c r="B1224" s="27"/>
      <c r="C1224" s="27"/>
      <c r="D1224" s="27"/>
      <c r="E1224" s="27"/>
      <c r="F1224" s="76"/>
      <c r="G1224" s="76"/>
      <c r="H1224" s="76"/>
      <c r="I1224" s="76"/>
      <c r="J1224" s="76"/>
      <c r="K1224" s="203"/>
      <c r="L1224" s="77"/>
      <c r="M1224" s="78"/>
      <c r="N1224" s="78"/>
      <c r="O1224" s="78"/>
      <c r="P1224" s="1"/>
      <c r="Q1224" s="27"/>
      <c r="R1224" s="30"/>
      <c r="S1224" s="1"/>
    </row>
    <row r="1225" spans="1:19" ht="12.75" customHeight="1" x14ac:dyDescent="0.25">
      <c r="A1225" s="22"/>
      <c r="B1225" s="27"/>
      <c r="C1225" s="27"/>
      <c r="D1225" s="27"/>
      <c r="E1225" s="27"/>
      <c r="F1225" s="76"/>
      <c r="G1225" s="76"/>
      <c r="H1225" s="76"/>
      <c r="I1225" s="76"/>
      <c r="J1225" s="76"/>
      <c r="K1225" s="203"/>
      <c r="L1225" s="77"/>
      <c r="M1225" s="78"/>
      <c r="N1225" s="78"/>
      <c r="O1225" s="78"/>
      <c r="P1225" s="1"/>
      <c r="Q1225" s="27"/>
      <c r="R1225" s="30"/>
      <c r="S1225" s="1"/>
    </row>
    <row r="1226" spans="1:19" ht="12.75" customHeight="1" x14ac:dyDescent="0.25">
      <c r="A1226" s="22"/>
      <c r="B1226" s="27"/>
      <c r="C1226" s="27"/>
      <c r="D1226" s="27"/>
      <c r="E1226" s="27"/>
      <c r="F1226" s="76"/>
      <c r="G1226" s="76"/>
      <c r="H1226" s="76"/>
      <c r="I1226" s="76"/>
      <c r="J1226" s="76"/>
      <c r="K1226" s="203"/>
      <c r="L1226" s="77"/>
      <c r="M1226" s="78"/>
      <c r="N1226" s="78"/>
      <c r="O1226" s="78"/>
      <c r="P1226" s="1"/>
      <c r="Q1226" s="27"/>
      <c r="R1226" s="30"/>
      <c r="S1226" s="1"/>
    </row>
    <row r="1227" spans="1:19" ht="12.75" customHeight="1" x14ac:dyDescent="0.25">
      <c r="A1227" s="22"/>
      <c r="B1227" s="27"/>
      <c r="C1227" s="27"/>
      <c r="D1227" s="27"/>
      <c r="E1227" s="27"/>
      <c r="F1227" s="76"/>
      <c r="G1227" s="76"/>
      <c r="H1227" s="76"/>
      <c r="I1227" s="76"/>
      <c r="J1227" s="76"/>
      <c r="K1227" s="203"/>
      <c r="L1227" s="77"/>
      <c r="M1227" s="78"/>
      <c r="N1227" s="78"/>
      <c r="O1227" s="78"/>
      <c r="P1227" s="1"/>
      <c r="Q1227" s="27"/>
      <c r="R1227" s="30"/>
      <c r="S1227" s="1"/>
    </row>
    <row r="1228" spans="1:19" ht="12.75" customHeight="1" x14ac:dyDescent="0.25">
      <c r="A1228" s="22"/>
      <c r="B1228" s="27"/>
      <c r="C1228" s="27"/>
      <c r="D1228" s="27"/>
      <c r="E1228" s="27"/>
      <c r="F1228" s="76"/>
      <c r="G1228" s="76"/>
      <c r="H1228" s="76"/>
      <c r="I1228" s="76"/>
      <c r="J1228" s="76"/>
      <c r="K1228" s="203"/>
      <c r="L1228" s="77"/>
      <c r="M1228" s="78"/>
      <c r="N1228" s="78"/>
      <c r="O1228" s="78"/>
      <c r="P1228" s="1"/>
      <c r="Q1228" s="27"/>
      <c r="R1228" s="30"/>
      <c r="S1228" s="1"/>
    </row>
    <row r="1229" spans="1:19" ht="12.75" customHeight="1" x14ac:dyDescent="0.25">
      <c r="A1229" s="22"/>
      <c r="B1229" s="27"/>
      <c r="C1229" s="27"/>
      <c r="D1229" s="27"/>
      <c r="E1229" s="27"/>
      <c r="F1229" s="76"/>
      <c r="G1229" s="76"/>
      <c r="H1229" s="76"/>
      <c r="I1229" s="76"/>
      <c r="J1229" s="76"/>
      <c r="K1229" s="203"/>
      <c r="L1229" s="77"/>
      <c r="M1229" s="78"/>
      <c r="N1229" s="78"/>
      <c r="O1229" s="78"/>
      <c r="P1229" s="1"/>
      <c r="Q1229" s="27"/>
      <c r="R1229" s="30"/>
      <c r="S1229" s="1"/>
    </row>
    <row r="1230" spans="1:19" ht="12.75" customHeight="1" x14ac:dyDescent="0.25">
      <c r="A1230" s="22"/>
      <c r="B1230" s="27"/>
      <c r="C1230" s="27"/>
      <c r="D1230" s="27"/>
      <c r="E1230" s="27"/>
      <c r="F1230" s="76"/>
      <c r="G1230" s="76"/>
      <c r="H1230" s="76"/>
      <c r="I1230" s="76"/>
      <c r="J1230" s="76"/>
      <c r="K1230" s="203"/>
      <c r="L1230" s="77"/>
      <c r="M1230" s="78"/>
      <c r="N1230" s="78"/>
      <c r="O1230" s="78"/>
      <c r="P1230" s="1"/>
      <c r="Q1230" s="27"/>
      <c r="R1230" s="30"/>
      <c r="S1230" s="1"/>
    </row>
    <row r="1231" spans="1:19" ht="12.75" customHeight="1" x14ac:dyDescent="0.25">
      <c r="A1231" s="22"/>
      <c r="B1231" s="27"/>
      <c r="C1231" s="27"/>
      <c r="D1231" s="27"/>
      <c r="E1231" s="27"/>
      <c r="F1231" s="76"/>
      <c r="G1231" s="76"/>
      <c r="H1231" s="76"/>
      <c r="I1231" s="76"/>
      <c r="J1231" s="76"/>
      <c r="K1231" s="203"/>
      <c r="L1231" s="77"/>
      <c r="M1231" s="78"/>
      <c r="N1231" s="78"/>
      <c r="O1231" s="78"/>
      <c r="P1231" s="1"/>
      <c r="Q1231" s="27"/>
      <c r="R1231" s="30"/>
      <c r="S1231" s="1"/>
    </row>
    <row r="1232" spans="1:19" ht="12.75" customHeight="1" x14ac:dyDescent="0.25">
      <c r="A1232" s="22"/>
      <c r="B1232" s="27"/>
      <c r="C1232" s="27"/>
      <c r="D1232" s="27"/>
      <c r="E1232" s="27"/>
      <c r="F1232" s="76"/>
      <c r="G1232" s="76"/>
      <c r="H1232" s="76"/>
      <c r="I1232" s="76"/>
      <c r="J1232" s="76"/>
      <c r="K1232" s="203"/>
      <c r="L1232" s="77"/>
      <c r="M1232" s="78"/>
      <c r="N1232" s="78"/>
      <c r="O1232" s="78"/>
      <c r="P1232" s="1"/>
      <c r="Q1232" s="27"/>
      <c r="R1232" s="30"/>
      <c r="S1232" s="1"/>
    </row>
    <row r="1233" spans="1:19" ht="12.75" customHeight="1" x14ac:dyDescent="0.25">
      <c r="A1233" s="22"/>
      <c r="B1233" s="27"/>
      <c r="C1233" s="27"/>
      <c r="D1233" s="27"/>
      <c r="E1233" s="27"/>
      <c r="F1233" s="76"/>
      <c r="G1233" s="76"/>
      <c r="H1233" s="76"/>
      <c r="I1233" s="76"/>
      <c r="J1233" s="76"/>
      <c r="K1233" s="203"/>
      <c r="L1233" s="77"/>
      <c r="M1233" s="78"/>
      <c r="N1233" s="78"/>
      <c r="O1233" s="78"/>
      <c r="P1233" s="1"/>
      <c r="Q1233" s="27"/>
      <c r="R1233" s="30"/>
      <c r="S1233" s="1"/>
    </row>
    <row r="1234" spans="1:19" ht="12.75" customHeight="1" x14ac:dyDescent="0.25">
      <c r="A1234" s="22"/>
      <c r="B1234" s="27"/>
      <c r="C1234" s="27"/>
      <c r="D1234" s="27"/>
      <c r="E1234" s="27"/>
      <c r="F1234" s="76"/>
      <c r="G1234" s="76"/>
      <c r="H1234" s="76"/>
      <c r="I1234" s="76"/>
      <c r="J1234" s="76"/>
      <c r="K1234" s="203"/>
      <c r="L1234" s="77"/>
      <c r="M1234" s="78"/>
      <c r="N1234" s="78"/>
      <c r="O1234" s="78"/>
      <c r="P1234" s="1"/>
      <c r="Q1234" s="27"/>
      <c r="R1234" s="30"/>
      <c r="S1234" s="1"/>
    </row>
    <row r="1235" spans="1:19" ht="12.75" customHeight="1" x14ac:dyDescent="0.25">
      <c r="A1235" s="22"/>
      <c r="B1235" s="27"/>
      <c r="C1235" s="27"/>
      <c r="D1235" s="27"/>
      <c r="E1235" s="27"/>
      <c r="F1235" s="76"/>
      <c r="G1235" s="76"/>
      <c r="H1235" s="76"/>
      <c r="I1235" s="76"/>
      <c r="J1235" s="76"/>
      <c r="K1235" s="203"/>
      <c r="L1235" s="77"/>
      <c r="M1235" s="78"/>
      <c r="N1235" s="78"/>
      <c r="O1235" s="78"/>
      <c r="P1235" s="1"/>
      <c r="Q1235" s="27"/>
      <c r="R1235" s="30"/>
      <c r="S1235" s="1"/>
    </row>
    <row r="1236" spans="1:19" ht="12.75" customHeight="1" x14ac:dyDescent="0.25">
      <c r="A1236" s="22"/>
      <c r="B1236" s="27"/>
      <c r="C1236" s="27"/>
      <c r="D1236" s="27"/>
      <c r="E1236" s="27"/>
      <c r="F1236" s="76"/>
      <c r="G1236" s="76"/>
      <c r="H1236" s="76"/>
      <c r="I1236" s="76"/>
      <c r="J1236" s="76"/>
      <c r="K1236" s="203"/>
      <c r="L1236" s="77"/>
      <c r="M1236" s="78"/>
      <c r="N1236" s="78"/>
      <c r="O1236" s="78"/>
      <c r="P1236" s="1"/>
      <c r="Q1236" s="27"/>
      <c r="R1236" s="30"/>
      <c r="S1236" s="1"/>
    </row>
    <row r="1237" spans="1:19" ht="12.75" customHeight="1" x14ac:dyDescent="0.25">
      <c r="A1237" s="22"/>
      <c r="B1237" s="27"/>
      <c r="C1237" s="27"/>
      <c r="D1237" s="27"/>
      <c r="E1237" s="27"/>
      <c r="F1237" s="76"/>
      <c r="G1237" s="76"/>
      <c r="H1237" s="76"/>
      <c r="I1237" s="76"/>
      <c r="J1237" s="76"/>
      <c r="K1237" s="203"/>
      <c r="L1237" s="77"/>
      <c r="M1237" s="78"/>
      <c r="N1237" s="78"/>
      <c r="O1237" s="78"/>
      <c r="P1237" s="1"/>
      <c r="Q1237" s="27"/>
      <c r="R1237" s="30"/>
      <c r="S1237" s="1"/>
    </row>
    <row r="1238" spans="1:19" ht="12.75" customHeight="1" x14ac:dyDescent="0.25">
      <c r="A1238" s="22"/>
      <c r="B1238" s="27"/>
      <c r="C1238" s="27"/>
      <c r="D1238" s="27"/>
      <c r="E1238" s="27"/>
      <c r="F1238" s="76"/>
      <c r="G1238" s="76"/>
      <c r="H1238" s="76"/>
      <c r="I1238" s="76"/>
      <c r="J1238" s="76"/>
      <c r="K1238" s="203"/>
      <c r="L1238" s="77"/>
      <c r="M1238" s="78"/>
      <c r="N1238" s="78"/>
      <c r="O1238" s="78"/>
      <c r="P1238" s="1"/>
      <c r="Q1238" s="27"/>
      <c r="R1238" s="30"/>
      <c r="S1238" s="1"/>
    </row>
    <row r="1239" spans="1:19" ht="12.75" customHeight="1" x14ac:dyDescent="0.25">
      <c r="A1239" s="22"/>
      <c r="B1239" s="27"/>
      <c r="C1239" s="27"/>
      <c r="D1239" s="27"/>
      <c r="E1239" s="27"/>
      <c r="F1239" s="76"/>
      <c r="G1239" s="76"/>
      <c r="H1239" s="76"/>
      <c r="I1239" s="76"/>
      <c r="J1239" s="76"/>
      <c r="K1239" s="203"/>
      <c r="L1239" s="77"/>
      <c r="M1239" s="78"/>
      <c r="N1239" s="78"/>
      <c r="O1239" s="78"/>
      <c r="P1239" s="1"/>
      <c r="Q1239" s="27"/>
      <c r="R1239" s="30"/>
      <c r="S1239" s="1"/>
    </row>
    <row r="1240" spans="1:19" ht="12.75" customHeight="1" x14ac:dyDescent="0.25">
      <c r="A1240" s="22"/>
      <c r="B1240" s="27"/>
      <c r="C1240" s="27"/>
      <c r="D1240" s="27"/>
      <c r="E1240" s="27"/>
      <c r="F1240" s="76"/>
      <c r="G1240" s="76"/>
      <c r="H1240" s="76"/>
      <c r="I1240" s="76"/>
      <c r="J1240" s="76"/>
      <c r="K1240" s="203"/>
      <c r="L1240" s="77"/>
      <c r="M1240" s="78"/>
      <c r="N1240" s="78"/>
      <c r="O1240" s="78"/>
      <c r="P1240" s="1"/>
      <c r="Q1240" s="27"/>
      <c r="R1240" s="30"/>
      <c r="S1240" s="1"/>
    </row>
    <row r="1241" spans="1:19" ht="12.75" customHeight="1" x14ac:dyDescent="0.25">
      <c r="A1241" s="22"/>
      <c r="B1241" s="27"/>
      <c r="C1241" s="27"/>
      <c r="D1241" s="27"/>
      <c r="E1241" s="27"/>
      <c r="F1241" s="76"/>
      <c r="G1241" s="76"/>
      <c r="H1241" s="76"/>
      <c r="I1241" s="76"/>
      <c r="J1241" s="76"/>
      <c r="K1241" s="203"/>
      <c r="L1241" s="77"/>
      <c r="M1241" s="78"/>
      <c r="N1241" s="78"/>
      <c r="O1241" s="78"/>
      <c r="P1241" s="1"/>
      <c r="Q1241" s="27"/>
      <c r="R1241" s="30"/>
      <c r="S1241" s="1"/>
    </row>
    <row r="1242" spans="1:19" ht="12.75" customHeight="1" x14ac:dyDescent="0.25">
      <c r="A1242" s="22"/>
      <c r="B1242" s="27"/>
      <c r="C1242" s="27"/>
      <c r="D1242" s="27"/>
      <c r="E1242" s="27"/>
      <c r="F1242" s="76"/>
      <c r="G1242" s="76"/>
      <c r="H1242" s="76"/>
      <c r="I1242" s="76"/>
      <c r="J1242" s="76"/>
      <c r="K1242" s="203"/>
      <c r="L1242" s="77"/>
      <c r="M1242" s="78"/>
      <c r="N1242" s="78"/>
      <c r="O1242" s="78"/>
      <c r="P1242" s="1"/>
      <c r="Q1242" s="27"/>
      <c r="R1242" s="30"/>
      <c r="S1242" s="1"/>
    </row>
    <row r="1243" spans="1:19" ht="12.75" customHeight="1" x14ac:dyDescent="0.25">
      <c r="A1243" s="22"/>
      <c r="B1243" s="27"/>
      <c r="C1243" s="27"/>
      <c r="D1243" s="27"/>
      <c r="E1243" s="27"/>
      <c r="F1243" s="76"/>
      <c r="G1243" s="76"/>
      <c r="H1243" s="76"/>
      <c r="I1243" s="76"/>
      <c r="J1243" s="76"/>
      <c r="K1243" s="203"/>
      <c r="L1243" s="77"/>
      <c r="M1243" s="78"/>
      <c r="N1243" s="78"/>
      <c r="O1243" s="78"/>
      <c r="P1243" s="1"/>
      <c r="Q1243" s="27"/>
      <c r="R1243" s="30"/>
      <c r="S1243" s="1"/>
    </row>
    <row r="1244" spans="1:19" ht="12.75" customHeight="1" x14ac:dyDescent="0.25">
      <c r="A1244" s="22"/>
      <c r="B1244" s="27"/>
      <c r="C1244" s="27"/>
      <c r="D1244" s="27"/>
      <c r="E1244" s="27"/>
      <c r="F1244" s="76"/>
      <c r="G1244" s="76"/>
      <c r="H1244" s="76"/>
      <c r="I1244" s="76"/>
      <c r="J1244" s="76"/>
      <c r="K1244" s="203"/>
      <c r="L1244" s="77"/>
      <c r="M1244" s="78"/>
      <c r="N1244" s="78"/>
      <c r="O1244" s="78"/>
      <c r="P1244" s="1"/>
      <c r="Q1244" s="27"/>
      <c r="R1244" s="30"/>
      <c r="S1244" s="1"/>
    </row>
    <row r="1245" spans="1:19" ht="12.75" customHeight="1" x14ac:dyDescent="0.25">
      <c r="A1245" s="22"/>
      <c r="B1245" s="27"/>
      <c r="C1245" s="27"/>
      <c r="D1245" s="27"/>
      <c r="E1245" s="27"/>
      <c r="F1245" s="76"/>
      <c r="G1245" s="76"/>
      <c r="H1245" s="76"/>
      <c r="I1245" s="76"/>
      <c r="J1245" s="76"/>
      <c r="K1245" s="203"/>
      <c r="L1245" s="77"/>
      <c r="M1245" s="78"/>
      <c r="N1245" s="78"/>
      <c r="O1245" s="78"/>
      <c r="P1245" s="1"/>
      <c r="Q1245" s="27"/>
      <c r="R1245" s="30"/>
      <c r="S1245" s="1"/>
    </row>
    <row r="1246" spans="1:19" ht="12.75" customHeight="1" x14ac:dyDescent="0.25">
      <c r="A1246" s="22"/>
      <c r="B1246" s="27"/>
      <c r="C1246" s="27"/>
      <c r="D1246" s="27"/>
      <c r="E1246" s="27"/>
      <c r="F1246" s="76"/>
      <c r="G1246" s="76"/>
      <c r="H1246" s="76"/>
      <c r="I1246" s="76"/>
      <c r="J1246" s="76"/>
      <c r="K1246" s="203"/>
      <c r="L1246" s="77"/>
      <c r="M1246" s="78"/>
      <c r="N1246" s="78"/>
      <c r="O1246" s="78"/>
      <c r="P1246" s="1"/>
      <c r="Q1246" s="27"/>
      <c r="R1246" s="30"/>
      <c r="S1246" s="1"/>
    </row>
    <row r="1247" spans="1:19" ht="12.75" customHeight="1" x14ac:dyDescent="0.25">
      <c r="A1247" s="22"/>
      <c r="B1247" s="27"/>
      <c r="C1247" s="27"/>
      <c r="D1247" s="27"/>
      <c r="E1247" s="27"/>
      <c r="F1247" s="76"/>
      <c r="G1247" s="76"/>
      <c r="H1247" s="76"/>
      <c r="I1247" s="76"/>
      <c r="J1247" s="76"/>
      <c r="K1247" s="203"/>
      <c r="L1247" s="77"/>
      <c r="M1247" s="78"/>
      <c r="N1247" s="78"/>
      <c r="O1247" s="78"/>
      <c r="P1247" s="1"/>
      <c r="Q1247" s="27"/>
      <c r="R1247" s="30"/>
      <c r="S1247" s="1"/>
    </row>
    <row r="1248" spans="1:19" ht="12.75" customHeight="1" x14ac:dyDescent="0.25">
      <c r="A1248" s="22"/>
      <c r="B1248" s="27"/>
      <c r="C1248" s="27"/>
      <c r="D1248" s="27"/>
      <c r="E1248" s="27"/>
      <c r="F1248" s="76"/>
      <c r="G1248" s="76"/>
      <c r="H1248" s="76"/>
      <c r="I1248" s="76"/>
      <c r="J1248" s="76"/>
      <c r="K1248" s="203"/>
      <c r="L1248" s="77"/>
      <c r="M1248" s="78"/>
      <c r="N1248" s="78"/>
      <c r="O1248" s="78"/>
      <c r="P1248" s="1"/>
      <c r="Q1248" s="27"/>
      <c r="R1248" s="30"/>
      <c r="S1248" s="1"/>
    </row>
    <row r="1249" spans="1:19" ht="12.75" customHeight="1" x14ac:dyDescent="0.25">
      <c r="A1249" s="22"/>
      <c r="B1249" s="27"/>
      <c r="C1249" s="27"/>
      <c r="D1249" s="27"/>
      <c r="E1249" s="27"/>
      <c r="F1249" s="76"/>
      <c r="G1249" s="76"/>
      <c r="H1249" s="76"/>
      <c r="I1249" s="76"/>
      <c r="J1249" s="76"/>
      <c r="K1249" s="203"/>
      <c r="L1249" s="77"/>
      <c r="M1249" s="78"/>
      <c r="N1249" s="78"/>
      <c r="O1249" s="78"/>
      <c r="P1249" s="1"/>
      <c r="Q1249" s="27"/>
      <c r="R1249" s="30"/>
      <c r="S1249" s="1"/>
    </row>
    <row r="1250" spans="1:19" ht="12.75" customHeight="1" x14ac:dyDescent="0.25">
      <c r="A1250" s="22"/>
      <c r="B1250" s="27"/>
      <c r="C1250" s="27"/>
      <c r="D1250" s="27"/>
      <c r="E1250" s="27"/>
      <c r="F1250" s="76"/>
      <c r="G1250" s="76"/>
      <c r="H1250" s="76"/>
      <c r="I1250" s="76"/>
      <c r="J1250" s="76"/>
      <c r="K1250" s="203"/>
      <c r="L1250" s="77"/>
      <c r="M1250" s="78"/>
      <c r="N1250" s="78"/>
      <c r="O1250" s="78"/>
      <c r="P1250" s="1"/>
      <c r="Q1250" s="27"/>
      <c r="R1250" s="30"/>
      <c r="S1250" s="1"/>
    </row>
    <row r="1251" spans="1:19" ht="12.75" customHeight="1" x14ac:dyDescent="0.25">
      <c r="A1251" s="22"/>
      <c r="B1251" s="27"/>
      <c r="C1251" s="27"/>
      <c r="D1251" s="27"/>
      <c r="E1251" s="27"/>
      <c r="F1251" s="76"/>
      <c r="G1251" s="76"/>
      <c r="H1251" s="76"/>
      <c r="I1251" s="76"/>
      <c r="J1251" s="76"/>
      <c r="K1251" s="203"/>
      <c r="L1251" s="77"/>
      <c r="M1251" s="78"/>
      <c r="N1251" s="78"/>
      <c r="O1251" s="78"/>
      <c r="P1251" s="1"/>
      <c r="Q1251" s="27"/>
      <c r="R1251" s="30"/>
      <c r="S1251" s="1"/>
    </row>
    <row r="1252" spans="1:19" ht="12.75" customHeight="1" x14ac:dyDescent="0.25">
      <c r="A1252" s="22"/>
      <c r="B1252" s="27"/>
      <c r="C1252" s="27"/>
      <c r="D1252" s="27"/>
      <c r="E1252" s="27"/>
      <c r="F1252" s="76"/>
      <c r="G1252" s="76"/>
      <c r="H1252" s="76"/>
      <c r="I1252" s="76"/>
      <c r="J1252" s="76"/>
      <c r="K1252" s="203"/>
      <c r="L1252" s="77"/>
      <c r="M1252" s="78"/>
      <c r="N1252" s="78"/>
      <c r="O1252" s="78"/>
      <c r="P1252" s="1"/>
      <c r="Q1252" s="27"/>
      <c r="R1252" s="30"/>
      <c r="S1252" s="1"/>
    </row>
    <row r="1253" spans="1:19" ht="12.75" customHeight="1" x14ac:dyDescent="0.25">
      <c r="A1253" s="22"/>
      <c r="B1253" s="27"/>
      <c r="C1253" s="27"/>
      <c r="D1253" s="27"/>
      <c r="E1253" s="27"/>
      <c r="F1253" s="76"/>
      <c r="G1253" s="76"/>
      <c r="H1253" s="76"/>
      <c r="I1253" s="76"/>
      <c r="J1253" s="76"/>
      <c r="K1253" s="203"/>
      <c r="L1253" s="77"/>
      <c r="M1253" s="78"/>
      <c r="N1253" s="78"/>
      <c r="O1253" s="78"/>
      <c r="P1253" s="1"/>
      <c r="Q1253" s="27"/>
      <c r="R1253" s="30"/>
      <c r="S1253" s="1"/>
    </row>
    <row r="1254" spans="1:19" ht="12.75" customHeight="1" x14ac:dyDescent="0.25">
      <c r="A1254" s="22"/>
      <c r="B1254" s="27"/>
      <c r="C1254" s="27"/>
      <c r="D1254" s="27"/>
      <c r="E1254" s="27"/>
      <c r="F1254" s="76"/>
      <c r="G1254" s="76"/>
      <c r="H1254" s="76"/>
      <c r="I1254" s="76"/>
      <c r="J1254" s="76"/>
      <c r="K1254" s="203"/>
      <c r="L1254" s="77"/>
      <c r="M1254" s="78"/>
      <c r="N1254" s="78"/>
      <c r="O1254" s="78"/>
      <c r="P1254" s="1"/>
      <c r="Q1254" s="27"/>
      <c r="R1254" s="30"/>
      <c r="S1254" s="1"/>
    </row>
    <row r="1255" spans="1:19" ht="12.75" customHeight="1" x14ac:dyDescent="0.25">
      <c r="A1255" s="22"/>
      <c r="B1255" s="27"/>
      <c r="C1255" s="27"/>
      <c r="D1255" s="27"/>
      <c r="E1255" s="27"/>
      <c r="F1255" s="76"/>
      <c r="G1255" s="76"/>
      <c r="H1255" s="76"/>
      <c r="I1255" s="76"/>
      <c r="J1255" s="76"/>
      <c r="K1255" s="203"/>
      <c r="L1255" s="77"/>
      <c r="M1255" s="78"/>
      <c r="N1255" s="78"/>
      <c r="O1255" s="78"/>
      <c r="P1255" s="1"/>
      <c r="Q1255" s="27"/>
      <c r="R1255" s="30"/>
      <c r="S1255" s="1"/>
    </row>
    <row r="1256" spans="1:19" ht="12.75" customHeight="1" x14ac:dyDescent="0.25">
      <c r="A1256" s="22"/>
      <c r="B1256" s="27"/>
      <c r="C1256" s="27"/>
      <c r="D1256" s="27"/>
      <c r="E1256" s="27"/>
      <c r="F1256" s="76"/>
      <c r="G1256" s="76"/>
      <c r="H1256" s="76"/>
      <c r="I1256" s="76"/>
      <c r="J1256" s="76"/>
      <c r="K1256" s="203"/>
      <c r="L1256" s="77"/>
      <c r="M1256" s="78"/>
      <c r="N1256" s="78"/>
      <c r="O1256" s="78"/>
      <c r="P1256" s="1"/>
      <c r="Q1256" s="27"/>
      <c r="R1256" s="30"/>
      <c r="S1256" s="1"/>
    </row>
    <row r="1257" spans="1:19" ht="12.75" customHeight="1" x14ac:dyDescent="0.25">
      <c r="A1257" s="22"/>
      <c r="B1257" s="27"/>
      <c r="C1257" s="27"/>
      <c r="D1257" s="27"/>
      <c r="E1257" s="27"/>
      <c r="F1257" s="76"/>
      <c r="G1257" s="76"/>
      <c r="H1257" s="76"/>
      <c r="I1257" s="76"/>
      <c r="J1257" s="76"/>
      <c r="K1257" s="203"/>
      <c r="L1257" s="77"/>
      <c r="M1257" s="78"/>
      <c r="N1257" s="78"/>
      <c r="O1257" s="78"/>
      <c r="P1257" s="1"/>
      <c r="Q1257" s="27"/>
      <c r="R1257" s="30"/>
      <c r="S1257" s="1"/>
    </row>
    <row r="1258" spans="1:19" ht="12.75" customHeight="1" x14ac:dyDescent="0.25">
      <c r="A1258" s="22"/>
      <c r="B1258" s="27"/>
      <c r="C1258" s="27"/>
      <c r="D1258" s="27"/>
      <c r="E1258" s="27"/>
      <c r="F1258" s="76"/>
      <c r="G1258" s="76"/>
      <c r="H1258" s="76"/>
      <c r="I1258" s="76"/>
      <c r="J1258" s="76"/>
      <c r="K1258" s="203"/>
      <c r="L1258" s="77"/>
      <c r="M1258" s="78"/>
      <c r="N1258" s="78"/>
      <c r="O1258" s="78"/>
      <c r="P1258" s="1"/>
      <c r="Q1258" s="27"/>
      <c r="R1258" s="30"/>
      <c r="S1258" s="1"/>
    </row>
    <row r="1259" spans="1:19" ht="12.75" customHeight="1" x14ac:dyDescent="0.25">
      <c r="A1259" s="22"/>
      <c r="B1259" s="27"/>
      <c r="C1259" s="27"/>
      <c r="D1259" s="27"/>
      <c r="E1259" s="27"/>
      <c r="F1259" s="76"/>
      <c r="G1259" s="76"/>
      <c r="H1259" s="76"/>
      <c r="I1259" s="76"/>
      <c r="J1259" s="76"/>
      <c r="K1259" s="203"/>
      <c r="L1259" s="77"/>
      <c r="M1259" s="78"/>
      <c r="N1259" s="78"/>
      <c r="O1259" s="78"/>
      <c r="P1259" s="1"/>
      <c r="Q1259" s="27"/>
      <c r="R1259" s="30"/>
      <c r="S1259" s="1"/>
    </row>
    <row r="1260" spans="1:19" ht="12.75" customHeight="1" x14ac:dyDescent="0.25">
      <c r="A1260" s="22"/>
      <c r="B1260" s="27"/>
      <c r="C1260" s="27"/>
      <c r="D1260" s="27"/>
      <c r="E1260" s="27"/>
      <c r="F1260" s="76"/>
      <c r="G1260" s="76"/>
      <c r="H1260" s="76"/>
      <c r="I1260" s="76"/>
      <c r="J1260" s="76"/>
      <c r="K1260" s="203"/>
      <c r="L1260" s="77"/>
      <c r="M1260" s="78"/>
      <c r="N1260" s="78"/>
      <c r="O1260" s="78"/>
      <c r="P1260" s="1"/>
      <c r="Q1260" s="27"/>
      <c r="R1260" s="30"/>
      <c r="S1260" s="1"/>
    </row>
    <row r="1261" spans="1:19" ht="12.75" customHeight="1" x14ac:dyDescent="0.25">
      <c r="A1261" s="22"/>
      <c r="B1261" s="27"/>
      <c r="C1261" s="27"/>
      <c r="D1261" s="27"/>
      <c r="E1261" s="27"/>
      <c r="F1261" s="76"/>
      <c r="G1261" s="76"/>
      <c r="H1261" s="76"/>
      <c r="I1261" s="76"/>
      <c r="J1261" s="76"/>
      <c r="K1261" s="203"/>
      <c r="L1261" s="77"/>
      <c r="M1261" s="78"/>
      <c r="N1261" s="78"/>
      <c r="O1261" s="78"/>
      <c r="P1261" s="1"/>
      <c r="Q1261" s="27"/>
      <c r="R1261" s="30"/>
      <c r="S1261" s="1"/>
    </row>
    <row r="1262" spans="1:19" ht="12.75" customHeight="1" x14ac:dyDescent="0.25">
      <c r="A1262" s="22"/>
      <c r="B1262" s="27"/>
      <c r="C1262" s="27"/>
      <c r="D1262" s="27"/>
      <c r="E1262" s="27"/>
      <c r="F1262" s="76"/>
      <c r="G1262" s="76"/>
      <c r="H1262" s="76"/>
      <c r="I1262" s="76"/>
      <c r="J1262" s="76"/>
      <c r="K1262" s="203"/>
      <c r="L1262" s="77"/>
      <c r="M1262" s="78"/>
      <c r="N1262" s="78"/>
      <c r="O1262" s="78"/>
      <c r="P1262" s="1"/>
      <c r="Q1262" s="27"/>
      <c r="R1262" s="30"/>
      <c r="S1262" s="1"/>
    </row>
    <row r="1263" spans="1:19" ht="12.75" customHeight="1" x14ac:dyDescent="0.25">
      <c r="A1263" s="22"/>
      <c r="B1263" s="27"/>
      <c r="C1263" s="27"/>
      <c r="D1263" s="27"/>
      <c r="E1263" s="27"/>
      <c r="F1263" s="76"/>
      <c r="G1263" s="76"/>
      <c r="H1263" s="76"/>
      <c r="I1263" s="76"/>
      <c r="J1263" s="76"/>
      <c r="K1263" s="203"/>
      <c r="L1263" s="77"/>
      <c r="M1263" s="78"/>
      <c r="N1263" s="78"/>
      <c r="O1263" s="78"/>
      <c r="P1263" s="1"/>
      <c r="Q1263" s="27"/>
      <c r="R1263" s="30"/>
      <c r="S1263" s="1"/>
    </row>
    <row r="1264" spans="1:19" ht="12.75" customHeight="1" x14ac:dyDescent="0.25">
      <c r="A1264" s="22"/>
      <c r="B1264" s="27"/>
      <c r="C1264" s="27"/>
      <c r="D1264" s="27"/>
      <c r="E1264" s="27"/>
      <c r="F1264" s="76"/>
      <c r="G1264" s="76"/>
      <c r="H1264" s="76"/>
      <c r="I1264" s="76"/>
      <c r="J1264" s="76"/>
      <c r="K1264" s="203"/>
      <c r="L1264" s="77"/>
      <c r="M1264" s="78"/>
      <c r="N1264" s="78"/>
      <c r="O1264" s="78"/>
      <c r="P1264" s="1"/>
      <c r="Q1264" s="27"/>
      <c r="R1264" s="30"/>
      <c r="S1264" s="1"/>
    </row>
    <row r="1265" spans="1:19" ht="12.75" customHeight="1" x14ac:dyDescent="0.25">
      <c r="A1265" s="22"/>
      <c r="B1265" s="27"/>
      <c r="C1265" s="27"/>
      <c r="D1265" s="27"/>
      <c r="E1265" s="27"/>
      <c r="F1265" s="76"/>
      <c r="G1265" s="76"/>
      <c r="H1265" s="76"/>
      <c r="I1265" s="76"/>
      <c r="J1265" s="76"/>
      <c r="K1265" s="203"/>
      <c r="L1265" s="77"/>
      <c r="M1265" s="78"/>
      <c r="N1265" s="78"/>
      <c r="O1265" s="78"/>
      <c r="P1265" s="1"/>
      <c r="Q1265" s="27"/>
      <c r="R1265" s="30"/>
      <c r="S1265" s="1"/>
    </row>
    <row r="1266" spans="1:19" ht="12.75" customHeight="1" x14ac:dyDescent="0.25">
      <c r="A1266" s="22"/>
      <c r="B1266" s="27"/>
      <c r="C1266" s="27"/>
      <c r="D1266" s="27"/>
      <c r="E1266" s="27"/>
      <c r="F1266" s="76"/>
      <c r="G1266" s="76"/>
      <c r="H1266" s="76"/>
      <c r="I1266" s="76"/>
      <c r="J1266" s="76"/>
      <c r="K1266" s="203"/>
      <c r="L1266" s="77"/>
      <c r="M1266" s="78"/>
      <c r="N1266" s="78"/>
      <c r="O1266" s="78"/>
      <c r="P1266" s="1"/>
      <c r="Q1266" s="27"/>
      <c r="R1266" s="30"/>
      <c r="S1266" s="1"/>
    </row>
    <row r="1267" spans="1:19" ht="12.75" customHeight="1" x14ac:dyDescent="0.25">
      <c r="A1267" s="22"/>
      <c r="B1267" s="27"/>
      <c r="C1267" s="27"/>
      <c r="D1267" s="27"/>
      <c r="E1267" s="27"/>
      <c r="F1267" s="76"/>
      <c r="G1267" s="76"/>
      <c r="H1267" s="76"/>
      <c r="I1267" s="76"/>
      <c r="J1267" s="76"/>
      <c r="K1267" s="203"/>
      <c r="L1267" s="77"/>
      <c r="M1267" s="78"/>
      <c r="N1267" s="78"/>
      <c r="O1267" s="78"/>
      <c r="P1267" s="1"/>
      <c r="Q1267" s="27"/>
      <c r="R1267" s="30"/>
      <c r="S1267" s="1"/>
    </row>
    <row r="1268" spans="1:19" ht="12.75" customHeight="1" x14ac:dyDescent="0.25">
      <c r="A1268" s="22"/>
      <c r="B1268" s="27"/>
      <c r="C1268" s="27"/>
      <c r="D1268" s="27"/>
      <c r="E1268" s="27"/>
      <c r="F1268" s="76"/>
      <c r="G1268" s="76"/>
      <c r="H1268" s="76"/>
      <c r="I1268" s="76"/>
      <c r="J1268" s="76"/>
      <c r="K1268" s="203"/>
      <c r="L1268" s="77"/>
      <c r="M1268" s="78"/>
      <c r="N1268" s="78"/>
      <c r="O1268" s="78"/>
      <c r="P1268" s="1"/>
      <c r="Q1268" s="27"/>
      <c r="R1268" s="30"/>
      <c r="S1268" s="1"/>
    </row>
    <row r="1269" spans="1:19" ht="12.75" customHeight="1" x14ac:dyDescent="0.25">
      <c r="A1269" s="22"/>
      <c r="B1269" s="27"/>
      <c r="C1269" s="27"/>
      <c r="D1269" s="27"/>
      <c r="E1269" s="27"/>
      <c r="F1269" s="76"/>
      <c r="G1269" s="76"/>
      <c r="H1269" s="76"/>
      <c r="I1269" s="76"/>
      <c r="J1269" s="76"/>
      <c r="K1269" s="203"/>
      <c r="L1269" s="77"/>
      <c r="M1269" s="78"/>
      <c r="N1269" s="78"/>
      <c r="O1269" s="78"/>
      <c r="P1269" s="1"/>
      <c r="Q1269" s="27"/>
      <c r="R1269" s="30"/>
      <c r="S1269" s="1"/>
    </row>
    <row r="1270" spans="1:19" ht="12.75" customHeight="1" x14ac:dyDescent="0.25">
      <c r="A1270" s="22"/>
      <c r="B1270" s="27"/>
      <c r="C1270" s="27"/>
      <c r="D1270" s="27"/>
      <c r="E1270" s="27"/>
      <c r="F1270" s="76"/>
      <c r="G1270" s="76"/>
      <c r="H1270" s="76"/>
      <c r="I1270" s="76"/>
      <c r="J1270" s="76"/>
      <c r="K1270" s="203"/>
      <c r="L1270" s="77"/>
      <c r="M1270" s="78"/>
      <c r="N1270" s="78"/>
      <c r="O1270" s="78"/>
      <c r="P1270" s="1"/>
      <c r="Q1270" s="27"/>
      <c r="R1270" s="30"/>
      <c r="S1270" s="1"/>
    </row>
    <row r="1271" spans="1:19" ht="12.75" customHeight="1" x14ac:dyDescent="0.25">
      <c r="A1271" s="22"/>
      <c r="B1271" s="27"/>
      <c r="C1271" s="27"/>
      <c r="D1271" s="27"/>
      <c r="E1271" s="27"/>
      <c r="F1271" s="76"/>
      <c r="G1271" s="76"/>
      <c r="H1271" s="76"/>
      <c r="I1271" s="76"/>
      <c r="J1271" s="76"/>
      <c r="K1271" s="203"/>
      <c r="L1271" s="77"/>
      <c r="M1271" s="78"/>
      <c r="N1271" s="78"/>
      <c r="O1271" s="78"/>
      <c r="P1271" s="1"/>
      <c r="Q1271" s="27"/>
      <c r="R1271" s="30"/>
      <c r="S1271" s="1"/>
    </row>
    <row r="1272" spans="1:19" ht="12.75" customHeight="1" x14ac:dyDescent="0.25">
      <c r="A1272" s="22"/>
      <c r="B1272" s="27"/>
      <c r="C1272" s="27"/>
      <c r="D1272" s="27"/>
      <c r="E1272" s="27"/>
      <c r="F1272" s="76"/>
      <c r="G1272" s="76"/>
      <c r="H1272" s="76"/>
      <c r="I1272" s="76"/>
      <c r="J1272" s="76"/>
      <c r="K1272" s="203"/>
      <c r="L1272" s="77"/>
      <c r="M1272" s="78"/>
      <c r="N1272" s="78"/>
      <c r="O1272" s="78"/>
      <c r="P1272" s="1"/>
      <c r="Q1272" s="27"/>
      <c r="R1272" s="30"/>
      <c r="S1272" s="1"/>
    </row>
    <row r="1273" spans="1:19" ht="12.75" customHeight="1" x14ac:dyDescent="0.25">
      <c r="A1273" s="22"/>
      <c r="B1273" s="27"/>
      <c r="C1273" s="27"/>
      <c r="D1273" s="27"/>
      <c r="E1273" s="27"/>
      <c r="F1273" s="76"/>
      <c r="G1273" s="76"/>
      <c r="H1273" s="76"/>
      <c r="I1273" s="76"/>
      <c r="J1273" s="76"/>
      <c r="K1273" s="203"/>
      <c r="L1273" s="77"/>
      <c r="M1273" s="78"/>
      <c r="N1273" s="78"/>
      <c r="O1273" s="78"/>
      <c r="P1273" s="1"/>
      <c r="Q1273" s="27"/>
      <c r="R1273" s="30"/>
      <c r="S1273" s="1"/>
    </row>
    <row r="1274" spans="1:19" ht="12.75" customHeight="1" x14ac:dyDescent="0.25">
      <c r="A1274" s="22"/>
      <c r="B1274" s="27"/>
      <c r="C1274" s="27"/>
      <c r="D1274" s="27"/>
      <c r="E1274" s="27"/>
      <c r="F1274" s="76"/>
      <c r="G1274" s="76"/>
      <c r="H1274" s="76"/>
      <c r="I1274" s="76"/>
      <c r="J1274" s="76"/>
      <c r="K1274" s="203"/>
      <c r="L1274" s="77"/>
      <c r="M1274" s="78"/>
      <c r="N1274" s="78"/>
      <c r="O1274" s="78"/>
      <c r="P1274" s="1"/>
      <c r="Q1274" s="27"/>
      <c r="R1274" s="30"/>
      <c r="S1274" s="1"/>
    </row>
    <row r="1275" spans="1:19" ht="12.75" customHeight="1" x14ac:dyDescent="0.25">
      <c r="A1275" s="22"/>
      <c r="B1275" s="27"/>
      <c r="C1275" s="27"/>
      <c r="D1275" s="27"/>
      <c r="E1275" s="27"/>
      <c r="F1275" s="76"/>
      <c r="G1275" s="76"/>
      <c r="H1275" s="76"/>
      <c r="I1275" s="76"/>
      <c r="J1275" s="76"/>
      <c r="K1275" s="203"/>
      <c r="L1275" s="77"/>
      <c r="M1275" s="78"/>
      <c r="N1275" s="78"/>
      <c r="O1275" s="78"/>
      <c r="P1275" s="1"/>
      <c r="Q1275" s="27"/>
      <c r="R1275" s="30"/>
      <c r="S1275" s="1"/>
    </row>
    <row r="1276" spans="1:19" ht="12.75" customHeight="1" x14ac:dyDescent="0.25">
      <c r="A1276" s="22"/>
      <c r="B1276" s="27"/>
      <c r="C1276" s="27"/>
      <c r="D1276" s="27"/>
      <c r="E1276" s="27"/>
      <c r="F1276" s="76"/>
      <c r="G1276" s="76"/>
      <c r="H1276" s="76"/>
      <c r="I1276" s="76"/>
      <c r="J1276" s="76"/>
      <c r="K1276" s="203"/>
      <c r="L1276" s="77"/>
      <c r="M1276" s="78"/>
      <c r="N1276" s="78"/>
      <c r="O1276" s="78"/>
      <c r="P1276" s="1"/>
      <c r="Q1276" s="27"/>
      <c r="R1276" s="30"/>
      <c r="S1276" s="1"/>
    </row>
    <row r="1277" spans="1:19" ht="12.75" customHeight="1" x14ac:dyDescent="0.25">
      <c r="A1277" s="22"/>
      <c r="B1277" s="27"/>
      <c r="C1277" s="27"/>
      <c r="D1277" s="27"/>
      <c r="E1277" s="27"/>
      <c r="F1277" s="76"/>
      <c r="G1277" s="76"/>
      <c r="H1277" s="76"/>
      <c r="I1277" s="76"/>
      <c r="J1277" s="76"/>
      <c r="K1277" s="203"/>
      <c r="L1277" s="77"/>
      <c r="M1277" s="78"/>
      <c r="N1277" s="78"/>
      <c r="O1277" s="78"/>
      <c r="P1277" s="1"/>
      <c r="Q1277" s="27"/>
      <c r="R1277" s="30"/>
      <c r="S1277" s="1"/>
    </row>
    <row r="1278" spans="1:19" ht="12.75" customHeight="1" x14ac:dyDescent="0.25">
      <c r="A1278" s="22"/>
      <c r="B1278" s="27"/>
      <c r="C1278" s="27"/>
      <c r="D1278" s="27"/>
      <c r="E1278" s="27"/>
      <c r="F1278" s="76"/>
      <c r="G1278" s="76"/>
      <c r="H1278" s="76"/>
      <c r="I1278" s="76"/>
      <c r="J1278" s="76"/>
      <c r="K1278" s="203"/>
      <c r="L1278" s="77"/>
      <c r="M1278" s="78"/>
      <c r="N1278" s="78"/>
      <c r="O1278" s="78"/>
      <c r="P1278" s="1"/>
      <c r="Q1278" s="27"/>
      <c r="R1278" s="30"/>
      <c r="S1278" s="1"/>
    </row>
    <row r="1279" spans="1:19" ht="12.75" customHeight="1" x14ac:dyDescent="0.25">
      <c r="A1279" s="22"/>
      <c r="B1279" s="27"/>
      <c r="C1279" s="27"/>
      <c r="D1279" s="27"/>
      <c r="E1279" s="27"/>
      <c r="F1279" s="76"/>
      <c r="G1279" s="76"/>
      <c r="H1279" s="76"/>
      <c r="I1279" s="76"/>
      <c r="J1279" s="76"/>
      <c r="K1279" s="203"/>
      <c r="L1279" s="77"/>
      <c r="M1279" s="78"/>
      <c r="N1279" s="78"/>
      <c r="O1279" s="78"/>
      <c r="P1279" s="1"/>
      <c r="Q1279" s="27"/>
      <c r="R1279" s="30"/>
      <c r="S1279" s="1"/>
    </row>
    <row r="1280" spans="1:19" ht="12.75" customHeight="1" x14ac:dyDescent="0.25">
      <c r="A1280" s="22"/>
      <c r="B1280" s="27"/>
      <c r="C1280" s="27"/>
      <c r="D1280" s="27"/>
      <c r="E1280" s="27"/>
      <c r="F1280" s="76"/>
      <c r="G1280" s="76"/>
      <c r="H1280" s="76"/>
      <c r="I1280" s="76"/>
      <c r="J1280" s="76"/>
      <c r="K1280" s="203"/>
      <c r="L1280" s="77"/>
      <c r="M1280" s="78"/>
      <c r="N1280" s="78"/>
      <c r="O1280" s="78"/>
      <c r="P1280" s="1"/>
      <c r="Q1280" s="27"/>
      <c r="R1280" s="30"/>
      <c r="S1280" s="1"/>
    </row>
    <row r="1281" spans="1:19" ht="12.75" customHeight="1" x14ac:dyDescent="0.25">
      <c r="A1281" s="22"/>
      <c r="B1281" s="27"/>
      <c r="C1281" s="27"/>
      <c r="D1281" s="27"/>
      <c r="E1281" s="27"/>
      <c r="F1281" s="76"/>
      <c r="G1281" s="76"/>
      <c r="H1281" s="76"/>
      <c r="I1281" s="76"/>
      <c r="J1281" s="76"/>
      <c r="K1281" s="203"/>
      <c r="L1281" s="77"/>
      <c r="M1281" s="78"/>
      <c r="N1281" s="78"/>
      <c r="O1281" s="78"/>
      <c r="P1281" s="1"/>
      <c r="Q1281" s="27"/>
      <c r="R1281" s="30"/>
      <c r="S1281" s="1"/>
    </row>
    <row r="1282" spans="1:19" ht="12.75" customHeight="1" x14ac:dyDescent="0.25">
      <c r="A1282" s="22"/>
      <c r="B1282" s="27"/>
      <c r="C1282" s="27"/>
      <c r="D1282" s="27"/>
      <c r="E1282" s="27"/>
      <c r="F1282" s="76"/>
      <c r="G1282" s="76"/>
      <c r="H1282" s="76"/>
      <c r="I1282" s="76"/>
      <c r="J1282" s="76"/>
      <c r="K1282" s="203"/>
      <c r="L1282" s="77"/>
      <c r="M1282" s="78"/>
      <c r="N1282" s="78"/>
      <c r="O1282" s="78"/>
      <c r="P1282" s="1"/>
      <c r="Q1282" s="27"/>
      <c r="R1282" s="30"/>
      <c r="S1282" s="1"/>
    </row>
    <row r="1283" spans="1:19" ht="12.75" customHeight="1" x14ac:dyDescent="0.25">
      <c r="A1283" s="22"/>
      <c r="B1283" s="27"/>
      <c r="C1283" s="27"/>
      <c r="D1283" s="27"/>
      <c r="E1283" s="27"/>
      <c r="F1283" s="76"/>
      <c r="G1283" s="76"/>
      <c r="H1283" s="76"/>
      <c r="I1283" s="76"/>
      <c r="J1283" s="76"/>
      <c r="K1283" s="203"/>
      <c r="L1283" s="77"/>
      <c r="M1283" s="78"/>
      <c r="N1283" s="78"/>
      <c r="O1283" s="78"/>
      <c r="P1283" s="1"/>
      <c r="Q1283" s="27"/>
      <c r="R1283" s="30"/>
      <c r="S1283" s="1"/>
    </row>
    <row r="1284" spans="1:19" ht="12.75" customHeight="1" x14ac:dyDescent="0.25">
      <c r="A1284" s="22"/>
      <c r="B1284" s="27"/>
      <c r="C1284" s="27"/>
      <c r="D1284" s="27"/>
      <c r="E1284" s="27"/>
      <c r="F1284" s="76"/>
      <c r="G1284" s="76"/>
      <c r="H1284" s="76"/>
      <c r="I1284" s="76"/>
      <c r="J1284" s="76"/>
      <c r="K1284" s="203"/>
      <c r="L1284" s="77"/>
      <c r="M1284" s="78"/>
      <c r="N1284" s="78"/>
      <c r="O1284" s="78"/>
      <c r="P1284" s="1"/>
      <c r="Q1284" s="27"/>
      <c r="R1284" s="30"/>
      <c r="S1284" s="1"/>
    </row>
    <row r="1285" spans="1:19" ht="12.75" customHeight="1" x14ac:dyDescent="0.25">
      <c r="A1285" s="22"/>
      <c r="B1285" s="27"/>
      <c r="C1285" s="27"/>
      <c r="D1285" s="27"/>
      <c r="E1285" s="27"/>
      <c r="F1285" s="76"/>
      <c r="G1285" s="76"/>
      <c r="H1285" s="76"/>
      <c r="I1285" s="76"/>
      <c r="J1285" s="76"/>
      <c r="K1285" s="203"/>
      <c r="L1285" s="77"/>
      <c r="M1285" s="78"/>
      <c r="N1285" s="78"/>
      <c r="O1285" s="78"/>
      <c r="P1285" s="1"/>
      <c r="Q1285" s="27"/>
      <c r="R1285" s="30"/>
      <c r="S1285" s="1"/>
    </row>
    <row r="1286" spans="1:19" ht="12.75" customHeight="1" x14ac:dyDescent="0.25">
      <c r="A1286" s="22"/>
      <c r="B1286" s="27"/>
      <c r="C1286" s="27"/>
      <c r="D1286" s="27"/>
      <c r="E1286" s="27"/>
      <c r="F1286" s="76"/>
      <c r="G1286" s="76"/>
      <c r="H1286" s="76"/>
      <c r="I1286" s="76"/>
      <c r="J1286" s="76"/>
      <c r="K1286" s="203"/>
      <c r="L1286" s="77"/>
      <c r="M1286" s="78"/>
      <c r="N1286" s="78"/>
      <c r="O1286" s="78"/>
      <c r="P1286" s="1"/>
      <c r="Q1286" s="27"/>
      <c r="R1286" s="30"/>
      <c r="S1286" s="1"/>
    </row>
    <row r="1287" spans="1:19" ht="12.75" customHeight="1" x14ac:dyDescent="0.25">
      <c r="A1287" s="22"/>
      <c r="B1287" s="27"/>
      <c r="C1287" s="27"/>
      <c r="D1287" s="27"/>
      <c r="E1287" s="27"/>
      <c r="F1287" s="76"/>
      <c r="G1287" s="76"/>
      <c r="H1287" s="76"/>
      <c r="I1287" s="76"/>
      <c r="J1287" s="76"/>
      <c r="K1287" s="203"/>
      <c r="L1287" s="77"/>
      <c r="M1287" s="78"/>
      <c r="N1287" s="78"/>
      <c r="O1287" s="78"/>
      <c r="P1287" s="1"/>
      <c r="Q1287" s="27"/>
      <c r="R1287" s="30"/>
      <c r="S1287" s="1"/>
    </row>
    <row r="1288" spans="1:19" ht="12.75" customHeight="1" x14ac:dyDescent="0.25">
      <c r="A1288" s="22"/>
      <c r="B1288" s="27"/>
      <c r="C1288" s="27"/>
      <c r="D1288" s="27"/>
      <c r="E1288" s="27"/>
      <c r="F1288" s="76"/>
      <c r="G1288" s="76"/>
      <c r="H1288" s="76"/>
      <c r="I1288" s="76"/>
      <c r="J1288" s="76"/>
      <c r="K1288" s="203"/>
      <c r="L1288" s="77"/>
      <c r="M1288" s="78"/>
      <c r="N1288" s="78"/>
      <c r="O1288" s="78"/>
      <c r="P1288" s="1"/>
      <c r="Q1288" s="27"/>
      <c r="R1288" s="30"/>
      <c r="S1288" s="1"/>
    </row>
    <row r="1289" spans="1:19" ht="12.75" customHeight="1" x14ac:dyDescent="0.25">
      <c r="A1289" s="22"/>
      <c r="B1289" s="27"/>
      <c r="C1289" s="27"/>
      <c r="D1289" s="27"/>
      <c r="E1289" s="27"/>
      <c r="F1289" s="76"/>
      <c r="G1289" s="76"/>
      <c r="H1289" s="76"/>
      <c r="I1289" s="76"/>
      <c r="J1289" s="76"/>
      <c r="K1289" s="203"/>
      <c r="L1289" s="77"/>
      <c r="M1289" s="78"/>
      <c r="N1289" s="78"/>
      <c r="O1289" s="78"/>
      <c r="P1289" s="1"/>
      <c r="Q1289" s="27"/>
      <c r="R1289" s="30"/>
      <c r="S1289" s="1"/>
    </row>
    <row r="1290" spans="1:19" ht="12.75" customHeight="1" x14ac:dyDescent="0.25">
      <c r="A1290" s="22"/>
      <c r="B1290" s="27"/>
      <c r="C1290" s="27"/>
      <c r="D1290" s="27"/>
      <c r="E1290" s="27"/>
      <c r="F1290" s="76"/>
      <c r="G1290" s="76"/>
      <c r="H1290" s="76"/>
      <c r="I1290" s="76"/>
      <c r="J1290" s="76"/>
      <c r="K1290" s="203"/>
      <c r="L1290" s="77"/>
      <c r="M1290" s="78"/>
      <c r="N1290" s="78"/>
      <c r="O1290" s="78"/>
      <c r="P1290" s="1"/>
      <c r="Q1290" s="27"/>
      <c r="R1290" s="30"/>
      <c r="S1290" s="1"/>
    </row>
    <row r="1291" spans="1:19" ht="12.75" customHeight="1" x14ac:dyDescent="0.25">
      <c r="A1291" s="22"/>
      <c r="B1291" s="27"/>
      <c r="C1291" s="27"/>
      <c r="D1291" s="27"/>
      <c r="E1291" s="27"/>
      <c r="F1291" s="76"/>
      <c r="G1291" s="76"/>
      <c r="H1291" s="76"/>
      <c r="I1291" s="76"/>
      <c r="J1291" s="76"/>
      <c r="K1291" s="203"/>
      <c r="L1291" s="77"/>
      <c r="M1291" s="78"/>
      <c r="N1291" s="78"/>
      <c r="O1291" s="78"/>
      <c r="P1291" s="1"/>
      <c r="Q1291" s="27"/>
      <c r="R1291" s="30"/>
      <c r="S1291" s="1"/>
    </row>
    <row r="1292" spans="1:19" ht="12.75" customHeight="1" x14ac:dyDescent="0.25">
      <c r="A1292" s="22"/>
      <c r="B1292" s="27"/>
      <c r="C1292" s="27"/>
      <c r="D1292" s="27"/>
      <c r="E1292" s="27"/>
      <c r="F1292" s="76"/>
      <c r="G1292" s="76"/>
      <c r="H1292" s="76"/>
      <c r="I1292" s="76"/>
      <c r="J1292" s="76"/>
      <c r="K1292" s="203"/>
      <c r="L1292" s="77"/>
      <c r="M1292" s="78"/>
      <c r="N1292" s="78"/>
      <c r="O1292" s="78"/>
      <c r="P1292" s="1"/>
      <c r="Q1292" s="27"/>
      <c r="R1292" s="30"/>
      <c r="S1292" s="1"/>
    </row>
    <row r="1293" spans="1:19" ht="12.75" customHeight="1" x14ac:dyDescent="0.25">
      <c r="A1293" s="22"/>
      <c r="B1293" s="27"/>
      <c r="C1293" s="27"/>
      <c r="D1293" s="27"/>
      <c r="E1293" s="27"/>
      <c r="F1293" s="76"/>
      <c r="G1293" s="76"/>
      <c r="H1293" s="76"/>
      <c r="I1293" s="76"/>
      <c r="J1293" s="76"/>
      <c r="K1293" s="203"/>
      <c r="L1293" s="77"/>
      <c r="M1293" s="78"/>
      <c r="N1293" s="78"/>
      <c r="O1293" s="78"/>
      <c r="P1293" s="1"/>
      <c r="Q1293" s="27"/>
      <c r="R1293" s="30"/>
      <c r="S1293" s="1"/>
    </row>
    <row r="1294" spans="1:19" ht="12.75" customHeight="1" x14ac:dyDescent="0.25">
      <c r="A1294" s="22"/>
      <c r="B1294" s="27"/>
      <c r="C1294" s="27"/>
      <c r="D1294" s="27"/>
      <c r="E1294" s="27"/>
      <c r="F1294" s="76"/>
      <c r="G1294" s="76"/>
      <c r="H1294" s="76"/>
      <c r="I1294" s="76"/>
      <c r="J1294" s="76"/>
      <c r="K1294" s="203"/>
      <c r="L1294" s="77"/>
      <c r="M1294" s="78"/>
      <c r="N1294" s="78"/>
      <c r="O1294" s="78"/>
      <c r="P1294" s="1"/>
      <c r="Q1294" s="27"/>
      <c r="R1294" s="30"/>
      <c r="S1294" s="1"/>
    </row>
    <row r="1295" spans="1:19" ht="12.75" customHeight="1" x14ac:dyDescent="0.25">
      <c r="A1295" s="22"/>
      <c r="B1295" s="27"/>
      <c r="C1295" s="27"/>
      <c r="D1295" s="27"/>
      <c r="E1295" s="27"/>
      <c r="F1295" s="76"/>
      <c r="G1295" s="76"/>
      <c r="H1295" s="76"/>
      <c r="I1295" s="76"/>
      <c r="J1295" s="76"/>
      <c r="K1295" s="203"/>
      <c r="L1295" s="77"/>
      <c r="M1295" s="78"/>
      <c r="N1295" s="78"/>
      <c r="O1295" s="78"/>
      <c r="P1295" s="1"/>
      <c r="Q1295" s="27"/>
      <c r="R1295" s="30"/>
      <c r="S1295" s="1"/>
    </row>
    <row r="1296" spans="1:19" ht="12.75" customHeight="1" x14ac:dyDescent="0.25">
      <c r="A1296" s="22"/>
      <c r="B1296" s="27"/>
      <c r="C1296" s="27"/>
      <c r="D1296" s="27"/>
      <c r="E1296" s="27"/>
      <c r="F1296" s="76"/>
      <c r="G1296" s="76"/>
      <c r="H1296" s="76"/>
      <c r="I1296" s="76"/>
      <c r="J1296" s="76"/>
      <c r="K1296" s="203"/>
      <c r="L1296" s="77"/>
      <c r="M1296" s="78"/>
      <c r="N1296" s="78"/>
      <c r="O1296" s="78"/>
      <c r="P1296" s="1"/>
      <c r="Q1296" s="27"/>
      <c r="R1296" s="30"/>
      <c r="S1296" s="1"/>
    </row>
    <row r="1297" spans="1:19" ht="12.75" customHeight="1" x14ac:dyDescent="0.25">
      <c r="A1297" s="22"/>
      <c r="B1297" s="27"/>
      <c r="C1297" s="27"/>
      <c r="D1297" s="27"/>
      <c r="E1297" s="27"/>
      <c r="F1297" s="76"/>
      <c r="G1297" s="76"/>
      <c r="H1297" s="76"/>
      <c r="I1297" s="76"/>
      <c r="J1297" s="76"/>
      <c r="K1297" s="203"/>
      <c r="L1297" s="77"/>
      <c r="M1297" s="78"/>
      <c r="N1297" s="78"/>
      <c r="O1297" s="78"/>
      <c r="P1297" s="1"/>
      <c r="Q1297" s="27"/>
      <c r="R1297" s="30"/>
      <c r="S1297" s="1"/>
    </row>
    <row r="1298" spans="1:19" ht="12.75" customHeight="1" x14ac:dyDescent="0.25">
      <c r="A1298" s="22"/>
      <c r="B1298" s="27"/>
      <c r="C1298" s="27"/>
      <c r="D1298" s="27"/>
      <c r="E1298" s="27"/>
      <c r="F1298" s="76"/>
      <c r="G1298" s="76"/>
      <c r="H1298" s="76"/>
      <c r="I1298" s="76"/>
      <c r="J1298" s="76"/>
      <c r="K1298" s="203"/>
      <c r="L1298" s="77"/>
      <c r="M1298" s="78"/>
      <c r="N1298" s="78"/>
      <c r="O1298" s="78"/>
      <c r="P1298" s="1"/>
      <c r="Q1298" s="27"/>
      <c r="R1298" s="30"/>
      <c r="S1298" s="1"/>
    </row>
    <row r="1299" spans="1:19" ht="12.75" customHeight="1" x14ac:dyDescent="0.25">
      <c r="A1299" s="22"/>
      <c r="B1299" s="27"/>
      <c r="C1299" s="27"/>
      <c r="D1299" s="27"/>
      <c r="E1299" s="27"/>
      <c r="F1299" s="76"/>
      <c r="G1299" s="76"/>
      <c r="H1299" s="76"/>
      <c r="I1299" s="76"/>
      <c r="J1299" s="76"/>
      <c r="K1299" s="203"/>
      <c r="L1299" s="77"/>
      <c r="M1299" s="78"/>
      <c r="N1299" s="78"/>
      <c r="O1299" s="78"/>
      <c r="P1299" s="1"/>
      <c r="Q1299" s="27"/>
      <c r="R1299" s="30"/>
      <c r="S1299" s="1"/>
    </row>
    <row r="1300" spans="1:19" ht="12.75" customHeight="1" x14ac:dyDescent="0.25">
      <c r="A1300" s="22"/>
      <c r="B1300" s="27"/>
      <c r="C1300" s="27"/>
      <c r="D1300" s="27"/>
      <c r="E1300" s="27"/>
      <c r="F1300" s="76"/>
      <c r="G1300" s="76"/>
      <c r="H1300" s="76"/>
      <c r="I1300" s="76"/>
      <c r="J1300" s="76"/>
      <c r="K1300" s="203"/>
      <c r="L1300" s="77"/>
      <c r="M1300" s="78"/>
      <c r="N1300" s="78"/>
      <c r="O1300" s="78"/>
      <c r="P1300" s="1"/>
      <c r="Q1300" s="27"/>
      <c r="R1300" s="30"/>
      <c r="S1300" s="1"/>
    </row>
    <row r="1301" spans="1:19" ht="12.75" customHeight="1" x14ac:dyDescent="0.25">
      <c r="A1301" s="22"/>
      <c r="B1301" s="27"/>
      <c r="C1301" s="27"/>
      <c r="D1301" s="27"/>
      <c r="E1301" s="27"/>
      <c r="F1301" s="76"/>
      <c r="G1301" s="76"/>
      <c r="H1301" s="76"/>
      <c r="I1301" s="76"/>
      <c r="J1301" s="76"/>
      <c r="K1301" s="203"/>
      <c r="L1301" s="77"/>
      <c r="M1301" s="78"/>
      <c r="N1301" s="78"/>
      <c r="O1301" s="78"/>
      <c r="P1301" s="1"/>
      <c r="Q1301" s="27"/>
      <c r="R1301" s="30"/>
      <c r="S1301" s="1"/>
    </row>
    <row r="1302" spans="1:19" ht="12.75" customHeight="1" x14ac:dyDescent="0.25">
      <c r="A1302" s="22"/>
      <c r="B1302" s="27"/>
      <c r="C1302" s="27"/>
      <c r="D1302" s="27"/>
      <c r="E1302" s="27"/>
      <c r="F1302" s="76"/>
      <c r="G1302" s="76"/>
      <c r="H1302" s="76"/>
      <c r="I1302" s="76"/>
      <c r="J1302" s="76"/>
      <c r="K1302" s="203"/>
      <c r="L1302" s="77"/>
      <c r="M1302" s="78"/>
      <c r="N1302" s="78"/>
      <c r="O1302" s="78"/>
      <c r="P1302" s="1"/>
      <c r="Q1302" s="27"/>
      <c r="R1302" s="30"/>
      <c r="S1302" s="1"/>
    </row>
    <row r="1303" spans="1:19" ht="12.75" customHeight="1" x14ac:dyDescent="0.25">
      <c r="A1303" s="22"/>
      <c r="B1303" s="27"/>
      <c r="C1303" s="27"/>
      <c r="D1303" s="27"/>
      <c r="E1303" s="27"/>
      <c r="F1303" s="76"/>
      <c r="G1303" s="76"/>
      <c r="H1303" s="76"/>
      <c r="I1303" s="76"/>
      <c r="J1303" s="76"/>
      <c r="K1303" s="203"/>
      <c r="L1303" s="77"/>
      <c r="M1303" s="78"/>
      <c r="N1303" s="78"/>
      <c r="O1303" s="78"/>
      <c r="P1303" s="1"/>
      <c r="Q1303" s="27"/>
      <c r="R1303" s="30"/>
      <c r="S1303" s="1"/>
    </row>
    <row r="1304" spans="1:19" ht="12.75" customHeight="1" x14ac:dyDescent="0.25">
      <c r="A1304" s="22"/>
      <c r="B1304" s="27"/>
      <c r="C1304" s="27"/>
      <c r="D1304" s="27"/>
      <c r="E1304" s="27"/>
      <c r="F1304" s="76"/>
      <c r="G1304" s="76"/>
      <c r="H1304" s="76"/>
      <c r="I1304" s="76"/>
      <c r="J1304" s="76"/>
      <c r="K1304" s="203"/>
      <c r="L1304" s="77"/>
      <c r="M1304" s="78"/>
      <c r="N1304" s="78"/>
      <c r="O1304" s="78"/>
      <c r="P1304" s="1"/>
      <c r="Q1304" s="27"/>
      <c r="R1304" s="30"/>
      <c r="S1304" s="1"/>
    </row>
    <row r="1305" spans="1:19" ht="12.75" customHeight="1" x14ac:dyDescent="0.25">
      <c r="A1305" s="22"/>
      <c r="B1305" s="27"/>
      <c r="C1305" s="27"/>
      <c r="D1305" s="27"/>
      <c r="E1305" s="27"/>
      <c r="F1305" s="76"/>
      <c r="G1305" s="76"/>
      <c r="H1305" s="76"/>
      <c r="I1305" s="76"/>
      <c r="J1305" s="76"/>
      <c r="K1305" s="203"/>
      <c r="L1305" s="77"/>
      <c r="M1305" s="78"/>
      <c r="N1305" s="78"/>
      <c r="O1305" s="78"/>
      <c r="P1305" s="1"/>
      <c r="Q1305" s="27"/>
      <c r="R1305" s="30"/>
      <c r="S1305" s="1"/>
    </row>
    <row r="1306" spans="1:19" ht="12.75" customHeight="1" x14ac:dyDescent="0.25">
      <c r="A1306" s="22"/>
      <c r="B1306" s="27"/>
      <c r="C1306" s="27"/>
      <c r="D1306" s="27"/>
      <c r="E1306" s="27"/>
      <c r="F1306" s="76"/>
      <c r="G1306" s="76"/>
      <c r="H1306" s="76"/>
      <c r="I1306" s="76"/>
      <c r="J1306" s="76"/>
      <c r="K1306" s="203"/>
      <c r="L1306" s="77"/>
      <c r="M1306" s="78"/>
      <c r="N1306" s="78"/>
      <c r="O1306" s="78"/>
      <c r="P1306" s="1"/>
      <c r="Q1306" s="27"/>
      <c r="R1306" s="30"/>
      <c r="S1306" s="1"/>
    </row>
    <row r="1307" spans="1:19" ht="12.75" customHeight="1" x14ac:dyDescent="0.25">
      <c r="A1307" s="22"/>
      <c r="B1307" s="27"/>
      <c r="C1307" s="27"/>
      <c r="D1307" s="27"/>
      <c r="E1307" s="27"/>
      <c r="F1307" s="76"/>
      <c r="G1307" s="76"/>
      <c r="H1307" s="76"/>
      <c r="I1307" s="76"/>
      <c r="J1307" s="76"/>
      <c r="K1307" s="203"/>
      <c r="L1307" s="77"/>
      <c r="M1307" s="78"/>
      <c r="N1307" s="78"/>
      <c r="O1307" s="78"/>
      <c r="P1307" s="1"/>
      <c r="Q1307" s="27"/>
      <c r="R1307" s="30"/>
      <c r="S1307" s="1"/>
    </row>
    <row r="1308" spans="1:19" ht="12.75" customHeight="1" x14ac:dyDescent="0.25">
      <c r="A1308" s="22"/>
      <c r="B1308" s="27"/>
      <c r="C1308" s="27"/>
      <c r="D1308" s="27"/>
      <c r="E1308" s="27"/>
      <c r="F1308" s="76"/>
      <c r="G1308" s="76"/>
      <c r="H1308" s="76"/>
      <c r="I1308" s="76"/>
      <c r="J1308" s="76"/>
      <c r="K1308" s="203"/>
      <c r="L1308" s="77"/>
      <c r="M1308" s="78"/>
      <c r="N1308" s="78"/>
      <c r="O1308" s="78"/>
      <c r="P1308" s="1"/>
      <c r="Q1308" s="27"/>
      <c r="R1308" s="30"/>
      <c r="S1308" s="1"/>
    </row>
    <row r="1309" spans="1:19" ht="12.75" customHeight="1" x14ac:dyDescent="0.25">
      <c r="A1309" s="22"/>
      <c r="B1309" s="27"/>
      <c r="C1309" s="27"/>
      <c r="D1309" s="27"/>
      <c r="E1309" s="27"/>
      <c r="F1309" s="76"/>
      <c r="G1309" s="76"/>
      <c r="H1309" s="76"/>
      <c r="I1309" s="76"/>
      <c r="J1309" s="76"/>
      <c r="K1309" s="203"/>
      <c r="L1309" s="77"/>
      <c r="M1309" s="78"/>
      <c r="N1309" s="78"/>
      <c r="O1309" s="78"/>
      <c r="P1309" s="1"/>
      <c r="Q1309" s="27"/>
      <c r="R1309" s="30"/>
      <c r="S1309" s="1"/>
    </row>
    <row r="1310" spans="1:19" ht="12.75" customHeight="1" x14ac:dyDescent="0.25">
      <c r="A1310" s="22"/>
      <c r="B1310" s="27"/>
      <c r="C1310" s="27"/>
      <c r="D1310" s="27"/>
      <c r="E1310" s="27"/>
      <c r="F1310" s="76"/>
      <c r="G1310" s="76"/>
      <c r="H1310" s="76"/>
      <c r="I1310" s="76"/>
      <c r="J1310" s="76"/>
      <c r="K1310" s="203"/>
      <c r="L1310" s="77"/>
      <c r="M1310" s="78"/>
      <c r="N1310" s="78"/>
      <c r="O1310" s="78"/>
      <c r="P1310" s="1"/>
      <c r="Q1310" s="27"/>
      <c r="R1310" s="30"/>
      <c r="S1310" s="1"/>
    </row>
    <row r="1311" spans="1:19" ht="12.75" customHeight="1" x14ac:dyDescent="0.25">
      <c r="A1311" s="22"/>
      <c r="B1311" s="27"/>
      <c r="C1311" s="27"/>
      <c r="D1311" s="27"/>
      <c r="E1311" s="27"/>
      <c r="F1311" s="76"/>
      <c r="G1311" s="76"/>
      <c r="H1311" s="76"/>
      <c r="I1311" s="76"/>
      <c r="J1311" s="76"/>
      <c r="K1311" s="203"/>
      <c r="L1311" s="77"/>
      <c r="M1311" s="78"/>
      <c r="N1311" s="78"/>
      <c r="O1311" s="78"/>
      <c r="P1311" s="1"/>
      <c r="Q1311" s="27"/>
      <c r="R1311" s="30"/>
      <c r="S1311" s="1"/>
    </row>
    <row r="1312" spans="1:19" ht="12.75" customHeight="1" x14ac:dyDescent="0.25">
      <c r="A1312" s="22"/>
      <c r="B1312" s="27"/>
      <c r="C1312" s="27"/>
      <c r="D1312" s="27"/>
      <c r="E1312" s="27"/>
      <c r="F1312" s="76"/>
      <c r="G1312" s="76"/>
      <c r="H1312" s="76"/>
      <c r="I1312" s="76"/>
      <c r="J1312" s="76"/>
      <c r="K1312" s="203"/>
      <c r="L1312" s="77"/>
      <c r="M1312" s="78"/>
      <c r="N1312" s="78"/>
      <c r="O1312" s="78"/>
      <c r="P1312" s="1"/>
      <c r="Q1312" s="27"/>
      <c r="R1312" s="30"/>
      <c r="S1312" s="1"/>
    </row>
    <row r="1313" spans="1:19" ht="12.75" customHeight="1" x14ac:dyDescent="0.25">
      <c r="A1313" s="22"/>
      <c r="B1313" s="27"/>
      <c r="C1313" s="27"/>
      <c r="D1313" s="27"/>
      <c r="E1313" s="27"/>
      <c r="F1313" s="76"/>
      <c r="G1313" s="76"/>
      <c r="H1313" s="76"/>
      <c r="I1313" s="76"/>
      <c r="J1313" s="76"/>
      <c r="K1313" s="203"/>
      <c r="L1313" s="77"/>
      <c r="M1313" s="78"/>
      <c r="N1313" s="78"/>
      <c r="O1313" s="78"/>
      <c r="P1313" s="1"/>
      <c r="Q1313" s="27"/>
      <c r="R1313" s="30"/>
      <c r="S1313" s="1"/>
    </row>
    <row r="1314" spans="1:19" ht="12.75" customHeight="1" x14ac:dyDescent="0.25">
      <c r="A1314" s="22"/>
      <c r="B1314" s="27"/>
      <c r="C1314" s="27"/>
      <c r="D1314" s="27"/>
      <c r="E1314" s="27"/>
      <c r="F1314" s="76"/>
      <c r="G1314" s="76"/>
      <c r="H1314" s="76"/>
      <c r="I1314" s="76"/>
      <c r="J1314" s="76"/>
      <c r="K1314" s="203"/>
      <c r="L1314" s="77"/>
      <c r="M1314" s="78"/>
      <c r="N1314" s="78"/>
      <c r="O1314" s="78"/>
      <c r="P1314" s="1"/>
      <c r="Q1314" s="27"/>
      <c r="R1314" s="30"/>
      <c r="S1314" s="1"/>
    </row>
    <row r="1315" spans="1:19" ht="12.75" customHeight="1" x14ac:dyDescent="0.25">
      <c r="A1315" s="22"/>
      <c r="B1315" s="27"/>
      <c r="C1315" s="27"/>
      <c r="D1315" s="27"/>
      <c r="E1315" s="27"/>
      <c r="F1315" s="76"/>
      <c r="G1315" s="76"/>
      <c r="H1315" s="76"/>
      <c r="I1315" s="76"/>
      <c r="J1315" s="76"/>
      <c r="K1315" s="203"/>
      <c r="L1315" s="77"/>
      <c r="M1315" s="78"/>
      <c r="N1315" s="78"/>
      <c r="O1315" s="78"/>
      <c r="P1315" s="1"/>
      <c r="Q1315" s="27"/>
      <c r="R1315" s="30"/>
      <c r="S1315" s="1"/>
    </row>
    <row r="1316" spans="1:19" ht="12.75" customHeight="1" x14ac:dyDescent="0.25">
      <c r="A1316" s="22"/>
      <c r="B1316" s="27"/>
      <c r="C1316" s="27"/>
      <c r="D1316" s="27"/>
      <c r="E1316" s="27"/>
      <c r="F1316" s="76"/>
      <c r="G1316" s="76"/>
      <c r="H1316" s="76"/>
      <c r="I1316" s="76"/>
      <c r="J1316" s="76"/>
      <c r="K1316" s="203"/>
      <c r="L1316" s="77"/>
      <c r="M1316" s="78"/>
      <c r="N1316" s="78"/>
      <c r="O1316" s="78"/>
      <c r="P1316" s="1"/>
      <c r="Q1316" s="27"/>
      <c r="R1316" s="30"/>
      <c r="S1316" s="1"/>
    </row>
    <row r="1317" spans="1:19" ht="12.75" customHeight="1" x14ac:dyDescent="0.25">
      <c r="A1317" s="22"/>
      <c r="B1317" s="27"/>
      <c r="C1317" s="27"/>
      <c r="D1317" s="27"/>
      <c r="E1317" s="27"/>
      <c r="F1317" s="76"/>
      <c r="G1317" s="76"/>
      <c r="H1317" s="76"/>
      <c r="I1317" s="76"/>
      <c r="J1317" s="76"/>
      <c r="K1317" s="203"/>
      <c r="L1317" s="77"/>
      <c r="M1317" s="78"/>
      <c r="N1317" s="78"/>
      <c r="O1317" s="78"/>
      <c r="P1317" s="1"/>
      <c r="Q1317" s="27"/>
      <c r="R1317" s="30"/>
      <c r="S1317" s="1"/>
    </row>
    <row r="1318" spans="1:19" ht="12.75" customHeight="1" x14ac:dyDescent="0.25">
      <c r="A1318" s="22"/>
      <c r="B1318" s="27"/>
      <c r="C1318" s="27"/>
      <c r="D1318" s="27"/>
      <c r="E1318" s="27"/>
      <c r="F1318" s="76"/>
      <c r="G1318" s="76"/>
      <c r="H1318" s="76"/>
      <c r="I1318" s="76"/>
      <c r="J1318" s="76"/>
      <c r="K1318" s="203"/>
      <c r="L1318" s="77"/>
      <c r="M1318" s="78"/>
      <c r="N1318" s="78"/>
      <c r="O1318" s="78"/>
      <c r="P1318" s="1"/>
      <c r="Q1318" s="27"/>
      <c r="R1318" s="30"/>
      <c r="S1318" s="1"/>
    </row>
    <row r="1319" spans="1:19" ht="12.75" customHeight="1" x14ac:dyDescent="0.25">
      <c r="A1319" s="22"/>
      <c r="B1319" s="27"/>
      <c r="C1319" s="27"/>
      <c r="D1319" s="27"/>
      <c r="E1319" s="27"/>
      <c r="F1319" s="76"/>
      <c r="G1319" s="76"/>
      <c r="H1319" s="76"/>
      <c r="I1319" s="76"/>
      <c r="J1319" s="76"/>
      <c r="K1319" s="203"/>
      <c r="L1319" s="77"/>
      <c r="M1319" s="78"/>
      <c r="N1319" s="78"/>
      <c r="O1319" s="78"/>
      <c r="P1319" s="1"/>
      <c r="Q1319" s="27"/>
      <c r="R1319" s="30"/>
      <c r="S1319" s="1"/>
    </row>
    <row r="1320" spans="1:19" ht="12.75" customHeight="1" x14ac:dyDescent="0.25">
      <c r="A1320" s="22"/>
      <c r="B1320" s="27"/>
      <c r="C1320" s="27"/>
      <c r="D1320" s="27"/>
      <c r="E1320" s="27"/>
      <c r="F1320" s="76"/>
      <c r="G1320" s="76"/>
      <c r="H1320" s="76"/>
      <c r="I1320" s="76"/>
      <c r="J1320" s="76"/>
      <c r="K1320" s="203"/>
      <c r="L1320" s="77"/>
      <c r="M1320" s="78"/>
      <c r="N1320" s="78"/>
      <c r="O1320" s="78"/>
      <c r="P1320" s="1"/>
      <c r="Q1320" s="27"/>
      <c r="R1320" s="30"/>
      <c r="S1320" s="1"/>
    </row>
    <row r="1321" spans="1:19" ht="12.75" customHeight="1" x14ac:dyDescent="0.25">
      <c r="A1321" s="22"/>
      <c r="B1321" s="27"/>
      <c r="C1321" s="27"/>
      <c r="D1321" s="27"/>
      <c r="E1321" s="27"/>
      <c r="F1321" s="76"/>
      <c r="G1321" s="76"/>
      <c r="H1321" s="76"/>
      <c r="I1321" s="76"/>
      <c r="J1321" s="76"/>
      <c r="K1321" s="203"/>
      <c r="L1321" s="77"/>
      <c r="M1321" s="78"/>
      <c r="N1321" s="78"/>
      <c r="O1321" s="78"/>
      <c r="P1321" s="1"/>
      <c r="Q1321" s="27"/>
      <c r="R1321" s="30"/>
      <c r="S1321" s="1"/>
    </row>
    <row r="1322" spans="1:19" ht="12.75" customHeight="1" x14ac:dyDescent="0.25">
      <c r="A1322" s="22"/>
      <c r="B1322" s="27"/>
      <c r="C1322" s="27"/>
      <c r="D1322" s="27"/>
      <c r="E1322" s="27"/>
      <c r="F1322" s="76"/>
      <c r="G1322" s="76"/>
      <c r="H1322" s="76"/>
      <c r="I1322" s="76"/>
      <c r="J1322" s="76"/>
      <c r="K1322" s="203"/>
      <c r="L1322" s="77"/>
      <c r="M1322" s="78"/>
      <c r="N1322" s="78"/>
      <c r="O1322" s="78"/>
      <c r="P1322" s="1"/>
      <c r="Q1322" s="27"/>
      <c r="R1322" s="30"/>
      <c r="S1322" s="1"/>
    </row>
    <row r="1323" spans="1:19" ht="12.75" customHeight="1" x14ac:dyDescent="0.25">
      <c r="A1323" s="22"/>
      <c r="B1323" s="27"/>
      <c r="C1323" s="27"/>
      <c r="D1323" s="27"/>
      <c r="E1323" s="27"/>
      <c r="F1323" s="76"/>
      <c r="G1323" s="76"/>
      <c r="H1323" s="76"/>
      <c r="I1323" s="76"/>
      <c r="J1323" s="76"/>
      <c r="K1323" s="203"/>
      <c r="L1323" s="77"/>
      <c r="M1323" s="78"/>
      <c r="N1323" s="78"/>
      <c r="O1323" s="78"/>
      <c r="P1323" s="1"/>
      <c r="Q1323" s="27"/>
      <c r="R1323" s="30"/>
      <c r="S1323" s="1"/>
    </row>
    <row r="1324" spans="1:19" ht="12.75" customHeight="1" x14ac:dyDescent="0.25">
      <c r="A1324" s="22"/>
      <c r="B1324" s="27"/>
      <c r="C1324" s="27"/>
      <c r="D1324" s="27"/>
      <c r="E1324" s="27"/>
      <c r="F1324" s="76"/>
      <c r="G1324" s="76"/>
      <c r="H1324" s="76"/>
      <c r="I1324" s="76"/>
      <c r="J1324" s="76"/>
      <c r="K1324" s="203"/>
      <c r="L1324" s="77"/>
      <c r="M1324" s="78"/>
      <c r="N1324" s="78"/>
      <c r="O1324" s="78"/>
      <c r="P1324" s="1"/>
      <c r="Q1324" s="27"/>
      <c r="R1324" s="30"/>
      <c r="S1324" s="1"/>
    </row>
    <row r="1325" spans="1:19" ht="12.75" customHeight="1" x14ac:dyDescent="0.25">
      <c r="A1325" s="22"/>
      <c r="B1325" s="27"/>
      <c r="C1325" s="27"/>
      <c r="D1325" s="27"/>
      <c r="E1325" s="27"/>
      <c r="F1325" s="76"/>
      <c r="G1325" s="76"/>
      <c r="H1325" s="76"/>
      <c r="I1325" s="76"/>
      <c r="J1325" s="76"/>
      <c r="K1325" s="203"/>
      <c r="L1325" s="77"/>
      <c r="M1325" s="78"/>
      <c r="N1325" s="78"/>
      <c r="O1325" s="78"/>
      <c r="P1325" s="1"/>
      <c r="Q1325" s="27"/>
      <c r="R1325" s="30"/>
      <c r="S1325" s="1"/>
    </row>
    <row r="1326" spans="1:19" ht="12.75" customHeight="1" x14ac:dyDescent="0.25">
      <c r="A1326" s="22"/>
      <c r="B1326" s="27"/>
      <c r="C1326" s="27"/>
      <c r="D1326" s="27"/>
      <c r="E1326" s="27"/>
      <c r="F1326" s="76"/>
      <c r="G1326" s="76"/>
      <c r="H1326" s="76"/>
      <c r="I1326" s="76"/>
      <c r="J1326" s="76"/>
      <c r="K1326" s="203"/>
      <c r="L1326" s="77"/>
      <c r="M1326" s="78"/>
      <c r="N1326" s="78"/>
      <c r="O1326" s="78"/>
      <c r="P1326" s="1"/>
      <c r="Q1326" s="27"/>
      <c r="R1326" s="30"/>
      <c r="S1326" s="1"/>
    </row>
    <row r="1327" spans="1:19" ht="12.75" customHeight="1" x14ac:dyDescent="0.25">
      <c r="A1327" s="22"/>
      <c r="B1327" s="27"/>
      <c r="C1327" s="27"/>
      <c r="D1327" s="27"/>
      <c r="E1327" s="27"/>
      <c r="F1327" s="76"/>
      <c r="G1327" s="76"/>
      <c r="H1327" s="76"/>
      <c r="I1327" s="76"/>
      <c r="J1327" s="76"/>
      <c r="K1327" s="203"/>
      <c r="L1327" s="77"/>
      <c r="M1327" s="78"/>
      <c r="N1327" s="78"/>
      <c r="O1327" s="78"/>
      <c r="P1327" s="1"/>
      <c r="Q1327" s="27"/>
      <c r="R1327" s="30"/>
      <c r="S1327" s="1"/>
    </row>
    <row r="1328" spans="1:19" ht="12.75" customHeight="1" x14ac:dyDescent="0.25">
      <c r="A1328" s="22"/>
      <c r="B1328" s="27"/>
      <c r="C1328" s="27"/>
      <c r="D1328" s="27"/>
      <c r="E1328" s="27"/>
      <c r="F1328" s="76"/>
      <c r="G1328" s="76"/>
      <c r="H1328" s="76"/>
      <c r="I1328" s="76"/>
      <c r="J1328" s="76"/>
      <c r="K1328" s="203"/>
      <c r="L1328" s="77"/>
      <c r="M1328" s="78"/>
      <c r="N1328" s="78"/>
      <c r="O1328" s="78"/>
      <c r="P1328" s="1"/>
      <c r="Q1328" s="27"/>
      <c r="R1328" s="30"/>
      <c r="S1328" s="1"/>
    </row>
    <row r="1329" spans="1:19" ht="12.75" customHeight="1" x14ac:dyDescent="0.25">
      <c r="A1329" s="22"/>
      <c r="B1329" s="27"/>
      <c r="C1329" s="27"/>
      <c r="D1329" s="27"/>
      <c r="E1329" s="27"/>
      <c r="F1329" s="76"/>
      <c r="G1329" s="76"/>
      <c r="H1329" s="76"/>
      <c r="I1329" s="76"/>
      <c r="J1329" s="76"/>
      <c r="K1329" s="203"/>
      <c r="L1329" s="77"/>
      <c r="M1329" s="78"/>
      <c r="N1329" s="78"/>
      <c r="O1329" s="78"/>
      <c r="P1329" s="1"/>
      <c r="Q1329" s="27"/>
      <c r="R1329" s="30"/>
      <c r="S1329" s="1"/>
    </row>
    <row r="1330" spans="1:19" ht="12.75" customHeight="1" x14ac:dyDescent="0.25">
      <c r="A1330" s="22"/>
      <c r="B1330" s="27"/>
      <c r="C1330" s="27"/>
      <c r="D1330" s="27"/>
      <c r="E1330" s="27"/>
      <c r="F1330" s="76"/>
      <c r="G1330" s="76"/>
      <c r="H1330" s="76"/>
      <c r="I1330" s="76"/>
      <c r="J1330" s="76"/>
      <c r="K1330" s="203"/>
      <c r="L1330" s="77"/>
      <c r="M1330" s="78"/>
      <c r="N1330" s="78"/>
      <c r="O1330" s="78"/>
      <c r="P1330" s="1"/>
      <c r="Q1330" s="27"/>
      <c r="R1330" s="30"/>
      <c r="S1330" s="1"/>
    </row>
    <row r="1331" spans="1:19" ht="12.75" customHeight="1" x14ac:dyDescent="0.25">
      <c r="A1331" s="22"/>
      <c r="B1331" s="27"/>
      <c r="C1331" s="27"/>
      <c r="D1331" s="27"/>
      <c r="E1331" s="27"/>
      <c r="F1331" s="76"/>
      <c r="G1331" s="76"/>
      <c r="H1331" s="76"/>
      <c r="I1331" s="76"/>
      <c r="J1331" s="76"/>
      <c r="K1331" s="203"/>
      <c r="L1331" s="77"/>
      <c r="M1331" s="78"/>
      <c r="N1331" s="78"/>
      <c r="O1331" s="78"/>
      <c r="P1331" s="1"/>
      <c r="Q1331" s="27"/>
      <c r="R1331" s="30"/>
      <c r="S1331" s="1"/>
    </row>
    <row r="1332" spans="1:19" ht="12.75" customHeight="1" x14ac:dyDescent="0.25">
      <c r="A1332" s="22"/>
      <c r="B1332" s="27"/>
      <c r="C1332" s="27"/>
      <c r="D1332" s="27"/>
      <c r="E1332" s="27"/>
      <c r="F1332" s="76"/>
      <c r="G1332" s="76"/>
      <c r="H1332" s="76"/>
      <c r="I1332" s="76"/>
      <c r="J1332" s="76"/>
      <c r="K1332" s="203"/>
      <c r="L1332" s="77"/>
      <c r="M1332" s="78"/>
      <c r="N1332" s="78"/>
      <c r="O1332" s="78"/>
      <c r="P1332" s="1"/>
      <c r="Q1332" s="27"/>
      <c r="R1332" s="30"/>
      <c r="S1332" s="1"/>
    </row>
    <row r="1333" spans="1:19" ht="12.75" customHeight="1" x14ac:dyDescent="0.25">
      <c r="A1333" s="22"/>
      <c r="B1333" s="27"/>
      <c r="C1333" s="27"/>
      <c r="D1333" s="27"/>
      <c r="E1333" s="27"/>
      <c r="F1333" s="76"/>
      <c r="G1333" s="76"/>
      <c r="H1333" s="76"/>
      <c r="I1333" s="76"/>
      <c r="J1333" s="76"/>
      <c r="K1333" s="203"/>
      <c r="L1333" s="77"/>
      <c r="M1333" s="78"/>
      <c r="N1333" s="78"/>
      <c r="O1333" s="78"/>
      <c r="P1333" s="1"/>
      <c r="Q1333" s="27"/>
      <c r="R1333" s="30"/>
      <c r="S1333" s="1"/>
    </row>
    <row r="1334" spans="1:19" ht="12.75" customHeight="1" x14ac:dyDescent="0.25">
      <c r="A1334" s="22"/>
      <c r="B1334" s="27"/>
      <c r="C1334" s="27"/>
      <c r="D1334" s="27"/>
      <c r="E1334" s="27"/>
      <c r="F1334" s="76"/>
      <c r="G1334" s="76"/>
      <c r="H1334" s="76"/>
      <c r="I1334" s="76"/>
      <c r="J1334" s="76"/>
      <c r="K1334" s="203"/>
      <c r="L1334" s="77"/>
      <c r="M1334" s="78"/>
      <c r="N1334" s="78"/>
      <c r="O1334" s="78"/>
      <c r="P1334" s="1"/>
      <c r="Q1334" s="27"/>
      <c r="R1334" s="30"/>
      <c r="S1334" s="1"/>
    </row>
    <row r="1335" spans="1:19" ht="12.75" customHeight="1" x14ac:dyDescent="0.25">
      <c r="A1335" s="22"/>
      <c r="B1335" s="27"/>
      <c r="C1335" s="27"/>
      <c r="D1335" s="27"/>
      <c r="E1335" s="27"/>
      <c r="F1335" s="76"/>
      <c r="G1335" s="76"/>
      <c r="H1335" s="76"/>
      <c r="I1335" s="76"/>
      <c r="J1335" s="76"/>
      <c r="K1335" s="203"/>
      <c r="L1335" s="77"/>
      <c r="M1335" s="78"/>
      <c r="N1335" s="78"/>
      <c r="O1335" s="78"/>
      <c r="P1335" s="1"/>
      <c r="Q1335" s="27"/>
      <c r="R1335" s="30"/>
      <c r="S1335" s="1"/>
    </row>
    <row r="1336" spans="1:19" ht="12.75" customHeight="1" x14ac:dyDescent="0.25">
      <c r="A1336" s="22"/>
      <c r="B1336" s="27"/>
      <c r="C1336" s="27"/>
      <c r="D1336" s="27"/>
      <c r="E1336" s="27"/>
      <c r="F1336" s="76"/>
      <c r="G1336" s="76"/>
      <c r="H1336" s="76"/>
      <c r="I1336" s="76"/>
      <c r="J1336" s="76"/>
      <c r="K1336" s="203"/>
      <c r="L1336" s="77"/>
      <c r="M1336" s="78"/>
      <c r="N1336" s="78"/>
      <c r="O1336" s="78"/>
      <c r="P1336" s="1"/>
      <c r="Q1336" s="27"/>
      <c r="R1336" s="30"/>
      <c r="S1336" s="1"/>
    </row>
    <row r="1337" spans="1:19" ht="12.75" customHeight="1" x14ac:dyDescent="0.25">
      <c r="A1337" s="22"/>
      <c r="B1337" s="27"/>
      <c r="C1337" s="27"/>
      <c r="D1337" s="27"/>
      <c r="E1337" s="27"/>
      <c r="F1337" s="76"/>
      <c r="G1337" s="76"/>
      <c r="H1337" s="76"/>
      <c r="I1337" s="76"/>
      <c r="J1337" s="76"/>
      <c r="K1337" s="203"/>
      <c r="L1337" s="77"/>
      <c r="M1337" s="78"/>
      <c r="N1337" s="78"/>
      <c r="O1337" s="78"/>
      <c r="P1337" s="1"/>
      <c r="Q1337" s="27"/>
      <c r="R1337" s="30"/>
      <c r="S1337" s="1"/>
    </row>
    <row r="1338" spans="1:19" ht="12.75" customHeight="1" x14ac:dyDescent="0.25">
      <c r="A1338" s="22"/>
      <c r="B1338" s="27"/>
      <c r="C1338" s="27"/>
      <c r="D1338" s="27"/>
      <c r="E1338" s="27"/>
      <c r="F1338" s="76"/>
      <c r="G1338" s="76"/>
      <c r="H1338" s="76"/>
      <c r="I1338" s="76"/>
      <c r="J1338" s="76"/>
      <c r="K1338" s="203"/>
      <c r="L1338" s="77"/>
      <c r="M1338" s="78"/>
      <c r="N1338" s="78"/>
      <c r="O1338" s="78"/>
      <c r="P1338" s="1"/>
      <c r="Q1338" s="27"/>
      <c r="R1338" s="30"/>
      <c r="S1338" s="1"/>
    </row>
    <row r="1339" spans="1:19" ht="12.75" customHeight="1" x14ac:dyDescent="0.25">
      <c r="A1339" s="22"/>
      <c r="B1339" s="27"/>
      <c r="C1339" s="27"/>
      <c r="D1339" s="27"/>
      <c r="E1339" s="27"/>
      <c r="F1339" s="76"/>
      <c r="G1339" s="76"/>
      <c r="H1339" s="76"/>
      <c r="I1339" s="76"/>
      <c r="J1339" s="76"/>
      <c r="K1339" s="203"/>
      <c r="L1339" s="77"/>
      <c r="M1339" s="78"/>
      <c r="N1339" s="78"/>
      <c r="O1339" s="78"/>
      <c r="P1339" s="1"/>
      <c r="Q1339" s="27"/>
      <c r="R1339" s="30"/>
      <c r="S1339" s="1"/>
    </row>
    <row r="1340" spans="1:19" ht="12.75" customHeight="1" x14ac:dyDescent="0.25">
      <c r="A1340" s="22"/>
      <c r="B1340" s="27"/>
      <c r="C1340" s="27"/>
      <c r="D1340" s="27"/>
      <c r="E1340" s="27"/>
      <c r="F1340" s="76"/>
      <c r="G1340" s="76"/>
      <c r="H1340" s="76"/>
      <c r="I1340" s="76"/>
      <c r="J1340" s="76"/>
      <c r="K1340" s="203"/>
      <c r="L1340" s="77"/>
      <c r="M1340" s="78"/>
      <c r="N1340" s="78"/>
      <c r="O1340" s="78"/>
      <c r="P1340" s="1"/>
      <c r="Q1340" s="27"/>
      <c r="R1340" s="30"/>
      <c r="S1340" s="1"/>
    </row>
    <row r="1341" spans="1:19" ht="12.75" customHeight="1" x14ac:dyDescent="0.25">
      <c r="A1341" s="22"/>
      <c r="B1341" s="27"/>
      <c r="C1341" s="27"/>
      <c r="D1341" s="27"/>
      <c r="E1341" s="27"/>
      <c r="F1341" s="76"/>
      <c r="G1341" s="76"/>
      <c r="H1341" s="76"/>
      <c r="I1341" s="76"/>
      <c r="J1341" s="76"/>
      <c r="K1341" s="203"/>
      <c r="L1341" s="77"/>
      <c r="M1341" s="78"/>
      <c r="N1341" s="78"/>
      <c r="O1341" s="78"/>
      <c r="P1341" s="1"/>
      <c r="Q1341" s="27"/>
      <c r="R1341" s="30"/>
      <c r="S1341" s="1"/>
    </row>
    <row r="1342" spans="1:19" ht="12.75" customHeight="1" x14ac:dyDescent="0.25">
      <c r="A1342" s="22"/>
      <c r="B1342" s="27"/>
      <c r="C1342" s="27"/>
      <c r="D1342" s="27"/>
      <c r="E1342" s="27"/>
      <c r="F1342" s="76"/>
      <c r="G1342" s="76"/>
      <c r="H1342" s="76"/>
      <c r="I1342" s="76"/>
      <c r="J1342" s="76"/>
      <c r="K1342" s="203"/>
      <c r="L1342" s="77"/>
      <c r="M1342" s="78"/>
      <c r="N1342" s="78"/>
      <c r="O1342" s="78"/>
      <c r="P1342" s="1"/>
      <c r="Q1342" s="27"/>
      <c r="R1342" s="30"/>
      <c r="S1342" s="1"/>
    </row>
    <row r="1343" spans="1:19" ht="12.75" customHeight="1" x14ac:dyDescent="0.25">
      <c r="A1343" s="22"/>
      <c r="B1343" s="27"/>
      <c r="C1343" s="27"/>
      <c r="D1343" s="27"/>
      <c r="E1343" s="27"/>
      <c r="F1343" s="76"/>
      <c r="G1343" s="76"/>
      <c r="H1343" s="76"/>
      <c r="I1343" s="76"/>
      <c r="J1343" s="76"/>
      <c r="K1343" s="203"/>
      <c r="L1343" s="77"/>
      <c r="M1343" s="78"/>
      <c r="N1343" s="78"/>
      <c r="O1343" s="78"/>
      <c r="P1343" s="1"/>
      <c r="Q1343" s="27"/>
      <c r="R1343" s="30"/>
      <c r="S1343" s="1"/>
    </row>
    <row r="1344" spans="1:19" ht="12.75" customHeight="1" x14ac:dyDescent="0.25">
      <c r="A1344" s="22"/>
      <c r="B1344" s="27"/>
      <c r="C1344" s="27"/>
      <c r="D1344" s="27"/>
      <c r="E1344" s="27"/>
      <c r="F1344" s="76"/>
      <c r="G1344" s="76"/>
      <c r="H1344" s="76"/>
      <c r="I1344" s="76"/>
      <c r="J1344" s="76"/>
      <c r="K1344" s="203"/>
      <c r="L1344" s="77"/>
      <c r="M1344" s="78"/>
      <c r="N1344" s="78"/>
      <c r="O1344" s="78"/>
      <c r="P1344" s="1"/>
      <c r="Q1344" s="27"/>
      <c r="R1344" s="30"/>
      <c r="S1344" s="1"/>
    </row>
    <row r="1345" spans="1:19" ht="12.75" customHeight="1" x14ac:dyDescent="0.25">
      <c r="A1345" s="22"/>
      <c r="B1345" s="27"/>
      <c r="C1345" s="27"/>
      <c r="D1345" s="27"/>
      <c r="E1345" s="27"/>
      <c r="F1345" s="76"/>
      <c r="G1345" s="76"/>
      <c r="H1345" s="76"/>
      <c r="I1345" s="76"/>
      <c r="J1345" s="76"/>
      <c r="K1345" s="203"/>
      <c r="L1345" s="77"/>
      <c r="M1345" s="78"/>
      <c r="N1345" s="78"/>
      <c r="O1345" s="78"/>
      <c r="P1345" s="1"/>
      <c r="Q1345" s="27"/>
      <c r="R1345" s="30"/>
      <c r="S1345" s="1"/>
    </row>
    <row r="1346" spans="1:19" ht="12.75" customHeight="1" x14ac:dyDescent="0.25">
      <c r="A1346" s="22"/>
      <c r="B1346" s="27"/>
      <c r="C1346" s="27"/>
      <c r="D1346" s="27"/>
      <c r="E1346" s="27"/>
      <c r="F1346" s="76"/>
      <c r="G1346" s="76"/>
      <c r="H1346" s="76"/>
      <c r="I1346" s="76"/>
      <c r="J1346" s="76"/>
      <c r="K1346" s="203"/>
      <c r="L1346" s="77"/>
      <c r="M1346" s="78"/>
      <c r="N1346" s="78"/>
      <c r="O1346" s="78"/>
      <c r="P1346" s="1"/>
      <c r="Q1346" s="27"/>
      <c r="R1346" s="30"/>
      <c r="S1346" s="1"/>
    </row>
    <row r="1347" spans="1:19" ht="12.75" customHeight="1" x14ac:dyDescent="0.25">
      <c r="A1347" s="22"/>
      <c r="B1347" s="27"/>
      <c r="C1347" s="27"/>
      <c r="D1347" s="27"/>
      <c r="E1347" s="27"/>
      <c r="F1347" s="76"/>
      <c r="G1347" s="76"/>
      <c r="H1347" s="76"/>
      <c r="I1347" s="76"/>
      <c r="J1347" s="76"/>
      <c r="K1347" s="203"/>
      <c r="L1347" s="77"/>
      <c r="M1347" s="78"/>
      <c r="N1347" s="78"/>
      <c r="O1347" s="78"/>
      <c r="P1347" s="1"/>
      <c r="Q1347" s="27"/>
      <c r="R1347" s="30"/>
      <c r="S1347" s="1"/>
    </row>
    <row r="1348" spans="1:19" ht="12.75" customHeight="1" x14ac:dyDescent="0.25">
      <c r="A1348" s="22"/>
      <c r="B1348" s="27"/>
      <c r="C1348" s="27"/>
      <c r="D1348" s="27"/>
      <c r="E1348" s="27"/>
      <c r="F1348" s="76"/>
      <c r="G1348" s="76"/>
      <c r="H1348" s="76"/>
      <c r="I1348" s="76"/>
      <c r="J1348" s="76"/>
      <c r="K1348" s="203"/>
      <c r="L1348" s="77"/>
      <c r="M1348" s="78"/>
      <c r="N1348" s="78"/>
      <c r="O1348" s="78"/>
      <c r="P1348" s="1"/>
      <c r="Q1348" s="27"/>
      <c r="R1348" s="30"/>
      <c r="S1348" s="1"/>
    </row>
    <row r="1349" spans="1:19" ht="12.75" customHeight="1" x14ac:dyDescent="0.25">
      <c r="A1349" s="22"/>
      <c r="B1349" s="27"/>
      <c r="C1349" s="27"/>
      <c r="D1349" s="27"/>
      <c r="E1349" s="27"/>
      <c r="F1349" s="76"/>
      <c r="G1349" s="76"/>
      <c r="H1349" s="76"/>
      <c r="I1349" s="76"/>
      <c r="J1349" s="76"/>
      <c r="K1349" s="203"/>
      <c r="L1349" s="77"/>
      <c r="M1349" s="78"/>
      <c r="N1349" s="78"/>
      <c r="O1349" s="78"/>
      <c r="P1349" s="1"/>
      <c r="Q1349" s="27"/>
      <c r="R1349" s="30"/>
      <c r="S1349" s="1"/>
    </row>
    <row r="1350" spans="1:19" ht="12.75" customHeight="1" x14ac:dyDescent="0.25">
      <c r="A1350" s="22"/>
      <c r="B1350" s="27"/>
      <c r="C1350" s="27"/>
      <c r="D1350" s="27"/>
      <c r="E1350" s="27"/>
      <c r="F1350" s="76"/>
      <c r="G1350" s="76"/>
      <c r="H1350" s="76"/>
      <c r="I1350" s="76"/>
      <c r="J1350" s="76"/>
      <c r="K1350" s="203"/>
      <c r="L1350" s="77"/>
      <c r="M1350" s="78"/>
      <c r="N1350" s="78"/>
      <c r="O1350" s="78"/>
      <c r="P1350" s="1"/>
      <c r="Q1350" s="27"/>
      <c r="R1350" s="30"/>
      <c r="S1350" s="1"/>
    </row>
    <row r="1351" spans="1:19" ht="12.75" customHeight="1" x14ac:dyDescent="0.25">
      <c r="A1351" s="22"/>
      <c r="B1351" s="27"/>
      <c r="C1351" s="27"/>
      <c r="D1351" s="27"/>
      <c r="E1351" s="27"/>
      <c r="F1351" s="76"/>
      <c r="G1351" s="76"/>
      <c r="H1351" s="76"/>
      <c r="I1351" s="76"/>
      <c r="J1351" s="76"/>
      <c r="K1351" s="203"/>
      <c r="L1351" s="77"/>
      <c r="M1351" s="78"/>
      <c r="N1351" s="78"/>
      <c r="O1351" s="78"/>
      <c r="P1351" s="1"/>
      <c r="Q1351" s="27"/>
      <c r="R1351" s="30"/>
      <c r="S1351" s="1"/>
    </row>
    <row r="1352" spans="1:19" ht="12.75" customHeight="1" x14ac:dyDescent="0.25">
      <c r="A1352" s="22"/>
      <c r="B1352" s="27"/>
      <c r="C1352" s="27"/>
      <c r="D1352" s="27"/>
      <c r="E1352" s="27"/>
      <c r="F1352" s="76"/>
      <c r="G1352" s="76"/>
      <c r="H1352" s="76"/>
      <c r="I1352" s="76"/>
      <c r="J1352" s="76"/>
      <c r="K1352" s="203"/>
      <c r="L1352" s="77"/>
      <c r="M1352" s="78"/>
      <c r="N1352" s="78"/>
      <c r="O1352" s="78"/>
      <c r="P1352" s="1"/>
      <c r="Q1352" s="27"/>
      <c r="R1352" s="30"/>
      <c r="S1352" s="1"/>
    </row>
    <row r="1353" spans="1:19" ht="12.75" customHeight="1" x14ac:dyDescent="0.25">
      <c r="A1353" s="22"/>
      <c r="B1353" s="27"/>
      <c r="C1353" s="27"/>
      <c r="D1353" s="27"/>
      <c r="E1353" s="27"/>
      <c r="F1353" s="76"/>
      <c r="G1353" s="76"/>
      <c r="H1353" s="76"/>
      <c r="I1353" s="76"/>
      <c r="J1353" s="76"/>
      <c r="K1353" s="203"/>
      <c r="L1353" s="77"/>
      <c r="M1353" s="78"/>
      <c r="N1353" s="78"/>
      <c r="O1353" s="78"/>
      <c r="P1353" s="1"/>
      <c r="Q1353" s="27"/>
      <c r="R1353" s="30"/>
      <c r="S1353" s="1"/>
    </row>
    <row r="1354" spans="1:19" ht="12.75" customHeight="1" x14ac:dyDescent="0.25">
      <c r="A1354" s="22"/>
      <c r="B1354" s="27"/>
      <c r="C1354" s="27"/>
      <c r="D1354" s="27"/>
      <c r="E1354" s="27"/>
      <c r="F1354" s="76"/>
      <c r="G1354" s="76"/>
      <c r="H1354" s="76"/>
      <c r="I1354" s="76"/>
      <c r="J1354" s="76"/>
      <c r="K1354" s="203"/>
      <c r="L1354" s="77"/>
      <c r="M1354" s="78"/>
      <c r="N1354" s="78"/>
      <c r="O1354" s="78"/>
      <c r="P1354" s="1"/>
      <c r="Q1354" s="27"/>
      <c r="R1354" s="30"/>
      <c r="S1354" s="1"/>
    </row>
    <row r="1355" spans="1:19" ht="12.75" customHeight="1" x14ac:dyDescent="0.25">
      <c r="A1355" s="22"/>
      <c r="B1355" s="27"/>
      <c r="C1355" s="27"/>
      <c r="D1355" s="27"/>
      <c r="E1355" s="27"/>
      <c r="F1355" s="76"/>
      <c r="G1355" s="76"/>
      <c r="H1355" s="76"/>
      <c r="I1355" s="76"/>
      <c r="J1355" s="76"/>
      <c r="K1355" s="203"/>
      <c r="L1355" s="77"/>
      <c r="M1355" s="78"/>
      <c r="N1355" s="78"/>
      <c r="O1355" s="78"/>
      <c r="P1355" s="1"/>
      <c r="Q1355" s="27"/>
      <c r="R1355" s="30"/>
      <c r="S1355" s="1"/>
    </row>
    <row r="1356" spans="1:19" ht="12.75" customHeight="1" x14ac:dyDescent="0.25">
      <c r="A1356" s="22"/>
      <c r="B1356" s="27"/>
      <c r="C1356" s="27"/>
      <c r="D1356" s="27"/>
      <c r="E1356" s="27"/>
      <c r="F1356" s="76"/>
      <c r="G1356" s="76"/>
      <c r="H1356" s="76"/>
      <c r="I1356" s="76"/>
      <c r="J1356" s="76"/>
      <c r="K1356" s="203"/>
      <c r="L1356" s="77"/>
      <c r="M1356" s="78"/>
      <c r="N1356" s="78"/>
      <c r="O1356" s="78"/>
      <c r="P1356" s="1"/>
      <c r="Q1356" s="27"/>
      <c r="R1356" s="30"/>
      <c r="S1356" s="1"/>
    </row>
    <row r="1357" spans="1:19" ht="12.75" customHeight="1" x14ac:dyDescent="0.25">
      <c r="A1357" s="22"/>
      <c r="B1357" s="27"/>
      <c r="C1357" s="27"/>
      <c r="D1357" s="27"/>
      <c r="E1357" s="27"/>
      <c r="F1357" s="76"/>
      <c r="G1357" s="76"/>
      <c r="H1357" s="76"/>
      <c r="I1357" s="76"/>
      <c r="J1357" s="76"/>
      <c r="K1357" s="203"/>
      <c r="L1357" s="77"/>
      <c r="M1357" s="78"/>
      <c r="N1357" s="78"/>
      <c r="O1357" s="78"/>
      <c r="P1357" s="1"/>
      <c r="Q1357" s="27"/>
      <c r="R1357" s="30"/>
      <c r="S1357" s="1"/>
    </row>
    <row r="1358" spans="1:19" ht="12.75" customHeight="1" x14ac:dyDescent="0.25">
      <c r="A1358" s="22"/>
      <c r="B1358" s="27"/>
      <c r="C1358" s="27"/>
      <c r="D1358" s="27"/>
      <c r="E1358" s="27"/>
      <c r="F1358" s="76"/>
      <c r="G1358" s="76"/>
      <c r="H1358" s="76"/>
      <c r="I1358" s="76"/>
      <c r="J1358" s="76"/>
      <c r="K1358" s="203"/>
      <c r="L1358" s="77"/>
      <c r="M1358" s="78"/>
      <c r="N1358" s="78"/>
      <c r="O1358" s="78"/>
      <c r="P1358" s="1"/>
      <c r="Q1358" s="27"/>
      <c r="R1358" s="30"/>
      <c r="S1358" s="1"/>
    </row>
    <row r="1359" spans="1:19" ht="12.75" customHeight="1" x14ac:dyDescent="0.25">
      <c r="A1359" s="22"/>
      <c r="B1359" s="27"/>
      <c r="C1359" s="27"/>
      <c r="D1359" s="27"/>
      <c r="E1359" s="27"/>
      <c r="F1359" s="76"/>
      <c r="G1359" s="76"/>
      <c r="H1359" s="76"/>
      <c r="I1359" s="76"/>
      <c r="J1359" s="76"/>
      <c r="K1359" s="203"/>
      <c r="L1359" s="77"/>
      <c r="M1359" s="78"/>
      <c r="N1359" s="78"/>
      <c r="O1359" s="78"/>
      <c r="P1359" s="1"/>
      <c r="Q1359" s="27"/>
      <c r="R1359" s="30"/>
      <c r="S1359" s="1"/>
    </row>
    <row r="1360" spans="1:19" ht="12.75" customHeight="1" x14ac:dyDescent="0.25">
      <c r="A1360" s="22"/>
      <c r="B1360" s="27"/>
      <c r="C1360" s="27"/>
      <c r="D1360" s="27"/>
      <c r="E1360" s="27"/>
      <c r="F1360" s="76"/>
      <c r="G1360" s="76"/>
      <c r="H1360" s="76"/>
      <c r="I1360" s="76"/>
      <c r="J1360" s="76"/>
      <c r="K1360" s="203"/>
      <c r="L1360" s="77"/>
      <c r="M1360" s="78"/>
      <c r="N1360" s="78"/>
      <c r="O1360" s="78"/>
      <c r="P1360" s="1"/>
      <c r="Q1360" s="27"/>
      <c r="R1360" s="30"/>
      <c r="S1360" s="1"/>
    </row>
    <row r="1361" spans="1:19" ht="12.75" customHeight="1" x14ac:dyDescent="0.25">
      <c r="A1361" s="22"/>
      <c r="B1361" s="27"/>
      <c r="C1361" s="27"/>
      <c r="D1361" s="27"/>
      <c r="E1361" s="27"/>
      <c r="F1361" s="76"/>
      <c r="G1361" s="76"/>
      <c r="H1361" s="76"/>
      <c r="I1361" s="76"/>
      <c r="J1361" s="76"/>
      <c r="K1361" s="203"/>
      <c r="L1361" s="77"/>
      <c r="M1361" s="78"/>
      <c r="N1361" s="78"/>
      <c r="O1361" s="78"/>
      <c r="P1361" s="1"/>
      <c r="Q1361" s="27"/>
      <c r="R1361" s="30"/>
      <c r="S1361" s="1"/>
    </row>
    <row r="1362" spans="1:19" ht="12.75" customHeight="1" x14ac:dyDescent="0.25">
      <c r="A1362" s="22"/>
      <c r="B1362" s="27"/>
      <c r="C1362" s="27"/>
      <c r="D1362" s="27"/>
      <c r="E1362" s="27"/>
      <c r="F1362" s="76"/>
      <c r="G1362" s="76"/>
      <c r="H1362" s="76"/>
      <c r="I1362" s="76"/>
      <c r="J1362" s="76"/>
      <c r="K1362" s="203"/>
      <c r="L1362" s="77"/>
      <c r="M1362" s="78"/>
      <c r="N1362" s="78"/>
      <c r="O1362" s="78"/>
      <c r="P1362" s="1"/>
      <c r="Q1362" s="27"/>
      <c r="R1362" s="30"/>
      <c r="S1362" s="1"/>
    </row>
    <row r="1363" spans="1:19" ht="12.75" customHeight="1" x14ac:dyDescent="0.25">
      <c r="A1363" s="22"/>
      <c r="B1363" s="27"/>
      <c r="C1363" s="27"/>
      <c r="D1363" s="27"/>
      <c r="E1363" s="27"/>
      <c r="F1363" s="76"/>
      <c r="G1363" s="76"/>
      <c r="H1363" s="76"/>
      <c r="I1363" s="76"/>
      <c r="J1363" s="76"/>
      <c r="K1363" s="203"/>
      <c r="L1363" s="77"/>
      <c r="M1363" s="78"/>
      <c r="N1363" s="78"/>
      <c r="O1363" s="78"/>
      <c r="P1363" s="1"/>
      <c r="Q1363" s="27"/>
      <c r="R1363" s="30"/>
      <c r="S1363" s="1"/>
    </row>
    <row r="1364" spans="1:19" ht="12.75" customHeight="1" x14ac:dyDescent="0.25">
      <c r="A1364" s="22"/>
      <c r="B1364" s="27"/>
      <c r="C1364" s="27"/>
      <c r="D1364" s="27"/>
      <c r="E1364" s="27"/>
      <c r="F1364" s="76"/>
      <c r="G1364" s="76"/>
      <c r="H1364" s="76"/>
      <c r="I1364" s="76"/>
      <c r="J1364" s="76"/>
      <c r="K1364" s="203"/>
      <c r="L1364" s="77"/>
      <c r="M1364" s="78"/>
      <c r="N1364" s="78"/>
      <c r="O1364" s="78"/>
      <c r="P1364" s="1"/>
      <c r="Q1364" s="27"/>
      <c r="R1364" s="30"/>
      <c r="S1364" s="1"/>
    </row>
    <row r="1365" spans="1:19" ht="12.75" customHeight="1" x14ac:dyDescent="0.25">
      <c r="A1365" s="22"/>
      <c r="B1365" s="27"/>
      <c r="C1365" s="27"/>
      <c r="D1365" s="27"/>
      <c r="E1365" s="27"/>
      <c r="F1365" s="76"/>
      <c r="G1365" s="76"/>
      <c r="H1365" s="76"/>
      <c r="I1365" s="76"/>
      <c r="J1365" s="76"/>
      <c r="K1365" s="203"/>
      <c r="L1365" s="77"/>
      <c r="M1365" s="78"/>
      <c r="N1365" s="78"/>
      <c r="O1365" s="78"/>
      <c r="P1365" s="1"/>
      <c r="Q1365" s="27"/>
      <c r="R1365" s="30"/>
      <c r="S1365" s="1"/>
    </row>
    <row r="1366" spans="1:19" ht="12.75" customHeight="1" x14ac:dyDescent="0.25">
      <c r="A1366" s="22"/>
      <c r="B1366" s="27"/>
      <c r="C1366" s="27"/>
      <c r="D1366" s="27"/>
      <c r="E1366" s="27"/>
      <c r="F1366" s="76"/>
      <c r="G1366" s="76"/>
      <c r="H1366" s="76"/>
      <c r="I1366" s="76"/>
      <c r="J1366" s="76"/>
      <c r="K1366" s="203"/>
      <c r="L1366" s="77"/>
      <c r="M1366" s="78"/>
      <c r="N1366" s="78"/>
      <c r="O1366" s="78"/>
      <c r="P1366" s="1"/>
      <c r="Q1366" s="27"/>
      <c r="R1366" s="30"/>
      <c r="S1366" s="1"/>
    </row>
    <row r="1367" spans="1:19" ht="12.75" customHeight="1" x14ac:dyDescent="0.25">
      <c r="A1367" s="22"/>
      <c r="B1367" s="27"/>
      <c r="C1367" s="27"/>
      <c r="D1367" s="27"/>
      <c r="E1367" s="27"/>
      <c r="F1367" s="76"/>
      <c r="G1367" s="76"/>
      <c r="H1367" s="76"/>
      <c r="I1367" s="76"/>
      <c r="J1367" s="76"/>
      <c r="K1367" s="203"/>
      <c r="L1367" s="77"/>
      <c r="M1367" s="78"/>
      <c r="N1367" s="78"/>
      <c r="O1367" s="78"/>
      <c r="P1367" s="1"/>
      <c r="Q1367" s="27"/>
      <c r="R1367" s="30"/>
      <c r="S1367" s="1"/>
    </row>
    <row r="1368" spans="1:19" ht="12.75" customHeight="1" x14ac:dyDescent="0.25">
      <c r="A1368" s="22"/>
      <c r="B1368" s="27"/>
      <c r="C1368" s="27"/>
      <c r="D1368" s="27"/>
      <c r="E1368" s="27"/>
      <c r="F1368" s="76"/>
      <c r="G1368" s="76"/>
      <c r="H1368" s="76"/>
      <c r="I1368" s="76"/>
      <c r="J1368" s="76"/>
      <c r="K1368" s="203"/>
      <c r="L1368" s="77"/>
      <c r="M1368" s="78"/>
      <c r="N1368" s="78"/>
      <c r="O1368" s="78"/>
      <c r="P1368" s="1"/>
      <c r="Q1368" s="27"/>
      <c r="R1368" s="30"/>
      <c r="S1368" s="1"/>
    </row>
    <row r="1369" spans="1:19" ht="12.75" customHeight="1" x14ac:dyDescent="0.25">
      <c r="A1369" s="22"/>
      <c r="B1369" s="27"/>
      <c r="C1369" s="27"/>
      <c r="D1369" s="27"/>
      <c r="E1369" s="27"/>
      <c r="F1369" s="76"/>
      <c r="G1369" s="76"/>
      <c r="H1369" s="76"/>
      <c r="I1369" s="76"/>
      <c r="J1369" s="76"/>
      <c r="K1369" s="203"/>
      <c r="L1369" s="77"/>
      <c r="M1369" s="78"/>
      <c r="N1369" s="78"/>
      <c r="O1369" s="78"/>
      <c r="P1369" s="1"/>
      <c r="Q1369" s="27"/>
      <c r="R1369" s="30"/>
      <c r="S1369" s="1"/>
    </row>
    <row r="1370" spans="1:19" ht="12.75" customHeight="1" x14ac:dyDescent="0.25">
      <c r="A1370" s="22"/>
      <c r="B1370" s="27"/>
      <c r="C1370" s="27"/>
      <c r="D1370" s="27"/>
      <c r="E1370" s="27"/>
      <c r="F1370" s="76"/>
      <c r="G1370" s="76"/>
      <c r="H1370" s="76"/>
      <c r="I1370" s="76"/>
      <c r="J1370" s="76"/>
      <c r="K1370" s="203"/>
      <c r="L1370" s="77"/>
      <c r="M1370" s="78"/>
      <c r="N1370" s="78"/>
      <c r="O1370" s="78"/>
      <c r="P1370" s="1"/>
      <c r="Q1370" s="27"/>
      <c r="R1370" s="30"/>
      <c r="S1370" s="1"/>
    </row>
    <row r="1371" spans="1:19" ht="12.75" customHeight="1" x14ac:dyDescent="0.25">
      <c r="A1371" s="22"/>
      <c r="B1371" s="27"/>
      <c r="C1371" s="27"/>
      <c r="D1371" s="27"/>
      <c r="E1371" s="27"/>
      <c r="F1371" s="76"/>
      <c r="G1371" s="76"/>
      <c r="H1371" s="76"/>
      <c r="I1371" s="76"/>
      <c r="J1371" s="76"/>
      <c r="K1371" s="203"/>
      <c r="L1371" s="77"/>
      <c r="M1371" s="78"/>
      <c r="N1371" s="78"/>
      <c r="O1371" s="78"/>
      <c r="P1371" s="1"/>
      <c r="Q1371" s="27"/>
      <c r="R1371" s="30"/>
      <c r="S1371" s="1"/>
    </row>
    <row r="1372" spans="1:19" ht="12.75" customHeight="1" x14ac:dyDescent="0.25">
      <c r="A1372" s="22"/>
      <c r="B1372" s="27"/>
      <c r="C1372" s="27"/>
      <c r="D1372" s="27"/>
      <c r="E1372" s="27"/>
      <c r="F1372" s="76"/>
      <c r="G1372" s="76"/>
      <c r="H1372" s="76"/>
      <c r="I1372" s="76"/>
      <c r="J1372" s="76"/>
      <c r="K1372" s="203"/>
      <c r="L1372" s="77"/>
      <c r="M1372" s="78"/>
      <c r="N1372" s="78"/>
      <c r="O1372" s="78"/>
      <c r="P1372" s="1"/>
      <c r="Q1372" s="27"/>
      <c r="R1372" s="30"/>
      <c r="S1372" s="1"/>
    </row>
    <row r="1373" spans="1:19" ht="12.75" customHeight="1" x14ac:dyDescent="0.25">
      <c r="A1373" s="22"/>
      <c r="B1373" s="27"/>
      <c r="C1373" s="27"/>
      <c r="D1373" s="27"/>
      <c r="E1373" s="27"/>
      <c r="F1373" s="76"/>
      <c r="G1373" s="76"/>
      <c r="H1373" s="76"/>
      <c r="I1373" s="76"/>
      <c r="J1373" s="76"/>
      <c r="K1373" s="203"/>
      <c r="L1373" s="77"/>
      <c r="M1373" s="78"/>
      <c r="N1373" s="78"/>
      <c r="O1373" s="78"/>
      <c r="P1373" s="1"/>
      <c r="Q1373" s="27"/>
      <c r="R1373" s="30"/>
      <c r="S1373" s="1"/>
    </row>
    <row r="1374" spans="1:19" ht="12.75" customHeight="1" x14ac:dyDescent="0.25">
      <c r="A1374" s="22"/>
      <c r="B1374" s="27"/>
      <c r="C1374" s="27"/>
      <c r="D1374" s="27"/>
      <c r="E1374" s="27"/>
      <c r="F1374" s="76"/>
      <c r="G1374" s="76"/>
      <c r="H1374" s="76"/>
      <c r="I1374" s="76"/>
      <c r="J1374" s="76"/>
      <c r="K1374" s="203"/>
      <c r="L1374" s="77"/>
      <c r="M1374" s="78"/>
      <c r="N1374" s="78"/>
      <c r="O1374" s="78"/>
      <c r="P1374" s="1"/>
      <c r="Q1374" s="27"/>
      <c r="R1374" s="30"/>
      <c r="S1374" s="1"/>
    </row>
    <row r="1375" spans="1:19" ht="12.75" customHeight="1" x14ac:dyDescent="0.25">
      <c r="A1375" s="22"/>
      <c r="B1375" s="27"/>
      <c r="C1375" s="27"/>
      <c r="D1375" s="27"/>
      <c r="E1375" s="27"/>
      <c r="F1375" s="76"/>
      <c r="G1375" s="76"/>
      <c r="H1375" s="76"/>
      <c r="I1375" s="76"/>
      <c r="J1375" s="76"/>
      <c r="K1375" s="203"/>
      <c r="L1375" s="77"/>
      <c r="M1375" s="78"/>
      <c r="N1375" s="78"/>
      <c r="O1375" s="78"/>
      <c r="P1375" s="1"/>
      <c r="Q1375" s="27"/>
      <c r="R1375" s="30"/>
      <c r="S1375" s="1"/>
    </row>
    <row r="1376" spans="1:19" ht="12.75" customHeight="1" x14ac:dyDescent="0.25">
      <c r="A1376" s="22"/>
      <c r="B1376" s="27"/>
      <c r="C1376" s="27"/>
      <c r="D1376" s="27"/>
      <c r="E1376" s="27"/>
      <c r="F1376" s="76"/>
      <c r="G1376" s="76"/>
      <c r="H1376" s="76"/>
      <c r="I1376" s="76"/>
      <c r="J1376" s="76"/>
      <c r="K1376" s="203"/>
      <c r="L1376" s="77"/>
      <c r="M1376" s="78"/>
      <c r="N1376" s="78"/>
      <c r="O1376" s="78"/>
      <c r="P1376" s="1"/>
      <c r="Q1376" s="27"/>
      <c r="R1376" s="30"/>
      <c r="S1376" s="1"/>
    </row>
    <row r="1377" spans="1:19" ht="12.75" customHeight="1" x14ac:dyDescent="0.25">
      <c r="A1377" s="22"/>
      <c r="B1377" s="27"/>
      <c r="C1377" s="27"/>
      <c r="D1377" s="27"/>
      <c r="E1377" s="27"/>
      <c r="F1377" s="76"/>
      <c r="G1377" s="76"/>
      <c r="H1377" s="76"/>
      <c r="I1377" s="76"/>
      <c r="J1377" s="76"/>
      <c r="K1377" s="203"/>
      <c r="L1377" s="77"/>
      <c r="M1377" s="78"/>
      <c r="N1377" s="78"/>
      <c r="O1377" s="78"/>
      <c r="P1377" s="1"/>
      <c r="Q1377" s="27"/>
      <c r="R1377" s="30"/>
      <c r="S1377" s="1"/>
    </row>
    <row r="1378" spans="1:19" ht="12.75" customHeight="1" x14ac:dyDescent="0.25">
      <c r="A1378" s="22"/>
      <c r="B1378" s="27"/>
      <c r="C1378" s="27"/>
      <c r="D1378" s="27"/>
      <c r="E1378" s="27"/>
      <c r="F1378" s="76"/>
      <c r="G1378" s="76"/>
      <c r="H1378" s="76"/>
      <c r="I1378" s="76"/>
      <c r="J1378" s="76"/>
      <c r="K1378" s="203"/>
      <c r="L1378" s="77"/>
      <c r="M1378" s="78"/>
      <c r="N1378" s="78"/>
      <c r="O1378" s="78"/>
      <c r="P1378" s="1"/>
      <c r="Q1378" s="27"/>
      <c r="R1378" s="30"/>
      <c r="S1378" s="1"/>
    </row>
    <row r="1379" spans="1:19" ht="12.75" customHeight="1" x14ac:dyDescent="0.25">
      <c r="A1379" s="22"/>
      <c r="B1379" s="27"/>
      <c r="C1379" s="27"/>
      <c r="D1379" s="27"/>
      <c r="E1379" s="27"/>
      <c r="F1379" s="76"/>
      <c r="G1379" s="76"/>
      <c r="H1379" s="76"/>
      <c r="I1379" s="76"/>
      <c r="J1379" s="76"/>
      <c r="K1379" s="203"/>
      <c r="L1379" s="77"/>
      <c r="M1379" s="78"/>
      <c r="N1379" s="78"/>
      <c r="O1379" s="78"/>
      <c r="P1379" s="1"/>
      <c r="Q1379" s="27"/>
      <c r="R1379" s="30"/>
      <c r="S1379" s="1"/>
    </row>
    <row r="1380" spans="1:19" ht="12.75" customHeight="1" x14ac:dyDescent="0.25">
      <c r="A1380" s="22"/>
      <c r="B1380" s="27"/>
      <c r="C1380" s="27"/>
      <c r="D1380" s="27"/>
      <c r="E1380" s="27"/>
      <c r="F1380" s="76"/>
      <c r="G1380" s="76"/>
      <c r="H1380" s="76"/>
      <c r="I1380" s="76"/>
      <c r="J1380" s="76"/>
      <c r="K1380" s="203"/>
      <c r="L1380" s="77"/>
      <c r="M1380" s="78"/>
      <c r="N1380" s="78"/>
      <c r="O1380" s="78"/>
      <c r="P1380" s="1"/>
      <c r="Q1380" s="27"/>
      <c r="R1380" s="30"/>
      <c r="S1380" s="1"/>
    </row>
    <row r="1381" spans="1:19" ht="12.75" customHeight="1" x14ac:dyDescent="0.25">
      <c r="A1381" s="22"/>
      <c r="B1381" s="27"/>
      <c r="C1381" s="27"/>
      <c r="D1381" s="27"/>
      <c r="E1381" s="27"/>
      <c r="F1381" s="76"/>
      <c r="G1381" s="76"/>
      <c r="H1381" s="76"/>
      <c r="I1381" s="76"/>
      <c r="J1381" s="76"/>
      <c r="K1381" s="203"/>
      <c r="L1381" s="77"/>
      <c r="M1381" s="78"/>
      <c r="N1381" s="78"/>
      <c r="O1381" s="78"/>
      <c r="P1381" s="1"/>
      <c r="Q1381" s="27"/>
      <c r="R1381" s="30"/>
      <c r="S1381" s="1"/>
    </row>
    <row r="1382" spans="1:19" ht="12.75" customHeight="1" x14ac:dyDescent="0.25">
      <c r="A1382" s="22"/>
      <c r="B1382" s="27"/>
      <c r="C1382" s="27"/>
      <c r="D1382" s="27"/>
      <c r="E1382" s="27"/>
      <c r="F1382" s="76"/>
      <c r="G1382" s="76"/>
      <c r="H1382" s="76"/>
      <c r="I1382" s="76"/>
      <c r="J1382" s="76"/>
      <c r="K1382" s="203"/>
      <c r="L1382" s="77"/>
      <c r="M1382" s="78"/>
      <c r="N1382" s="78"/>
      <c r="O1382" s="78"/>
      <c r="P1382" s="1"/>
      <c r="Q1382" s="27"/>
      <c r="R1382" s="30"/>
      <c r="S1382" s="1"/>
    </row>
    <row r="1383" spans="1:19" ht="12.75" customHeight="1" x14ac:dyDescent="0.25">
      <c r="A1383" s="22"/>
      <c r="B1383" s="27"/>
      <c r="C1383" s="27"/>
      <c r="D1383" s="27"/>
      <c r="E1383" s="27"/>
      <c r="F1383" s="76"/>
      <c r="G1383" s="76"/>
      <c r="H1383" s="76"/>
      <c r="I1383" s="76"/>
      <c r="J1383" s="76"/>
      <c r="K1383" s="203"/>
      <c r="L1383" s="77"/>
      <c r="M1383" s="78"/>
      <c r="N1383" s="78"/>
      <c r="O1383" s="78"/>
      <c r="P1383" s="1"/>
      <c r="Q1383" s="27"/>
      <c r="R1383" s="30"/>
      <c r="S1383" s="1"/>
    </row>
    <row r="1384" spans="1:19" ht="12.75" customHeight="1" x14ac:dyDescent="0.25">
      <c r="A1384" s="22"/>
      <c r="B1384" s="27"/>
      <c r="C1384" s="27"/>
      <c r="D1384" s="27"/>
      <c r="E1384" s="27"/>
      <c r="F1384" s="76"/>
      <c r="G1384" s="76"/>
      <c r="H1384" s="76"/>
      <c r="I1384" s="76"/>
      <c r="J1384" s="76"/>
      <c r="K1384" s="203"/>
      <c r="L1384" s="77"/>
      <c r="M1384" s="78"/>
      <c r="N1384" s="78"/>
      <c r="O1384" s="78"/>
      <c r="P1384" s="1"/>
      <c r="Q1384" s="27"/>
      <c r="R1384" s="30"/>
      <c r="S1384" s="1"/>
    </row>
    <row r="1385" spans="1:19" ht="12.75" customHeight="1" x14ac:dyDescent="0.25">
      <c r="A1385" s="22"/>
      <c r="B1385" s="27"/>
      <c r="C1385" s="27"/>
      <c r="D1385" s="27"/>
      <c r="E1385" s="27"/>
      <c r="F1385" s="76"/>
      <c r="G1385" s="76"/>
      <c r="H1385" s="76"/>
      <c r="I1385" s="76"/>
      <c r="J1385" s="76"/>
      <c r="K1385" s="203"/>
      <c r="L1385" s="77"/>
      <c r="M1385" s="78"/>
      <c r="N1385" s="78"/>
      <c r="O1385" s="78"/>
      <c r="P1385" s="1"/>
      <c r="Q1385" s="27"/>
      <c r="R1385" s="30"/>
      <c r="S1385" s="1"/>
    </row>
    <row r="1386" spans="1:19" ht="12.75" customHeight="1" x14ac:dyDescent="0.25">
      <c r="A1386" s="22"/>
      <c r="B1386" s="27"/>
      <c r="C1386" s="27"/>
      <c r="D1386" s="27"/>
      <c r="E1386" s="27"/>
      <c r="F1386" s="76"/>
      <c r="G1386" s="76"/>
      <c r="H1386" s="76"/>
      <c r="I1386" s="76"/>
      <c r="J1386" s="76"/>
      <c r="K1386" s="203"/>
      <c r="L1386" s="77"/>
      <c r="M1386" s="78"/>
      <c r="N1386" s="78"/>
      <c r="O1386" s="78"/>
      <c r="P1386" s="1"/>
      <c r="Q1386" s="27"/>
      <c r="R1386" s="30"/>
      <c r="S1386" s="1"/>
    </row>
    <row r="1387" spans="1:19" ht="12.75" customHeight="1" x14ac:dyDescent="0.25">
      <c r="A1387" s="22"/>
      <c r="B1387" s="27"/>
      <c r="C1387" s="27"/>
      <c r="D1387" s="27"/>
      <c r="E1387" s="27"/>
      <c r="F1387" s="76"/>
      <c r="G1387" s="76"/>
      <c r="H1387" s="76"/>
      <c r="I1387" s="76"/>
      <c r="J1387" s="76"/>
      <c r="K1387" s="203"/>
      <c r="L1387" s="77"/>
      <c r="M1387" s="78"/>
      <c r="N1387" s="78"/>
      <c r="O1387" s="78"/>
      <c r="P1387" s="1"/>
      <c r="Q1387" s="27"/>
      <c r="R1387" s="30"/>
      <c r="S1387" s="1"/>
    </row>
    <row r="1388" spans="1:19" ht="12.75" customHeight="1" x14ac:dyDescent="0.25">
      <c r="A1388" s="22"/>
      <c r="B1388" s="27"/>
      <c r="C1388" s="27"/>
      <c r="D1388" s="27"/>
      <c r="E1388" s="27"/>
      <c r="F1388" s="76"/>
      <c r="G1388" s="76"/>
      <c r="H1388" s="76"/>
      <c r="I1388" s="76"/>
      <c r="J1388" s="76"/>
      <c r="K1388" s="203"/>
      <c r="L1388" s="77"/>
      <c r="M1388" s="78"/>
      <c r="N1388" s="78"/>
      <c r="O1388" s="78"/>
      <c r="P1388" s="1"/>
      <c r="Q1388" s="27"/>
      <c r="R1388" s="30"/>
      <c r="S1388" s="1"/>
    </row>
    <row r="1389" spans="1:19" ht="12.75" customHeight="1" x14ac:dyDescent="0.25">
      <c r="A1389" s="22"/>
      <c r="B1389" s="27"/>
      <c r="C1389" s="27"/>
      <c r="D1389" s="27"/>
      <c r="E1389" s="27"/>
      <c r="F1389" s="76"/>
      <c r="G1389" s="76"/>
      <c r="H1389" s="76"/>
      <c r="I1389" s="76"/>
      <c r="J1389" s="76"/>
      <c r="K1389" s="203"/>
      <c r="L1389" s="77"/>
      <c r="M1389" s="78"/>
      <c r="N1389" s="78"/>
      <c r="O1389" s="78"/>
      <c r="P1389" s="1"/>
      <c r="Q1389" s="27"/>
      <c r="R1389" s="30"/>
      <c r="S1389" s="1"/>
    </row>
    <row r="1390" spans="1:19" ht="12.75" customHeight="1" x14ac:dyDescent="0.25">
      <c r="A1390" s="22"/>
      <c r="B1390" s="27"/>
      <c r="C1390" s="27"/>
      <c r="D1390" s="27"/>
      <c r="E1390" s="27"/>
      <c r="F1390" s="76"/>
      <c r="G1390" s="76"/>
      <c r="H1390" s="76"/>
      <c r="I1390" s="76"/>
      <c r="J1390" s="76"/>
      <c r="K1390" s="203"/>
      <c r="L1390" s="77"/>
      <c r="M1390" s="78"/>
      <c r="N1390" s="78"/>
      <c r="O1390" s="78"/>
      <c r="P1390" s="1"/>
      <c r="Q1390" s="27"/>
      <c r="R1390" s="30"/>
      <c r="S1390" s="1"/>
    </row>
    <row r="1391" spans="1:19" ht="12.75" customHeight="1" x14ac:dyDescent="0.25">
      <c r="A1391" s="22"/>
      <c r="B1391" s="27"/>
      <c r="C1391" s="27"/>
      <c r="D1391" s="27"/>
      <c r="E1391" s="27"/>
      <c r="F1391" s="76"/>
      <c r="G1391" s="76"/>
      <c r="H1391" s="76"/>
      <c r="I1391" s="76"/>
      <c r="J1391" s="76"/>
      <c r="K1391" s="203"/>
      <c r="L1391" s="77"/>
      <c r="M1391" s="78"/>
      <c r="N1391" s="78"/>
      <c r="O1391" s="78"/>
      <c r="P1391" s="1"/>
      <c r="Q1391" s="27"/>
      <c r="R1391" s="30"/>
      <c r="S1391" s="1"/>
    </row>
    <row r="1392" spans="1:19" ht="12.75" customHeight="1" x14ac:dyDescent="0.25">
      <c r="A1392" s="22"/>
      <c r="B1392" s="27"/>
      <c r="C1392" s="27"/>
      <c r="D1392" s="27"/>
      <c r="E1392" s="27"/>
      <c r="F1392" s="76"/>
      <c r="G1392" s="76"/>
      <c r="H1392" s="76"/>
      <c r="I1392" s="76"/>
      <c r="J1392" s="76"/>
      <c r="K1392" s="203"/>
      <c r="L1392" s="77"/>
      <c r="M1392" s="78"/>
      <c r="N1392" s="78"/>
      <c r="O1392" s="78"/>
      <c r="P1392" s="1"/>
      <c r="Q1392" s="27"/>
      <c r="R1392" s="30"/>
      <c r="S1392" s="1"/>
    </row>
    <row r="1393" spans="1:19" ht="12.75" customHeight="1" x14ac:dyDescent="0.25">
      <c r="A1393" s="22"/>
      <c r="B1393" s="27"/>
      <c r="C1393" s="27"/>
      <c r="D1393" s="27"/>
      <c r="E1393" s="27"/>
      <c r="F1393" s="76"/>
      <c r="G1393" s="76"/>
      <c r="H1393" s="76"/>
      <c r="I1393" s="76"/>
      <c r="J1393" s="76"/>
      <c r="K1393" s="203"/>
      <c r="L1393" s="77"/>
      <c r="M1393" s="78"/>
      <c r="N1393" s="78"/>
      <c r="O1393" s="78"/>
      <c r="P1393" s="1"/>
      <c r="Q1393" s="27"/>
      <c r="R1393" s="30"/>
      <c r="S1393" s="1"/>
    </row>
    <row r="1394" spans="1:19" ht="12.75" customHeight="1" x14ac:dyDescent="0.25">
      <c r="A1394" s="22"/>
      <c r="B1394" s="27"/>
      <c r="C1394" s="27"/>
      <c r="D1394" s="27"/>
      <c r="E1394" s="27"/>
      <c r="F1394" s="76"/>
      <c r="G1394" s="76"/>
      <c r="H1394" s="76"/>
      <c r="I1394" s="76"/>
      <c r="J1394" s="76"/>
      <c r="K1394" s="203"/>
      <c r="L1394" s="77"/>
      <c r="M1394" s="78"/>
      <c r="N1394" s="78"/>
      <c r="O1394" s="78"/>
      <c r="P1394" s="1"/>
      <c r="Q1394" s="27"/>
      <c r="R1394" s="30"/>
      <c r="S1394" s="1"/>
    </row>
    <row r="1395" spans="1:19" ht="12.75" customHeight="1" x14ac:dyDescent="0.25">
      <c r="A1395" s="22"/>
      <c r="B1395" s="27"/>
      <c r="C1395" s="27"/>
      <c r="D1395" s="27"/>
      <c r="E1395" s="27"/>
      <c r="F1395" s="76"/>
      <c r="G1395" s="76"/>
      <c r="H1395" s="76"/>
      <c r="I1395" s="76"/>
      <c r="J1395" s="76"/>
      <c r="K1395" s="203"/>
      <c r="L1395" s="77"/>
      <c r="M1395" s="78"/>
      <c r="N1395" s="78"/>
      <c r="O1395" s="78"/>
      <c r="P1395" s="1"/>
      <c r="Q1395" s="27"/>
      <c r="R1395" s="30"/>
      <c r="S1395" s="1"/>
    </row>
    <row r="1396" spans="1:19" ht="12.75" customHeight="1" x14ac:dyDescent="0.25">
      <c r="A1396" s="22"/>
      <c r="B1396" s="27"/>
      <c r="C1396" s="27"/>
      <c r="D1396" s="27"/>
      <c r="E1396" s="27"/>
      <c r="F1396" s="76"/>
      <c r="G1396" s="76"/>
      <c r="H1396" s="76"/>
      <c r="I1396" s="76"/>
      <c r="J1396" s="76"/>
      <c r="K1396" s="203"/>
      <c r="L1396" s="77"/>
      <c r="M1396" s="78"/>
      <c r="N1396" s="78"/>
      <c r="O1396" s="78"/>
      <c r="P1396" s="1"/>
      <c r="Q1396" s="27"/>
      <c r="R1396" s="30"/>
      <c r="S1396" s="1"/>
    </row>
    <row r="1397" spans="1:19" ht="12.75" customHeight="1" x14ac:dyDescent="0.25">
      <c r="A1397" s="22"/>
      <c r="B1397" s="27"/>
      <c r="C1397" s="27"/>
      <c r="D1397" s="27"/>
      <c r="E1397" s="27"/>
      <c r="F1397" s="76"/>
      <c r="G1397" s="76"/>
      <c r="H1397" s="76"/>
      <c r="I1397" s="76"/>
      <c r="J1397" s="76"/>
      <c r="K1397" s="203"/>
      <c r="L1397" s="77"/>
      <c r="M1397" s="78"/>
      <c r="N1397" s="78"/>
      <c r="O1397" s="78"/>
      <c r="P1397" s="1"/>
      <c r="Q1397" s="27"/>
      <c r="R1397" s="30"/>
      <c r="S1397" s="1"/>
    </row>
    <row r="1398" spans="1:19" ht="12.75" customHeight="1" x14ac:dyDescent="0.25">
      <c r="A1398" s="22"/>
      <c r="B1398" s="27"/>
      <c r="C1398" s="27"/>
      <c r="D1398" s="27"/>
      <c r="E1398" s="27"/>
      <c r="F1398" s="76"/>
      <c r="G1398" s="76"/>
      <c r="H1398" s="76"/>
      <c r="I1398" s="76"/>
      <c r="J1398" s="76"/>
      <c r="K1398" s="203"/>
      <c r="L1398" s="77"/>
      <c r="M1398" s="78"/>
      <c r="N1398" s="78"/>
      <c r="O1398" s="78"/>
      <c r="P1398" s="1"/>
      <c r="Q1398" s="27"/>
      <c r="R1398" s="30"/>
      <c r="S1398" s="1"/>
    </row>
    <row r="1399" spans="1:19" ht="12.75" customHeight="1" x14ac:dyDescent="0.25">
      <c r="A1399" s="22"/>
      <c r="B1399" s="27"/>
      <c r="C1399" s="27"/>
      <c r="D1399" s="27"/>
      <c r="E1399" s="27"/>
      <c r="F1399" s="76"/>
      <c r="G1399" s="76"/>
      <c r="H1399" s="76"/>
      <c r="I1399" s="76"/>
      <c r="J1399" s="76"/>
      <c r="K1399" s="203"/>
      <c r="L1399" s="77"/>
      <c r="M1399" s="78"/>
      <c r="N1399" s="78"/>
      <c r="O1399" s="78"/>
      <c r="P1399" s="1"/>
      <c r="Q1399" s="27"/>
      <c r="R1399" s="30"/>
      <c r="S1399" s="1"/>
    </row>
    <row r="1400" spans="1:19" ht="12.75" customHeight="1" x14ac:dyDescent="0.25">
      <c r="A1400" s="22"/>
      <c r="B1400" s="27"/>
      <c r="C1400" s="27"/>
      <c r="D1400" s="27"/>
      <c r="E1400" s="27"/>
      <c r="F1400" s="76"/>
      <c r="G1400" s="76"/>
      <c r="H1400" s="76"/>
      <c r="I1400" s="76"/>
      <c r="J1400" s="76"/>
      <c r="K1400" s="203"/>
      <c r="L1400" s="77"/>
      <c r="M1400" s="78"/>
      <c r="N1400" s="78"/>
      <c r="O1400" s="78"/>
      <c r="P1400" s="1"/>
      <c r="Q1400" s="27"/>
      <c r="R1400" s="30"/>
      <c r="S1400" s="1"/>
    </row>
    <row r="1401" spans="1:19" ht="12.75" customHeight="1" x14ac:dyDescent="0.25">
      <c r="A1401" s="22"/>
      <c r="B1401" s="27"/>
      <c r="C1401" s="27"/>
      <c r="D1401" s="27"/>
      <c r="E1401" s="27"/>
      <c r="F1401" s="76"/>
      <c r="G1401" s="76"/>
      <c r="H1401" s="76"/>
      <c r="I1401" s="76"/>
      <c r="J1401" s="76"/>
      <c r="K1401" s="203"/>
      <c r="L1401" s="77"/>
      <c r="M1401" s="78"/>
      <c r="N1401" s="78"/>
      <c r="O1401" s="78"/>
      <c r="P1401" s="1"/>
      <c r="Q1401" s="27"/>
      <c r="R1401" s="30"/>
      <c r="S1401" s="1"/>
    </row>
    <row r="1402" spans="1:19" ht="12.75" customHeight="1" x14ac:dyDescent="0.25">
      <c r="A1402" s="22"/>
      <c r="B1402" s="27"/>
      <c r="C1402" s="27"/>
      <c r="D1402" s="27"/>
      <c r="E1402" s="27"/>
      <c r="F1402" s="76"/>
      <c r="G1402" s="76"/>
      <c r="H1402" s="76"/>
      <c r="I1402" s="76"/>
      <c r="J1402" s="76"/>
      <c r="K1402" s="203"/>
      <c r="L1402" s="77"/>
      <c r="M1402" s="78"/>
      <c r="N1402" s="78"/>
      <c r="O1402" s="78"/>
      <c r="P1402" s="1"/>
      <c r="Q1402" s="27"/>
      <c r="R1402" s="30"/>
      <c r="S1402" s="1"/>
    </row>
    <row r="1403" spans="1:19" ht="12.75" customHeight="1" x14ac:dyDescent="0.25">
      <c r="A1403" s="22"/>
      <c r="B1403" s="27"/>
      <c r="C1403" s="27"/>
      <c r="D1403" s="27"/>
      <c r="E1403" s="27"/>
      <c r="F1403" s="76"/>
      <c r="G1403" s="76"/>
      <c r="H1403" s="76"/>
      <c r="I1403" s="76"/>
      <c r="J1403" s="76"/>
      <c r="K1403" s="203"/>
      <c r="L1403" s="77"/>
      <c r="M1403" s="78"/>
      <c r="N1403" s="78"/>
      <c r="O1403" s="78"/>
      <c r="P1403" s="1"/>
      <c r="Q1403" s="27"/>
      <c r="R1403" s="30"/>
      <c r="S1403" s="1"/>
    </row>
    <row r="1404" spans="1:19" ht="12.75" customHeight="1" x14ac:dyDescent="0.25">
      <c r="A1404" s="22"/>
      <c r="B1404" s="27"/>
      <c r="C1404" s="27"/>
      <c r="D1404" s="27"/>
      <c r="E1404" s="27"/>
      <c r="F1404" s="76"/>
      <c r="G1404" s="76"/>
      <c r="H1404" s="76"/>
      <c r="I1404" s="76"/>
      <c r="J1404" s="76"/>
      <c r="K1404" s="203"/>
      <c r="L1404" s="77"/>
      <c r="M1404" s="78"/>
      <c r="N1404" s="78"/>
      <c r="O1404" s="78"/>
      <c r="P1404" s="1"/>
      <c r="Q1404" s="27"/>
      <c r="R1404" s="30"/>
      <c r="S1404" s="1"/>
    </row>
    <row r="1405" spans="1:19" ht="12.75" customHeight="1" x14ac:dyDescent="0.25">
      <c r="A1405" s="22"/>
      <c r="B1405" s="27"/>
      <c r="C1405" s="27"/>
      <c r="D1405" s="27"/>
      <c r="E1405" s="27"/>
      <c r="F1405" s="76"/>
      <c r="G1405" s="76"/>
      <c r="H1405" s="76"/>
      <c r="I1405" s="76"/>
      <c r="J1405" s="76"/>
      <c r="K1405" s="203"/>
      <c r="L1405" s="77"/>
      <c r="M1405" s="78"/>
      <c r="N1405" s="78"/>
      <c r="O1405" s="78"/>
      <c r="P1405" s="1"/>
      <c r="Q1405" s="27"/>
      <c r="R1405" s="30"/>
      <c r="S1405" s="1"/>
    </row>
    <row r="1406" spans="1:19" ht="12.75" customHeight="1" x14ac:dyDescent="0.25">
      <c r="A1406" s="22"/>
      <c r="B1406" s="27"/>
      <c r="C1406" s="27"/>
      <c r="D1406" s="27"/>
      <c r="E1406" s="27"/>
      <c r="F1406" s="76"/>
      <c r="G1406" s="76"/>
      <c r="H1406" s="76"/>
      <c r="I1406" s="76"/>
      <c r="J1406" s="76"/>
      <c r="K1406" s="203"/>
      <c r="L1406" s="77"/>
      <c r="M1406" s="78"/>
      <c r="N1406" s="78"/>
      <c r="O1406" s="78"/>
      <c r="P1406" s="1"/>
      <c r="Q1406" s="27"/>
      <c r="R1406" s="30"/>
      <c r="S1406" s="1"/>
    </row>
    <row r="1407" spans="1:19" ht="12.75" customHeight="1" x14ac:dyDescent="0.25">
      <c r="A1407" s="22"/>
      <c r="B1407" s="27"/>
      <c r="C1407" s="27"/>
      <c r="D1407" s="27"/>
      <c r="E1407" s="27"/>
      <c r="F1407" s="76"/>
      <c r="G1407" s="76"/>
      <c r="H1407" s="76"/>
      <c r="I1407" s="76"/>
      <c r="J1407" s="76"/>
      <c r="K1407" s="203"/>
      <c r="L1407" s="77"/>
      <c r="M1407" s="78"/>
      <c r="N1407" s="78"/>
      <c r="O1407" s="78"/>
      <c r="P1407" s="1"/>
      <c r="Q1407" s="27"/>
      <c r="R1407" s="30"/>
      <c r="S1407" s="1"/>
    </row>
    <row r="1408" spans="1:19" ht="12.75" customHeight="1" x14ac:dyDescent="0.25">
      <c r="A1408" s="22"/>
      <c r="B1408" s="27"/>
      <c r="C1408" s="27"/>
      <c r="D1408" s="27"/>
      <c r="E1408" s="27"/>
      <c r="F1408" s="76"/>
      <c r="G1408" s="76"/>
      <c r="H1408" s="76"/>
      <c r="I1408" s="76"/>
      <c r="J1408" s="76"/>
      <c r="K1408" s="203"/>
      <c r="L1408" s="77"/>
      <c r="M1408" s="78"/>
      <c r="N1408" s="78"/>
      <c r="O1408" s="78"/>
      <c r="P1408" s="1"/>
      <c r="Q1408" s="27"/>
      <c r="R1408" s="30"/>
      <c r="S1408" s="1"/>
    </row>
    <row r="1409" spans="1:19" ht="12.75" customHeight="1" x14ac:dyDescent="0.25">
      <c r="A1409" s="22"/>
      <c r="B1409" s="27"/>
      <c r="C1409" s="27"/>
      <c r="D1409" s="27"/>
      <c r="E1409" s="27"/>
      <c r="F1409" s="76"/>
      <c r="G1409" s="76"/>
      <c r="H1409" s="76"/>
      <c r="I1409" s="76"/>
      <c r="J1409" s="76"/>
      <c r="K1409" s="203"/>
      <c r="L1409" s="77"/>
      <c r="M1409" s="78"/>
      <c r="N1409" s="78"/>
      <c r="O1409" s="78"/>
      <c r="P1409" s="1"/>
      <c r="Q1409" s="27"/>
      <c r="R1409" s="30"/>
      <c r="S1409" s="1"/>
    </row>
    <row r="1410" spans="1:19" ht="12.75" customHeight="1" x14ac:dyDescent="0.25">
      <c r="A1410" s="22"/>
      <c r="B1410" s="27"/>
      <c r="C1410" s="27"/>
      <c r="D1410" s="27"/>
      <c r="E1410" s="27"/>
      <c r="F1410" s="76"/>
      <c r="G1410" s="76"/>
      <c r="H1410" s="76"/>
      <c r="I1410" s="76"/>
      <c r="J1410" s="76"/>
      <c r="K1410" s="203"/>
      <c r="L1410" s="77"/>
      <c r="M1410" s="78"/>
      <c r="N1410" s="78"/>
      <c r="O1410" s="78"/>
      <c r="P1410" s="1"/>
      <c r="Q1410" s="27"/>
      <c r="R1410" s="30"/>
      <c r="S1410" s="1"/>
    </row>
    <row r="1411" spans="1:19" ht="12.75" customHeight="1" x14ac:dyDescent="0.25">
      <c r="A1411" s="22"/>
      <c r="B1411" s="27"/>
      <c r="C1411" s="27"/>
      <c r="D1411" s="27"/>
      <c r="E1411" s="27"/>
      <c r="F1411" s="76"/>
      <c r="G1411" s="76"/>
      <c r="H1411" s="76"/>
      <c r="I1411" s="76"/>
      <c r="J1411" s="76"/>
      <c r="K1411" s="203"/>
      <c r="L1411" s="77"/>
      <c r="M1411" s="78"/>
      <c r="N1411" s="78"/>
      <c r="O1411" s="78"/>
      <c r="P1411" s="1"/>
      <c r="Q1411" s="27"/>
      <c r="R1411" s="30"/>
      <c r="S1411" s="1"/>
    </row>
    <row r="1412" spans="1:19" ht="12.75" customHeight="1" x14ac:dyDescent="0.25">
      <c r="A1412" s="22"/>
      <c r="B1412" s="27"/>
      <c r="C1412" s="27"/>
      <c r="D1412" s="27"/>
      <c r="E1412" s="27"/>
      <c r="F1412" s="76"/>
      <c r="G1412" s="76"/>
      <c r="H1412" s="76"/>
      <c r="I1412" s="76"/>
      <c r="J1412" s="76"/>
      <c r="K1412" s="203"/>
      <c r="L1412" s="77"/>
      <c r="M1412" s="78"/>
      <c r="N1412" s="78"/>
      <c r="O1412" s="78"/>
      <c r="P1412" s="1"/>
      <c r="Q1412" s="27"/>
      <c r="R1412" s="30"/>
      <c r="S1412" s="1"/>
    </row>
    <row r="1413" spans="1:19" ht="12.75" customHeight="1" x14ac:dyDescent="0.25">
      <c r="A1413" s="22"/>
      <c r="B1413" s="27"/>
      <c r="C1413" s="27"/>
      <c r="D1413" s="27"/>
      <c r="E1413" s="27"/>
      <c r="F1413" s="76"/>
      <c r="G1413" s="76"/>
      <c r="H1413" s="76"/>
      <c r="I1413" s="76"/>
      <c r="J1413" s="76"/>
      <c r="K1413" s="203"/>
      <c r="L1413" s="77"/>
      <c r="M1413" s="78"/>
      <c r="N1413" s="78"/>
      <c r="O1413" s="78"/>
      <c r="P1413" s="1"/>
      <c r="Q1413" s="27"/>
      <c r="R1413" s="30"/>
      <c r="S1413" s="1"/>
    </row>
    <row r="1414" spans="1:19" ht="12.75" customHeight="1" x14ac:dyDescent="0.25">
      <c r="A1414" s="22"/>
      <c r="B1414" s="27"/>
      <c r="C1414" s="27"/>
      <c r="D1414" s="27"/>
      <c r="E1414" s="27"/>
      <c r="F1414" s="76"/>
      <c r="G1414" s="76"/>
      <c r="H1414" s="76"/>
      <c r="I1414" s="76"/>
      <c r="J1414" s="76"/>
      <c r="K1414" s="203"/>
      <c r="L1414" s="77"/>
      <c r="M1414" s="78"/>
      <c r="N1414" s="78"/>
      <c r="O1414" s="78"/>
      <c r="P1414" s="1"/>
      <c r="Q1414" s="27"/>
      <c r="R1414" s="30"/>
      <c r="S1414" s="1"/>
    </row>
    <row r="1415" spans="1:19" ht="12.75" customHeight="1" x14ac:dyDescent="0.25">
      <c r="A1415" s="22"/>
      <c r="B1415" s="27"/>
      <c r="C1415" s="27"/>
      <c r="D1415" s="27"/>
      <c r="E1415" s="27"/>
      <c r="F1415" s="76"/>
      <c r="G1415" s="76"/>
      <c r="H1415" s="76"/>
      <c r="I1415" s="76"/>
      <c r="J1415" s="76"/>
      <c r="K1415" s="203"/>
      <c r="L1415" s="77"/>
      <c r="M1415" s="78"/>
      <c r="N1415" s="78"/>
      <c r="O1415" s="78"/>
      <c r="P1415" s="1"/>
      <c r="Q1415" s="27"/>
      <c r="R1415" s="30"/>
      <c r="S1415" s="1"/>
    </row>
    <row r="1416" spans="1:19" ht="12.75" customHeight="1" x14ac:dyDescent="0.25">
      <c r="A1416" s="22"/>
      <c r="B1416" s="27"/>
      <c r="C1416" s="27"/>
      <c r="D1416" s="27"/>
      <c r="E1416" s="27"/>
      <c r="F1416" s="76"/>
      <c r="G1416" s="76"/>
      <c r="H1416" s="76"/>
      <c r="I1416" s="76"/>
      <c r="J1416" s="76"/>
      <c r="K1416" s="203"/>
      <c r="L1416" s="77"/>
      <c r="M1416" s="78"/>
      <c r="N1416" s="78"/>
      <c r="O1416" s="78"/>
      <c r="P1416" s="1"/>
      <c r="Q1416" s="27"/>
      <c r="R1416" s="30"/>
      <c r="S1416" s="1"/>
    </row>
    <row r="1417" spans="1:19" ht="12.75" customHeight="1" x14ac:dyDescent="0.25">
      <c r="A1417" s="22"/>
      <c r="B1417" s="27"/>
      <c r="C1417" s="27"/>
      <c r="D1417" s="27"/>
      <c r="E1417" s="27"/>
      <c r="F1417" s="76"/>
      <c r="G1417" s="76"/>
      <c r="H1417" s="76"/>
      <c r="I1417" s="76"/>
      <c r="J1417" s="76"/>
      <c r="K1417" s="203"/>
      <c r="L1417" s="77"/>
      <c r="M1417" s="78"/>
      <c r="N1417" s="78"/>
      <c r="O1417" s="78"/>
      <c r="P1417" s="1"/>
      <c r="Q1417" s="27"/>
      <c r="R1417" s="30"/>
      <c r="S1417" s="1"/>
    </row>
    <row r="1418" spans="1:19" ht="12.75" customHeight="1" x14ac:dyDescent="0.25">
      <c r="A1418" s="22"/>
      <c r="B1418" s="27"/>
      <c r="C1418" s="27"/>
      <c r="D1418" s="27"/>
      <c r="E1418" s="27"/>
      <c r="F1418" s="76"/>
      <c r="G1418" s="76"/>
      <c r="H1418" s="76"/>
      <c r="I1418" s="76"/>
      <c r="J1418" s="76"/>
      <c r="K1418" s="203"/>
      <c r="L1418" s="77"/>
      <c r="M1418" s="78"/>
      <c r="N1418" s="78"/>
      <c r="O1418" s="78"/>
      <c r="P1418" s="1"/>
      <c r="Q1418" s="27"/>
      <c r="R1418" s="30"/>
      <c r="S1418" s="1"/>
    </row>
    <row r="1419" spans="1:19" ht="12.75" customHeight="1" x14ac:dyDescent="0.25">
      <c r="A1419" s="22"/>
      <c r="B1419" s="27"/>
      <c r="C1419" s="27"/>
      <c r="D1419" s="27"/>
      <c r="E1419" s="27"/>
      <c r="F1419" s="76"/>
      <c r="G1419" s="76"/>
      <c r="H1419" s="76"/>
      <c r="I1419" s="76"/>
      <c r="J1419" s="76"/>
      <c r="K1419" s="203"/>
      <c r="L1419" s="77"/>
      <c r="M1419" s="78"/>
      <c r="N1419" s="78"/>
      <c r="O1419" s="78"/>
      <c r="P1419" s="1"/>
      <c r="Q1419" s="27"/>
      <c r="R1419" s="30"/>
      <c r="S1419" s="1"/>
    </row>
    <row r="1420" spans="1:19" ht="12.75" customHeight="1" x14ac:dyDescent="0.25">
      <c r="A1420" s="22"/>
      <c r="B1420" s="27"/>
      <c r="C1420" s="27"/>
      <c r="D1420" s="27"/>
      <c r="E1420" s="27"/>
      <c r="F1420" s="76"/>
      <c r="G1420" s="76"/>
      <c r="H1420" s="76"/>
      <c r="I1420" s="76"/>
      <c r="J1420" s="76"/>
      <c r="K1420" s="203"/>
      <c r="L1420" s="77"/>
      <c r="M1420" s="78"/>
      <c r="N1420" s="78"/>
      <c r="O1420" s="78"/>
      <c r="P1420" s="1"/>
      <c r="Q1420" s="27"/>
      <c r="R1420" s="30"/>
      <c r="S1420" s="1"/>
    </row>
    <row r="1421" spans="1:19" ht="12.75" customHeight="1" x14ac:dyDescent="0.25">
      <c r="A1421" s="22"/>
      <c r="B1421" s="27"/>
      <c r="C1421" s="27"/>
      <c r="D1421" s="27"/>
      <c r="E1421" s="27"/>
      <c r="F1421" s="76"/>
      <c r="G1421" s="76"/>
      <c r="H1421" s="76"/>
      <c r="I1421" s="76"/>
      <c r="J1421" s="76"/>
      <c r="K1421" s="203"/>
      <c r="L1421" s="77"/>
      <c r="M1421" s="78"/>
      <c r="N1421" s="78"/>
      <c r="O1421" s="78"/>
      <c r="P1421" s="1"/>
      <c r="Q1421" s="27"/>
      <c r="R1421" s="30"/>
      <c r="S1421" s="1"/>
    </row>
    <row r="1422" spans="1:19" ht="12.75" customHeight="1" x14ac:dyDescent="0.25">
      <c r="A1422" s="22"/>
      <c r="B1422" s="27"/>
      <c r="C1422" s="27"/>
      <c r="D1422" s="27"/>
      <c r="E1422" s="27"/>
      <c r="F1422" s="76"/>
      <c r="G1422" s="76"/>
      <c r="H1422" s="76"/>
      <c r="I1422" s="76"/>
      <c r="J1422" s="76"/>
      <c r="K1422" s="203"/>
      <c r="L1422" s="77"/>
      <c r="M1422" s="78"/>
      <c r="N1422" s="78"/>
      <c r="O1422" s="78"/>
      <c r="P1422" s="1"/>
      <c r="Q1422" s="27"/>
      <c r="R1422" s="30"/>
      <c r="S1422" s="1"/>
    </row>
    <row r="1423" spans="1:19" ht="12.75" customHeight="1" x14ac:dyDescent="0.25">
      <c r="A1423" s="22"/>
      <c r="B1423" s="27"/>
      <c r="C1423" s="27"/>
      <c r="D1423" s="27"/>
      <c r="E1423" s="27"/>
      <c r="F1423" s="76"/>
      <c r="G1423" s="76"/>
      <c r="H1423" s="76"/>
      <c r="I1423" s="76"/>
      <c r="J1423" s="76"/>
      <c r="K1423" s="203"/>
      <c r="L1423" s="77"/>
      <c r="M1423" s="78"/>
      <c r="N1423" s="78"/>
      <c r="O1423" s="78"/>
      <c r="P1423" s="1"/>
      <c r="Q1423" s="27"/>
      <c r="R1423" s="30"/>
      <c r="S1423" s="1"/>
    </row>
    <row r="1424" spans="1:19" ht="12.75" customHeight="1" x14ac:dyDescent="0.25">
      <c r="A1424" s="22"/>
      <c r="B1424" s="27"/>
      <c r="C1424" s="27"/>
      <c r="D1424" s="27"/>
      <c r="E1424" s="27"/>
      <c r="F1424" s="76"/>
      <c r="G1424" s="76"/>
      <c r="H1424" s="76"/>
      <c r="I1424" s="76"/>
      <c r="J1424" s="76"/>
      <c r="K1424" s="203"/>
      <c r="L1424" s="77"/>
      <c r="M1424" s="78"/>
      <c r="N1424" s="78"/>
      <c r="O1424" s="78"/>
      <c r="P1424" s="1"/>
      <c r="Q1424" s="27"/>
      <c r="R1424" s="30"/>
      <c r="S1424" s="1"/>
    </row>
    <row r="1425" spans="1:19" ht="12.75" customHeight="1" x14ac:dyDescent="0.25">
      <c r="A1425" s="22"/>
      <c r="B1425" s="27"/>
      <c r="C1425" s="27"/>
      <c r="D1425" s="27"/>
      <c r="E1425" s="27"/>
      <c r="F1425" s="76"/>
      <c r="G1425" s="76"/>
      <c r="H1425" s="76"/>
      <c r="I1425" s="76"/>
      <c r="J1425" s="76"/>
      <c r="K1425" s="203"/>
      <c r="L1425" s="77"/>
      <c r="M1425" s="78"/>
      <c r="N1425" s="78"/>
      <c r="O1425" s="78"/>
      <c r="P1425" s="1"/>
      <c r="Q1425" s="27"/>
      <c r="R1425" s="30"/>
      <c r="S1425" s="1"/>
    </row>
    <row r="1426" spans="1:19" ht="12.75" customHeight="1" x14ac:dyDescent="0.25">
      <c r="A1426" s="22"/>
      <c r="B1426" s="27"/>
      <c r="C1426" s="27"/>
      <c r="D1426" s="27"/>
      <c r="E1426" s="27"/>
      <c r="F1426" s="76"/>
      <c r="G1426" s="76"/>
      <c r="H1426" s="76"/>
      <c r="I1426" s="76"/>
      <c r="J1426" s="76"/>
      <c r="K1426" s="203"/>
      <c r="L1426" s="77"/>
      <c r="M1426" s="78"/>
      <c r="N1426" s="78"/>
      <c r="O1426" s="78"/>
      <c r="P1426" s="1"/>
      <c r="Q1426" s="27"/>
      <c r="R1426" s="30"/>
      <c r="S1426" s="1"/>
    </row>
    <row r="1427" spans="1:19" ht="12.75" customHeight="1" x14ac:dyDescent="0.25">
      <c r="A1427" s="22"/>
      <c r="B1427" s="27"/>
      <c r="C1427" s="27"/>
      <c r="D1427" s="27"/>
      <c r="E1427" s="27"/>
      <c r="F1427" s="76"/>
      <c r="G1427" s="76"/>
      <c r="H1427" s="76"/>
      <c r="I1427" s="76"/>
      <c r="J1427" s="76"/>
      <c r="K1427" s="203"/>
      <c r="L1427" s="77"/>
      <c r="M1427" s="78"/>
      <c r="N1427" s="78"/>
      <c r="O1427" s="78"/>
      <c r="P1427" s="1"/>
      <c r="Q1427" s="27"/>
      <c r="R1427" s="30"/>
      <c r="S1427" s="1"/>
    </row>
    <row r="1428" spans="1:19" ht="12.75" customHeight="1" x14ac:dyDescent="0.25">
      <c r="A1428" s="22"/>
      <c r="B1428" s="27"/>
      <c r="C1428" s="27"/>
      <c r="D1428" s="27"/>
      <c r="E1428" s="27"/>
      <c r="F1428" s="76"/>
      <c r="G1428" s="76"/>
      <c r="H1428" s="76"/>
      <c r="I1428" s="76"/>
      <c r="J1428" s="76"/>
      <c r="K1428" s="203"/>
      <c r="L1428" s="77"/>
      <c r="M1428" s="78"/>
      <c r="N1428" s="78"/>
      <c r="O1428" s="78"/>
      <c r="P1428" s="1"/>
      <c r="Q1428" s="27"/>
      <c r="R1428" s="30"/>
      <c r="S1428" s="1"/>
    </row>
    <row r="1429" spans="1:19" ht="12.75" customHeight="1" x14ac:dyDescent="0.25">
      <c r="A1429" s="22"/>
      <c r="B1429" s="27"/>
      <c r="C1429" s="27"/>
      <c r="D1429" s="27"/>
      <c r="E1429" s="27"/>
      <c r="F1429" s="76"/>
      <c r="G1429" s="76"/>
      <c r="H1429" s="76"/>
      <c r="I1429" s="76"/>
      <c r="J1429" s="76"/>
      <c r="K1429" s="203"/>
      <c r="L1429" s="77"/>
      <c r="M1429" s="78"/>
      <c r="N1429" s="78"/>
      <c r="O1429" s="78"/>
      <c r="P1429" s="1"/>
      <c r="Q1429" s="27"/>
      <c r="R1429" s="30"/>
      <c r="S1429" s="1"/>
    </row>
    <row r="1430" spans="1:19" ht="12.75" customHeight="1" x14ac:dyDescent="0.25">
      <c r="A1430" s="22"/>
      <c r="B1430" s="27"/>
      <c r="C1430" s="27"/>
      <c r="D1430" s="27"/>
      <c r="E1430" s="27"/>
      <c r="F1430" s="76"/>
      <c r="G1430" s="76"/>
      <c r="H1430" s="76"/>
      <c r="I1430" s="76"/>
      <c r="J1430" s="76"/>
      <c r="K1430" s="203"/>
      <c r="L1430" s="77"/>
      <c r="M1430" s="78"/>
      <c r="N1430" s="78"/>
      <c r="O1430" s="78"/>
      <c r="P1430" s="1"/>
      <c r="Q1430" s="27"/>
      <c r="R1430" s="30"/>
      <c r="S1430" s="1"/>
    </row>
    <row r="1431" spans="1:19" ht="12.75" customHeight="1" x14ac:dyDescent="0.25">
      <c r="A1431" s="22"/>
      <c r="B1431" s="27"/>
      <c r="C1431" s="27"/>
      <c r="D1431" s="27"/>
      <c r="E1431" s="27"/>
      <c r="F1431" s="76"/>
      <c r="G1431" s="76"/>
      <c r="H1431" s="76"/>
      <c r="I1431" s="76"/>
      <c r="J1431" s="76"/>
      <c r="K1431" s="203"/>
      <c r="L1431" s="77"/>
      <c r="M1431" s="78"/>
      <c r="N1431" s="78"/>
      <c r="O1431" s="78"/>
      <c r="P1431" s="1"/>
      <c r="Q1431" s="27"/>
      <c r="R1431" s="30"/>
      <c r="S1431" s="1"/>
    </row>
    <row r="1432" spans="1:19" ht="12.75" customHeight="1" x14ac:dyDescent="0.25">
      <c r="A1432" s="22"/>
      <c r="B1432" s="27"/>
      <c r="C1432" s="27"/>
      <c r="D1432" s="27"/>
      <c r="E1432" s="27"/>
      <c r="F1432" s="76"/>
      <c r="G1432" s="76"/>
      <c r="H1432" s="76"/>
      <c r="I1432" s="76"/>
      <c r="J1432" s="76"/>
      <c r="K1432" s="203"/>
      <c r="L1432" s="77"/>
      <c r="M1432" s="78"/>
      <c r="N1432" s="78"/>
      <c r="O1432" s="78"/>
      <c r="P1432" s="1"/>
      <c r="Q1432" s="27"/>
      <c r="R1432" s="30"/>
      <c r="S1432" s="1"/>
    </row>
    <row r="1433" spans="1:19" ht="12.75" customHeight="1" x14ac:dyDescent="0.25">
      <c r="A1433" s="22"/>
      <c r="B1433" s="27"/>
      <c r="C1433" s="27"/>
      <c r="D1433" s="27"/>
      <c r="E1433" s="27"/>
      <c r="F1433" s="76"/>
      <c r="G1433" s="76"/>
      <c r="H1433" s="76"/>
      <c r="I1433" s="76"/>
      <c r="J1433" s="76"/>
      <c r="K1433" s="203"/>
      <c r="L1433" s="77"/>
      <c r="M1433" s="78"/>
      <c r="N1433" s="78"/>
      <c r="O1433" s="78"/>
      <c r="P1433" s="1"/>
      <c r="Q1433" s="27"/>
      <c r="R1433" s="30"/>
      <c r="S1433" s="1"/>
    </row>
    <row r="1434" spans="1:19" ht="12.75" customHeight="1" x14ac:dyDescent="0.25">
      <c r="A1434" s="22"/>
      <c r="B1434" s="27"/>
      <c r="C1434" s="27"/>
      <c r="D1434" s="27"/>
      <c r="E1434" s="27"/>
      <c r="F1434" s="76"/>
      <c r="G1434" s="76"/>
      <c r="H1434" s="76"/>
      <c r="I1434" s="76"/>
      <c r="J1434" s="76"/>
      <c r="K1434" s="203"/>
      <c r="L1434" s="77"/>
      <c r="M1434" s="78"/>
      <c r="N1434" s="78"/>
      <c r="O1434" s="78"/>
      <c r="P1434" s="1"/>
      <c r="Q1434" s="27"/>
      <c r="R1434" s="30"/>
      <c r="S1434" s="1"/>
    </row>
    <row r="1435" spans="1:19" ht="12.75" customHeight="1" x14ac:dyDescent="0.25">
      <c r="A1435" s="22"/>
      <c r="B1435" s="27"/>
      <c r="C1435" s="27"/>
      <c r="D1435" s="27"/>
      <c r="E1435" s="27"/>
      <c r="F1435" s="76"/>
      <c r="G1435" s="76"/>
      <c r="H1435" s="76"/>
      <c r="I1435" s="76"/>
      <c r="J1435" s="76"/>
      <c r="K1435" s="203"/>
      <c r="L1435" s="77"/>
      <c r="M1435" s="78"/>
      <c r="N1435" s="78"/>
      <c r="O1435" s="78"/>
      <c r="P1435" s="1"/>
      <c r="Q1435" s="27"/>
      <c r="R1435" s="30"/>
      <c r="S1435" s="1"/>
    </row>
    <row r="1436" spans="1:19" ht="12.75" customHeight="1" x14ac:dyDescent="0.25">
      <c r="A1436" s="22"/>
      <c r="B1436" s="27"/>
      <c r="C1436" s="27"/>
      <c r="D1436" s="27"/>
      <c r="E1436" s="27"/>
      <c r="F1436" s="76"/>
      <c r="G1436" s="76"/>
      <c r="H1436" s="76"/>
      <c r="I1436" s="76"/>
      <c r="J1436" s="76"/>
      <c r="K1436" s="203"/>
      <c r="L1436" s="77"/>
      <c r="M1436" s="78"/>
      <c r="N1436" s="78"/>
      <c r="O1436" s="78"/>
      <c r="P1436" s="1"/>
      <c r="Q1436" s="27"/>
      <c r="R1436" s="30"/>
      <c r="S1436" s="1"/>
    </row>
    <row r="1437" spans="1:19" ht="12.75" customHeight="1" x14ac:dyDescent="0.25">
      <c r="A1437" s="22"/>
      <c r="B1437" s="27"/>
      <c r="C1437" s="27"/>
      <c r="D1437" s="27"/>
      <c r="E1437" s="27"/>
      <c r="F1437" s="76"/>
      <c r="G1437" s="76"/>
      <c r="H1437" s="76"/>
      <c r="I1437" s="76"/>
      <c r="J1437" s="76"/>
      <c r="K1437" s="203"/>
      <c r="L1437" s="77"/>
      <c r="M1437" s="78"/>
      <c r="N1437" s="78"/>
      <c r="O1437" s="78"/>
      <c r="P1437" s="1"/>
      <c r="Q1437" s="27"/>
      <c r="R1437" s="30"/>
      <c r="S1437" s="1"/>
    </row>
    <row r="1438" spans="1:19" ht="12.75" customHeight="1" x14ac:dyDescent="0.25">
      <c r="A1438" s="22"/>
      <c r="B1438" s="27"/>
      <c r="C1438" s="27"/>
      <c r="D1438" s="27"/>
      <c r="E1438" s="27"/>
      <c r="F1438" s="76"/>
      <c r="G1438" s="76"/>
      <c r="H1438" s="76"/>
      <c r="I1438" s="76"/>
      <c r="J1438" s="76"/>
      <c r="K1438" s="203"/>
      <c r="L1438" s="77"/>
      <c r="M1438" s="78"/>
      <c r="N1438" s="78"/>
      <c r="O1438" s="78"/>
      <c r="P1438" s="1"/>
      <c r="Q1438" s="27"/>
      <c r="R1438" s="30"/>
      <c r="S1438" s="1"/>
    </row>
    <row r="1439" spans="1:19" ht="12.75" customHeight="1" x14ac:dyDescent="0.25">
      <c r="A1439" s="22"/>
      <c r="B1439" s="27"/>
      <c r="C1439" s="27"/>
      <c r="D1439" s="27"/>
      <c r="E1439" s="27"/>
      <c r="F1439" s="76"/>
      <c r="G1439" s="76"/>
      <c r="H1439" s="76"/>
      <c r="I1439" s="76"/>
      <c r="J1439" s="76"/>
      <c r="K1439" s="203"/>
      <c r="L1439" s="77"/>
      <c r="M1439" s="78"/>
      <c r="N1439" s="78"/>
      <c r="O1439" s="78"/>
      <c r="P1439" s="1"/>
      <c r="Q1439" s="27"/>
      <c r="R1439" s="30"/>
      <c r="S1439" s="1"/>
    </row>
    <row r="1440" spans="1:19" ht="12.75" customHeight="1" x14ac:dyDescent="0.25">
      <c r="A1440" s="22"/>
      <c r="B1440" s="27"/>
      <c r="C1440" s="27"/>
      <c r="D1440" s="27"/>
      <c r="E1440" s="27"/>
      <c r="F1440" s="76"/>
      <c r="G1440" s="76"/>
      <c r="H1440" s="76"/>
      <c r="I1440" s="76"/>
      <c r="J1440" s="76"/>
      <c r="K1440" s="203"/>
      <c r="L1440" s="77"/>
      <c r="M1440" s="78"/>
      <c r="N1440" s="78"/>
      <c r="O1440" s="78"/>
      <c r="P1440" s="1"/>
      <c r="Q1440" s="27"/>
      <c r="R1440" s="30"/>
      <c r="S1440" s="1"/>
    </row>
    <row r="1441" spans="1:19" ht="12.75" customHeight="1" x14ac:dyDescent="0.25">
      <c r="A1441" s="22"/>
      <c r="B1441" s="27"/>
      <c r="C1441" s="27"/>
      <c r="D1441" s="27"/>
      <c r="E1441" s="27"/>
      <c r="F1441" s="76"/>
      <c r="G1441" s="76"/>
      <c r="H1441" s="76"/>
      <c r="I1441" s="76"/>
      <c r="J1441" s="76"/>
      <c r="K1441" s="203"/>
      <c r="L1441" s="77"/>
      <c r="M1441" s="78"/>
      <c r="N1441" s="78"/>
      <c r="O1441" s="78"/>
      <c r="P1441" s="1"/>
      <c r="Q1441" s="27"/>
      <c r="R1441" s="30"/>
      <c r="S1441" s="1"/>
    </row>
    <row r="1442" spans="1:19" ht="12.75" customHeight="1" x14ac:dyDescent="0.25">
      <c r="A1442" s="22"/>
      <c r="B1442" s="27"/>
      <c r="C1442" s="27"/>
      <c r="D1442" s="27"/>
      <c r="E1442" s="27"/>
      <c r="F1442" s="76"/>
      <c r="G1442" s="76"/>
      <c r="H1442" s="76"/>
      <c r="I1442" s="76"/>
      <c r="J1442" s="76"/>
      <c r="K1442" s="203"/>
      <c r="L1442" s="77"/>
      <c r="M1442" s="78"/>
      <c r="N1442" s="78"/>
      <c r="O1442" s="78"/>
      <c r="P1442" s="1"/>
      <c r="Q1442" s="27"/>
      <c r="R1442" s="30"/>
      <c r="S1442" s="1"/>
    </row>
    <row r="1443" spans="1:19" ht="12.75" customHeight="1" x14ac:dyDescent="0.25">
      <c r="A1443" s="22"/>
      <c r="B1443" s="27"/>
      <c r="C1443" s="27"/>
      <c r="D1443" s="27"/>
      <c r="E1443" s="27"/>
      <c r="F1443" s="76"/>
      <c r="G1443" s="76"/>
      <c r="H1443" s="76"/>
      <c r="I1443" s="76"/>
      <c r="J1443" s="76"/>
      <c r="K1443" s="203"/>
      <c r="L1443" s="77"/>
      <c r="M1443" s="78"/>
      <c r="N1443" s="78"/>
      <c r="O1443" s="78"/>
      <c r="P1443" s="1"/>
      <c r="Q1443" s="27"/>
      <c r="R1443" s="30"/>
      <c r="S1443" s="1"/>
    </row>
    <row r="1444" spans="1:19" ht="12.75" customHeight="1" x14ac:dyDescent="0.25">
      <c r="A1444" s="22"/>
      <c r="B1444" s="27"/>
      <c r="C1444" s="27"/>
      <c r="D1444" s="27"/>
      <c r="E1444" s="27"/>
      <c r="F1444" s="76"/>
      <c r="G1444" s="76"/>
      <c r="H1444" s="76"/>
      <c r="I1444" s="76"/>
      <c r="J1444" s="76"/>
      <c r="K1444" s="203"/>
      <c r="L1444" s="77"/>
      <c r="M1444" s="78"/>
      <c r="N1444" s="78"/>
      <c r="O1444" s="78"/>
      <c r="P1444" s="1"/>
      <c r="Q1444" s="27"/>
      <c r="R1444" s="30"/>
      <c r="S1444" s="1"/>
    </row>
    <row r="1445" spans="1:19" ht="12.75" customHeight="1" x14ac:dyDescent="0.25">
      <c r="A1445" s="22"/>
      <c r="B1445" s="27"/>
      <c r="C1445" s="27"/>
      <c r="D1445" s="27"/>
      <c r="E1445" s="27"/>
      <c r="F1445" s="76"/>
      <c r="G1445" s="76"/>
      <c r="H1445" s="76"/>
      <c r="I1445" s="76"/>
      <c r="J1445" s="76"/>
      <c r="K1445" s="203"/>
      <c r="L1445" s="77"/>
      <c r="M1445" s="78"/>
      <c r="N1445" s="78"/>
      <c r="O1445" s="78"/>
      <c r="P1445" s="1"/>
      <c r="Q1445" s="27"/>
      <c r="R1445" s="30"/>
      <c r="S1445" s="1"/>
    </row>
    <row r="1446" spans="1:19" ht="12.75" customHeight="1" x14ac:dyDescent="0.25">
      <c r="A1446" s="22"/>
      <c r="B1446" s="27"/>
      <c r="C1446" s="27"/>
      <c r="D1446" s="27"/>
      <c r="E1446" s="27"/>
      <c r="F1446" s="76"/>
      <c r="G1446" s="76"/>
      <c r="H1446" s="76"/>
      <c r="I1446" s="76"/>
      <c r="J1446" s="76"/>
      <c r="K1446" s="203"/>
      <c r="L1446" s="77"/>
      <c r="M1446" s="78"/>
      <c r="N1446" s="78"/>
      <c r="O1446" s="78"/>
      <c r="P1446" s="1"/>
      <c r="Q1446" s="27"/>
      <c r="R1446" s="30"/>
      <c r="S1446" s="1"/>
    </row>
    <row r="1447" spans="1:19" ht="12.75" customHeight="1" x14ac:dyDescent="0.25">
      <c r="A1447" s="22"/>
      <c r="B1447" s="27"/>
      <c r="C1447" s="27"/>
      <c r="D1447" s="27"/>
      <c r="E1447" s="27"/>
      <c r="F1447" s="76"/>
      <c r="G1447" s="76"/>
      <c r="H1447" s="76"/>
      <c r="I1447" s="76"/>
      <c r="J1447" s="76"/>
      <c r="K1447" s="203"/>
      <c r="L1447" s="77"/>
      <c r="M1447" s="78"/>
      <c r="N1447" s="78"/>
      <c r="O1447" s="78"/>
      <c r="P1447" s="1"/>
      <c r="Q1447" s="27"/>
      <c r="R1447" s="30"/>
      <c r="S1447" s="1"/>
    </row>
    <row r="1448" spans="1:19" ht="12.75" customHeight="1" x14ac:dyDescent="0.25">
      <c r="A1448" s="22"/>
      <c r="B1448" s="27"/>
      <c r="C1448" s="27"/>
      <c r="D1448" s="27"/>
      <c r="E1448" s="27"/>
      <c r="F1448" s="76"/>
      <c r="G1448" s="76"/>
      <c r="H1448" s="76"/>
      <c r="I1448" s="76"/>
      <c r="J1448" s="76"/>
      <c r="K1448" s="203"/>
      <c r="L1448" s="77"/>
      <c r="M1448" s="78"/>
      <c r="N1448" s="78"/>
      <c r="O1448" s="78"/>
      <c r="P1448" s="1"/>
      <c r="Q1448" s="27"/>
      <c r="R1448" s="30"/>
      <c r="S1448" s="1"/>
    </row>
    <row r="1449" spans="1:19" ht="12.75" customHeight="1" x14ac:dyDescent="0.25">
      <c r="A1449" s="22"/>
      <c r="B1449" s="27"/>
      <c r="C1449" s="27"/>
      <c r="D1449" s="27"/>
      <c r="E1449" s="27"/>
      <c r="F1449" s="76"/>
      <c r="G1449" s="76"/>
      <c r="H1449" s="76"/>
      <c r="I1449" s="76"/>
      <c r="J1449" s="76"/>
      <c r="K1449" s="203"/>
      <c r="L1449" s="77"/>
      <c r="M1449" s="78"/>
      <c r="N1449" s="78"/>
      <c r="O1449" s="78"/>
      <c r="P1449" s="1"/>
      <c r="Q1449" s="27"/>
      <c r="R1449" s="30"/>
      <c r="S1449" s="1"/>
    </row>
    <row r="1450" spans="1:19" ht="12.75" customHeight="1" x14ac:dyDescent="0.25">
      <c r="A1450" s="22"/>
      <c r="B1450" s="27"/>
      <c r="C1450" s="27"/>
      <c r="D1450" s="27"/>
      <c r="E1450" s="27"/>
      <c r="F1450" s="76"/>
      <c r="G1450" s="76"/>
      <c r="H1450" s="76"/>
      <c r="I1450" s="76"/>
      <c r="J1450" s="76"/>
      <c r="K1450" s="203"/>
      <c r="L1450" s="77"/>
      <c r="M1450" s="78"/>
      <c r="N1450" s="78"/>
      <c r="O1450" s="78"/>
      <c r="P1450" s="1"/>
      <c r="Q1450" s="27"/>
      <c r="R1450" s="30"/>
      <c r="S1450" s="1"/>
    </row>
    <row r="1451" spans="1:19" ht="12.75" customHeight="1" x14ac:dyDescent="0.25">
      <c r="A1451" s="22"/>
      <c r="B1451" s="27"/>
      <c r="C1451" s="27"/>
      <c r="D1451" s="27"/>
      <c r="E1451" s="27"/>
      <c r="F1451" s="76"/>
      <c r="G1451" s="76"/>
      <c r="H1451" s="76"/>
      <c r="I1451" s="76"/>
      <c r="J1451" s="76"/>
      <c r="K1451" s="203"/>
      <c r="L1451" s="77"/>
      <c r="M1451" s="78"/>
      <c r="N1451" s="78"/>
      <c r="O1451" s="78"/>
      <c r="P1451" s="1"/>
      <c r="Q1451" s="27"/>
      <c r="R1451" s="30"/>
      <c r="S1451" s="1"/>
    </row>
    <row r="1452" spans="1:19" ht="12.75" customHeight="1" x14ac:dyDescent="0.25">
      <c r="A1452" s="22"/>
      <c r="B1452" s="27"/>
      <c r="C1452" s="27"/>
      <c r="D1452" s="27"/>
      <c r="E1452" s="27"/>
      <c r="F1452" s="76"/>
      <c r="G1452" s="76"/>
      <c r="H1452" s="76"/>
      <c r="I1452" s="76"/>
      <c r="J1452" s="76"/>
      <c r="K1452" s="203"/>
      <c r="L1452" s="77"/>
      <c r="M1452" s="78"/>
      <c r="N1452" s="78"/>
      <c r="O1452" s="78"/>
      <c r="P1452" s="1"/>
      <c r="Q1452" s="27"/>
      <c r="R1452" s="30"/>
      <c r="S1452" s="1"/>
    </row>
    <row r="1453" spans="1:19" ht="12.75" customHeight="1" x14ac:dyDescent="0.25">
      <c r="A1453" s="22"/>
      <c r="B1453" s="27"/>
      <c r="C1453" s="27"/>
      <c r="D1453" s="27"/>
      <c r="E1453" s="27"/>
      <c r="F1453" s="76"/>
      <c r="G1453" s="76"/>
      <c r="H1453" s="76"/>
      <c r="I1453" s="76"/>
      <c r="J1453" s="76"/>
      <c r="K1453" s="203"/>
      <c r="L1453" s="77"/>
      <c r="M1453" s="78"/>
      <c r="N1453" s="78"/>
      <c r="O1453" s="78"/>
      <c r="P1453" s="1"/>
      <c r="Q1453" s="27"/>
      <c r="R1453" s="30"/>
      <c r="S1453" s="1"/>
    </row>
    <row r="1454" spans="1:19" ht="12.75" customHeight="1" x14ac:dyDescent="0.25">
      <c r="A1454" s="22"/>
      <c r="B1454" s="27"/>
      <c r="C1454" s="27"/>
      <c r="D1454" s="27"/>
      <c r="E1454" s="27"/>
      <c r="F1454" s="76"/>
      <c r="G1454" s="76"/>
      <c r="H1454" s="76"/>
      <c r="I1454" s="76"/>
      <c r="J1454" s="76"/>
      <c r="K1454" s="203"/>
      <c r="L1454" s="77"/>
      <c r="M1454" s="78"/>
      <c r="N1454" s="78"/>
      <c r="O1454" s="78"/>
      <c r="P1454" s="1"/>
      <c r="Q1454" s="27"/>
      <c r="R1454" s="30"/>
      <c r="S1454" s="1"/>
    </row>
    <row r="1455" spans="1:19" ht="12.75" customHeight="1" x14ac:dyDescent="0.25">
      <c r="A1455" s="22"/>
      <c r="B1455" s="27"/>
      <c r="C1455" s="27"/>
      <c r="D1455" s="27"/>
      <c r="E1455" s="27"/>
      <c r="F1455" s="76"/>
      <c r="G1455" s="76"/>
      <c r="H1455" s="76"/>
      <c r="I1455" s="76"/>
      <c r="J1455" s="76"/>
      <c r="K1455" s="203"/>
      <c r="L1455" s="77"/>
      <c r="M1455" s="78"/>
      <c r="N1455" s="78"/>
      <c r="O1455" s="78"/>
      <c r="P1455" s="1"/>
      <c r="Q1455" s="27"/>
      <c r="R1455" s="30"/>
      <c r="S1455" s="1"/>
    </row>
    <row r="1456" spans="1:19" ht="12.75" customHeight="1" x14ac:dyDescent="0.25">
      <c r="A1456" s="22"/>
      <c r="B1456" s="27"/>
      <c r="C1456" s="27"/>
      <c r="D1456" s="27"/>
      <c r="E1456" s="27"/>
      <c r="F1456" s="76"/>
      <c r="G1456" s="76"/>
      <c r="H1456" s="76"/>
      <c r="I1456" s="76"/>
      <c r="J1456" s="76"/>
      <c r="K1456" s="203"/>
      <c r="L1456" s="77"/>
      <c r="M1456" s="78"/>
      <c r="N1456" s="78"/>
      <c r="O1456" s="78"/>
      <c r="P1456" s="1"/>
      <c r="Q1456" s="27"/>
      <c r="R1456" s="30"/>
      <c r="S1456" s="1"/>
    </row>
    <row r="1457" spans="1:19" ht="12.75" customHeight="1" x14ac:dyDescent="0.25">
      <c r="A1457" s="22"/>
      <c r="B1457" s="27"/>
      <c r="C1457" s="27"/>
      <c r="D1457" s="27"/>
      <c r="E1457" s="27"/>
      <c r="F1457" s="76"/>
      <c r="G1457" s="76"/>
      <c r="H1457" s="76"/>
      <c r="I1457" s="76"/>
      <c r="J1457" s="76"/>
      <c r="K1457" s="203"/>
      <c r="L1457" s="77"/>
      <c r="M1457" s="78"/>
      <c r="N1457" s="78"/>
      <c r="O1457" s="78"/>
      <c r="P1457" s="1"/>
      <c r="Q1457" s="27"/>
      <c r="R1457" s="30"/>
      <c r="S1457" s="1"/>
    </row>
    <row r="1458" spans="1:19" ht="12.75" customHeight="1" x14ac:dyDescent="0.25">
      <c r="A1458" s="22"/>
      <c r="B1458" s="27"/>
      <c r="C1458" s="27"/>
      <c r="D1458" s="27"/>
      <c r="E1458" s="27"/>
      <c r="F1458" s="76"/>
      <c r="G1458" s="76"/>
      <c r="H1458" s="76"/>
      <c r="I1458" s="76"/>
      <c r="J1458" s="76"/>
      <c r="K1458" s="203"/>
      <c r="L1458" s="77"/>
      <c r="M1458" s="78"/>
      <c r="N1458" s="78"/>
      <c r="O1458" s="78"/>
      <c r="P1458" s="1"/>
      <c r="Q1458" s="27"/>
      <c r="R1458" s="30"/>
      <c r="S1458" s="1"/>
    </row>
    <row r="1459" spans="1:19" ht="12.75" customHeight="1" x14ac:dyDescent="0.25">
      <c r="A1459" s="22"/>
      <c r="B1459" s="27"/>
      <c r="C1459" s="27"/>
      <c r="D1459" s="27"/>
      <c r="E1459" s="27"/>
      <c r="F1459" s="76"/>
      <c r="G1459" s="76"/>
      <c r="H1459" s="76"/>
      <c r="I1459" s="76"/>
      <c r="J1459" s="76"/>
      <c r="K1459" s="203"/>
      <c r="L1459" s="77"/>
      <c r="M1459" s="78"/>
      <c r="N1459" s="78"/>
      <c r="O1459" s="78"/>
      <c r="P1459" s="1"/>
      <c r="Q1459" s="27"/>
      <c r="R1459" s="30"/>
      <c r="S1459" s="1"/>
    </row>
    <row r="1460" spans="1:19" ht="12.75" customHeight="1" x14ac:dyDescent="0.25">
      <c r="A1460" s="22"/>
      <c r="B1460" s="27"/>
      <c r="C1460" s="27"/>
      <c r="D1460" s="27"/>
      <c r="E1460" s="27"/>
      <c r="F1460" s="76"/>
      <c r="G1460" s="76"/>
      <c r="H1460" s="76"/>
      <c r="I1460" s="76"/>
      <c r="J1460" s="76"/>
      <c r="K1460" s="203"/>
      <c r="L1460" s="77"/>
      <c r="M1460" s="78"/>
      <c r="N1460" s="78"/>
      <c r="O1460" s="78"/>
      <c r="P1460" s="1"/>
      <c r="Q1460" s="27"/>
      <c r="R1460" s="30"/>
      <c r="S1460" s="1"/>
    </row>
    <row r="1461" spans="1:19" ht="12.75" customHeight="1" x14ac:dyDescent="0.25">
      <c r="A1461" s="22"/>
      <c r="B1461" s="27"/>
      <c r="C1461" s="27"/>
      <c r="D1461" s="27"/>
      <c r="E1461" s="27"/>
      <c r="F1461" s="76"/>
      <c r="G1461" s="76"/>
      <c r="H1461" s="76"/>
      <c r="I1461" s="76"/>
      <c r="J1461" s="76"/>
      <c r="K1461" s="203"/>
      <c r="L1461" s="77"/>
      <c r="M1461" s="78"/>
      <c r="N1461" s="78"/>
      <c r="O1461" s="78"/>
      <c r="P1461" s="1"/>
      <c r="Q1461" s="27"/>
      <c r="R1461" s="30"/>
      <c r="S1461" s="1"/>
    </row>
    <row r="1462" spans="1:19" ht="12.75" customHeight="1" x14ac:dyDescent="0.25">
      <c r="A1462" s="22"/>
      <c r="B1462" s="27"/>
      <c r="C1462" s="27"/>
      <c r="D1462" s="27"/>
      <c r="E1462" s="27"/>
      <c r="F1462" s="76"/>
      <c r="G1462" s="76"/>
      <c r="H1462" s="76"/>
      <c r="I1462" s="76"/>
      <c r="J1462" s="76"/>
      <c r="K1462" s="203"/>
      <c r="L1462" s="77"/>
      <c r="M1462" s="78"/>
      <c r="N1462" s="78"/>
      <c r="O1462" s="78"/>
      <c r="P1462" s="1"/>
      <c r="Q1462" s="27"/>
      <c r="R1462" s="30"/>
      <c r="S1462" s="1"/>
    </row>
    <row r="1463" spans="1:19" ht="12.75" customHeight="1" x14ac:dyDescent="0.25">
      <c r="A1463" s="22"/>
      <c r="B1463" s="27"/>
      <c r="C1463" s="27"/>
      <c r="D1463" s="27"/>
      <c r="E1463" s="27"/>
      <c r="F1463" s="76"/>
      <c r="G1463" s="76"/>
      <c r="H1463" s="76"/>
      <c r="I1463" s="76"/>
      <c r="J1463" s="76"/>
      <c r="K1463" s="203"/>
      <c r="L1463" s="77"/>
      <c r="M1463" s="78"/>
      <c r="N1463" s="78"/>
      <c r="O1463" s="78"/>
      <c r="P1463" s="1"/>
      <c r="Q1463" s="27"/>
      <c r="R1463" s="30"/>
      <c r="S1463" s="1"/>
    </row>
    <row r="1464" spans="1:19" ht="12.75" customHeight="1" x14ac:dyDescent="0.25">
      <c r="A1464" s="22"/>
      <c r="B1464" s="27"/>
      <c r="C1464" s="27"/>
      <c r="D1464" s="27"/>
      <c r="E1464" s="27"/>
      <c r="F1464" s="76"/>
      <c r="G1464" s="76"/>
      <c r="H1464" s="76"/>
      <c r="I1464" s="76"/>
      <c r="J1464" s="76"/>
      <c r="K1464" s="203"/>
      <c r="L1464" s="77"/>
      <c r="M1464" s="78"/>
      <c r="N1464" s="78"/>
      <c r="O1464" s="78"/>
      <c r="P1464" s="1"/>
      <c r="Q1464" s="27"/>
      <c r="R1464" s="30"/>
      <c r="S1464" s="1"/>
    </row>
    <row r="1465" spans="1:19" ht="12.75" customHeight="1" x14ac:dyDescent="0.25">
      <c r="A1465" s="22"/>
      <c r="B1465" s="27"/>
      <c r="C1465" s="27"/>
      <c r="D1465" s="27"/>
      <c r="E1465" s="27"/>
      <c r="F1465" s="76"/>
      <c r="G1465" s="76"/>
      <c r="H1465" s="76"/>
      <c r="I1465" s="76"/>
      <c r="J1465" s="76"/>
      <c r="K1465" s="203"/>
      <c r="L1465" s="77"/>
      <c r="M1465" s="78"/>
      <c r="N1465" s="78"/>
      <c r="O1465" s="78"/>
      <c r="P1465" s="1"/>
      <c r="Q1465" s="27"/>
      <c r="R1465" s="30"/>
      <c r="S1465" s="1"/>
    </row>
    <row r="1466" spans="1:19" ht="12.75" customHeight="1" x14ac:dyDescent="0.25">
      <c r="A1466" s="22"/>
      <c r="B1466" s="27"/>
      <c r="C1466" s="27"/>
      <c r="D1466" s="27"/>
      <c r="E1466" s="27"/>
      <c r="F1466" s="76"/>
      <c r="G1466" s="76"/>
      <c r="H1466" s="76"/>
      <c r="I1466" s="76"/>
      <c r="J1466" s="76"/>
      <c r="K1466" s="203"/>
      <c r="L1466" s="77"/>
      <c r="M1466" s="78"/>
      <c r="N1466" s="78"/>
      <c r="O1466" s="78"/>
      <c r="P1466" s="1"/>
      <c r="Q1466" s="27"/>
      <c r="R1466" s="30"/>
      <c r="S1466" s="1"/>
    </row>
    <row r="1467" spans="1:19" ht="12.75" customHeight="1" x14ac:dyDescent="0.25">
      <c r="A1467" s="22"/>
      <c r="B1467" s="27"/>
      <c r="C1467" s="27"/>
      <c r="D1467" s="27"/>
      <c r="E1467" s="27"/>
      <c r="F1467" s="76"/>
      <c r="G1467" s="76"/>
      <c r="H1467" s="76"/>
      <c r="I1467" s="76"/>
      <c r="J1467" s="76"/>
      <c r="K1467" s="203"/>
      <c r="L1467" s="77"/>
      <c r="M1467" s="78"/>
      <c r="N1467" s="78"/>
      <c r="O1467" s="78"/>
      <c r="P1467" s="1"/>
      <c r="Q1467" s="27"/>
      <c r="R1467" s="30"/>
      <c r="S1467" s="1"/>
    </row>
    <row r="1468" spans="1:19" ht="12.75" customHeight="1" x14ac:dyDescent="0.25">
      <c r="A1468" s="22"/>
      <c r="B1468" s="27"/>
      <c r="C1468" s="27"/>
      <c r="D1468" s="27"/>
      <c r="E1468" s="27"/>
      <c r="F1468" s="76"/>
      <c r="G1468" s="76"/>
      <c r="H1468" s="76"/>
      <c r="I1468" s="76"/>
      <c r="J1468" s="76"/>
      <c r="K1468" s="203"/>
      <c r="L1468" s="77"/>
      <c r="M1468" s="78"/>
      <c r="N1468" s="78"/>
      <c r="O1468" s="78"/>
      <c r="P1468" s="1"/>
      <c r="Q1468" s="27"/>
      <c r="R1468" s="30"/>
      <c r="S1468" s="1"/>
    </row>
    <row r="1469" spans="1:19" ht="12.75" customHeight="1" x14ac:dyDescent="0.25">
      <c r="A1469" s="22"/>
      <c r="B1469" s="27"/>
      <c r="C1469" s="27"/>
      <c r="D1469" s="27"/>
      <c r="E1469" s="27"/>
      <c r="F1469" s="76"/>
      <c r="G1469" s="76"/>
      <c r="H1469" s="76"/>
      <c r="I1469" s="76"/>
      <c r="J1469" s="76"/>
      <c r="K1469" s="203"/>
      <c r="L1469" s="77"/>
      <c r="M1469" s="78"/>
      <c r="N1469" s="78"/>
      <c r="O1469" s="78"/>
      <c r="P1469" s="1"/>
      <c r="Q1469" s="27"/>
      <c r="R1469" s="30"/>
      <c r="S1469" s="1"/>
    </row>
    <row r="1470" spans="1:19" ht="12.75" customHeight="1" x14ac:dyDescent="0.25">
      <c r="A1470" s="22"/>
      <c r="B1470" s="27"/>
      <c r="C1470" s="27"/>
      <c r="D1470" s="27"/>
      <c r="E1470" s="27"/>
      <c r="F1470" s="76"/>
      <c r="G1470" s="76"/>
      <c r="H1470" s="76"/>
      <c r="I1470" s="76"/>
      <c r="J1470" s="76"/>
      <c r="K1470" s="203"/>
      <c r="L1470" s="77"/>
      <c r="M1470" s="78"/>
      <c r="N1470" s="78"/>
      <c r="O1470" s="78"/>
      <c r="P1470" s="1"/>
      <c r="Q1470" s="27"/>
      <c r="R1470" s="30"/>
      <c r="S1470" s="1"/>
    </row>
    <row r="1471" spans="1:19" ht="12.75" customHeight="1" x14ac:dyDescent="0.25">
      <c r="A1471" s="22"/>
      <c r="B1471" s="27"/>
      <c r="C1471" s="27"/>
      <c r="D1471" s="27"/>
      <c r="E1471" s="27"/>
      <c r="F1471" s="76"/>
      <c r="G1471" s="76"/>
      <c r="H1471" s="76"/>
      <c r="I1471" s="76"/>
      <c r="J1471" s="76"/>
      <c r="K1471" s="203"/>
      <c r="L1471" s="77"/>
      <c r="M1471" s="78"/>
      <c r="N1471" s="78"/>
      <c r="O1471" s="78"/>
      <c r="P1471" s="1"/>
      <c r="Q1471" s="27"/>
      <c r="R1471" s="30"/>
      <c r="S1471" s="1"/>
    </row>
    <row r="1472" spans="1:19" ht="12.75" customHeight="1" x14ac:dyDescent="0.25">
      <c r="A1472" s="22"/>
      <c r="B1472" s="27"/>
      <c r="C1472" s="27"/>
      <c r="D1472" s="27"/>
      <c r="E1472" s="27"/>
      <c r="F1472" s="76"/>
      <c r="G1472" s="76"/>
      <c r="H1472" s="76"/>
      <c r="I1472" s="76"/>
      <c r="J1472" s="76"/>
      <c r="K1472" s="203"/>
      <c r="L1472" s="77"/>
      <c r="M1472" s="78"/>
      <c r="N1472" s="78"/>
      <c r="O1472" s="78"/>
      <c r="P1472" s="1"/>
      <c r="Q1472" s="27"/>
      <c r="R1472" s="30"/>
      <c r="S1472" s="1"/>
    </row>
    <row r="1473" spans="1:19" ht="12.75" customHeight="1" x14ac:dyDescent="0.25">
      <c r="A1473" s="22"/>
      <c r="B1473" s="27"/>
      <c r="C1473" s="27"/>
      <c r="D1473" s="27"/>
      <c r="E1473" s="27"/>
      <c r="F1473" s="76"/>
      <c r="G1473" s="76"/>
      <c r="H1473" s="76"/>
      <c r="I1473" s="76"/>
      <c r="J1473" s="76"/>
      <c r="K1473" s="203"/>
      <c r="L1473" s="77"/>
      <c r="M1473" s="78"/>
      <c r="N1473" s="78"/>
      <c r="O1473" s="78"/>
      <c r="P1473" s="1"/>
      <c r="Q1473" s="27"/>
      <c r="R1473" s="30"/>
      <c r="S1473" s="1"/>
    </row>
    <row r="1474" spans="1:19" ht="12.75" customHeight="1" x14ac:dyDescent="0.25">
      <c r="A1474" s="22"/>
      <c r="B1474" s="27"/>
      <c r="C1474" s="27"/>
      <c r="D1474" s="27"/>
      <c r="E1474" s="27"/>
      <c r="F1474" s="76"/>
      <c r="G1474" s="76"/>
      <c r="H1474" s="76"/>
      <c r="I1474" s="76"/>
      <c r="J1474" s="76"/>
      <c r="K1474" s="203"/>
      <c r="L1474" s="77"/>
      <c r="M1474" s="78"/>
      <c r="N1474" s="78"/>
      <c r="O1474" s="78"/>
      <c r="P1474" s="1"/>
      <c r="Q1474" s="27"/>
      <c r="R1474" s="30"/>
      <c r="S1474" s="1"/>
    </row>
    <row r="1475" spans="1:19" ht="12.75" customHeight="1" x14ac:dyDescent="0.25">
      <c r="A1475" s="22"/>
      <c r="B1475" s="27"/>
      <c r="C1475" s="27"/>
      <c r="D1475" s="27"/>
      <c r="E1475" s="27"/>
      <c r="F1475" s="76"/>
      <c r="G1475" s="76"/>
      <c r="H1475" s="76"/>
      <c r="I1475" s="76"/>
      <c r="J1475" s="76"/>
      <c r="K1475" s="203"/>
      <c r="L1475" s="77"/>
      <c r="M1475" s="78"/>
      <c r="N1475" s="78"/>
      <c r="O1475" s="78"/>
      <c r="P1475" s="1"/>
      <c r="Q1475" s="27"/>
      <c r="R1475" s="30"/>
      <c r="S1475" s="1"/>
    </row>
    <row r="1476" spans="1:19" ht="12.75" customHeight="1" x14ac:dyDescent="0.25">
      <c r="A1476" s="22"/>
      <c r="B1476" s="27"/>
      <c r="C1476" s="27"/>
      <c r="D1476" s="27"/>
      <c r="E1476" s="27"/>
      <c r="F1476" s="76"/>
      <c r="G1476" s="76"/>
      <c r="H1476" s="76"/>
      <c r="I1476" s="76"/>
      <c r="J1476" s="76"/>
      <c r="K1476" s="203"/>
      <c r="L1476" s="77"/>
      <c r="M1476" s="78"/>
      <c r="N1476" s="78"/>
      <c r="O1476" s="78"/>
      <c r="P1476" s="1"/>
      <c r="Q1476" s="27"/>
      <c r="R1476" s="30"/>
      <c r="S1476" s="1"/>
    </row>
    <row r="1477" spans="1:19" ht="12.75" customHeight="1" x14ac:dyDescent="0.25">
      <c r="A1477" s="22"/>
      <c r="B1477" s="27"/>
      <c r="C1477" s="27"/>
      <c r="D1477" s="27"/>
      <c r="E1477" s="27"/>
      <c r="F1477" s="76"/>
      <c r="G1477" s="76"/>
      <c r="H1477" s="76"/>
      <c r="I1477" s="76"/>
      <c r="J1477" s="76"/>
      <c r="K1477" s="203"/>
      <c r="L1477" s="77"/>
      <c r="M1477" s="78"/>
      <c r="N1477" s="78"/>
      <c r="O1477" s="78"/>
      <c r="P1477" s="1"/>
      <c r="Q1477" s="27"/>
      <c r="R1477" s="30"/>
      <c r="S1477" s="1"/>
    </row>
    <row r="1478" spans="1:19" ht="12.75" customHeight="1" x14ac:dyDescent="0.25">
      <c r="A1478" s="22"/>
      <c r="B1478" s="27"/>
      <c r="C1478" s="27"/>
      <c r="D1478" s="27"/>
      <c r="E1478" s="27"/>
      <c r="F1478" s="76"/>
      <c r="G1478" s="76"/>
      <c r="H1478" s="76"/>
      <c r="I1478" s="76"/>
      <c r="J1478" s="76"/>
      <c r="K1478" s="203"/>
      <c r="L1478" s="77"/>
      <c r="M1478" s="78"/>
      <c r="N1478" s="78"/>
      <c r="O1478" s="78"/>
      <c r="P1478" s="1"/>
      <c r="Q1478" s="27"/>
      <c r="R1478" s="30"/>
      <c r="S1478" s="1"/>
    </row>
    <row r="1479" spans="1:19" ht="12.75" customHeight="1" x14ac:dyDescent="0.25">
      <c r="A1479" s="22"/>
      <c r="B1479" s="27"/>
      <c r="C1479" s="27"/>
      <c r="D1479" s="27"/>
      <c r="E1479" s="27"/>
      <c r="F1479" s="76"/>
      <c r="G1479" s="76"/>
      <c r="H1479" s="76"/>
      <c r="I1479" s="76"/>
      <c r="J1479" s="76"/>
      <c r="K1479" s="203"/>
      <c r="L1479" s="77"/>
      <c r="M1479" s="78"/>
      <c r="N1479" s="78"/>
      <c r="O1479" s="78"/>
      <c r="P1479" s="1"/>
      <c r="Q1479" s="27"/>
      <c r="R1479" s="30"/>
      <c r="S1479" s="1"/>
    </row>
    <row r="1480" spans="1:19" ht="12.75" customHeight="1" x14ac:dyDescent="0.25">
      <c r="A1480" s="22"/>
      <c r="B1480" s="27"/>
      <c r="C1480" s="27"/>
      <c r="D1480" s="27"/>
      <c r="E1480" s="27"/>
      <c r="F1480" s="76"/>
      <c r="G1480" s="76"/>
      <c r="H1480" s="76"/>
      <c r="I1480" s="76"/>
      <c r="J1480" s="76"/>
      <c r="K1480" s="203"/>
      <c r="L1480" s="77"/>
      <c r="M1480" s="78"/>
      <c r="N1480" s="78"/>
      <c r="O1480" s="78"/>
      <c r="P1480" s="1"/>
      <c r="Q1480" s="27"/>
      <c r="R1480" s="30"/>
      <c r="S1480" s="1"/>
    </row>
    <row r="1481" spans="1:19" ht="12.75" customHeight="1" x14ac:dyDescent="0.25">
      <c r="A1481" s="22"/>
      <c r="B1481" s="27"/>
      <c r="C1481" s="27"/>
      <c r="D1481" s="27"/>
      <c r="E1481" s="27"/>
      <c r="F1481" s="76"/>
      <c r="G1481" s="76"/>
      <c r="H1481" s="76"/>
      <c r="I1481" s="76"/>
      <c r="J1481" s="76"/>
      <c r="K1481" s="203"/>
      <c r="L1481" s="77"/>
      <c r="M1481" s="78"/>
      <c r="N1481" s="78"/>
      <c r="O1481" s="78"/>
      <c r="P1481" s="1"/>
      <c r="Q1481" s="27"/>
      <c r="R1481" s="30"/>
      <c r="S1481" s="1"/>
    </row>
    <row r="1482" spans="1:19" ht="12.75" customHeight="1" x14ac:dyDescent="0.25">
      <c r="A1482" s="22"/>
      <c r="B1482" s="27"/>
      <c r="C1482" s="27"/>
      <c r="D1482" s="27"/>
      <c r="E1482" s="27"/>
      <c r="F1482" s="76"/>
      <c r="G1482" s="76"/>
      <c r="H1482" s="76"/>
      <c r="I1482" s="76"/>
      <c r="J1482" s="76"/>
      <c r="K1482" s="203"/>
      <c r="L1482" s="77"/>
      <c r="M1482" s="78"/>
      <c r="N1482" s="78"/>
      <c r="O1482" s="78"/>
      <c r="P1482" s="1"/>
      <c r="Q1482" s="27"/>
      <c r="R1482" s="30"/>
      <c r="S1482" s="1"/>
    </row>
    <row r="1483" spans="1:19" ht="12.75" customHeight="1" x14ac:dyDescent="0.25">
      <c r="A1483" s="22"/>
      <c r="B1483" s="27"/>
      <c r="C1483" s="27"/>
      <c r="D1483" s="27"/>
      <c r="E1483" s="27"/>
      <c r="F1483" s="76"/>
      <c r="G1483" s="76"/>
      <c r="H1483" s="76"/>
      <c r="I1483" s="76"/>
      <c r="J1483" s="76"/>
      <c r="K1483" s="203"/>
      <c r="L1483" s="77"/>
      <c r="M1483" s="78"/>
      <c r="N1483" s="78"/>
      <c r="O1483" s="78"/>
      <c r="P1483" s="1"/>
      <c r="Q1483" s="27"/>
      <c r="R1483" s="30"/>
      <c r="S1483" s="1"/>
    </row>
    <row r="1484" spans="1:19" ht="12.75" customHeight="1" x14ac:dyDescent="0.25">
      <c r="A1484" s="22"/>
      <c r="B1484" s="27"/>
      <c r="C1484" s="27"/>
      <c r="D1484" s="27"/>
      <c r="E1484" s="27"/>
      <c r="F1484" s="76"/>
      <c r="G1484" s="76"/>
      <c r="H1484" s="76"/>
      <c r="I1484" s="76"/>
      <c r="J1484" s="76"/>
      <c r="K1484" s="203"/>
      <c r="L1484" s="77"/>
      <c r="M1484" s="78"/>
      <c r="N1484" s="78"/>
      <c r="O1484" s="78"/>
      <c r="P1484" s="1"/>
      <c r="Q1484" s="27"/>
      <c r="R1484" s="30"/>
      <c r="S1484" s="1"/>
    </row>
    <row r="1485" spans="1:19" ht="12.75" customHeight="1" x14ac:dyDescent="0.25">
      <c r="A1485" s="22"/>
      <c r="B1485" s="27"/>
      <c r="C1485" s="27"/>
      <c r="D1485" s="27"/>
      <c r="E1485" s="27"/>
      <c r="F1485" s="76"/>
      <c r="G1485" s="76"/>
      <c r="H1485" s="76"/>
      <c r="I1485" s="76"/>
      <c r="J1485" s="76"/>
      <c r="K1485" s="203"/>
      <c r="L1485" s="77"/>
      <c r="M1485" s="78"/>
      <c r="N1485" s="78"/>
      <c r="O1485" s="78"/>
      <c r="P1485" s="1"/>
      <c r="Q1485" s="27"/>
      <c r="R1485" s="30"/>
      <c r="S1485" s="1"/>
    </row>
    <row r="1486" spans="1:19" ht="12.75" customHeight="1" x14ac:dyDescent="0.25">
      <c r="A1486" s="22"/>
      <c r="B1486" s="27"/>
      <c r="C1486" s="27"/>
      <c r="D1486" s="27"/>
      <c r="E1486" s="27"/>
      <c r="F1486" s="76"/>
      <c r="G1486" s="76"/>
      <c r="H1486" s="76"/>
      <c r="I1486" s="76"/>
      <c r="J1486" s="76"/>
      <c r="K1486" s="203"/>
      <c r="L1486" s="77"/>
      <c r="M1486" s="78"/>
      <c r="N1486" s="78"/>
      <c r="O1486" s="78"/>
      <c r="P1486" s="1"/>
      <c r="Q1486" s="27"/>
      <c r="R1486" s="30"/>
      <c r="S1486" s="1"/>
    </row>
    <row r="1487" spans="1:19" ht="12.75" customHeight="1" x14ac:dyDescent="0.25">
      <c r="A1487" s="22"/>
      <c r="B1487" s="27"/>
      <c r="C1487" s="27"/>
      <c r="D1487" s="27"/>
      <c r="E1487" s="27"/>
      <c r="F1487" s="76"/>
      <c r="G1487" s="76"/>
      <c r="H1487" s="76"/>
      <c r="I1487" s="76"/>
      <c r="J1487" s="76"/>
      <c r="K1487" s="203"/>
      <c r="L1487" s="77"/>
      <c r="M1487" s="78"/>
      <c r="N1487" s="78"/>
      <c r="O1487" s="78"/>
      <c r="P1487" s="1"/>
      <c r="Q1487" s="27"/>
      <c r="R1487" s="30"/>
      <c r="S1487" s="1"/>
    </row>
    <row r="1488" spans="1:19" ht="12.75" customHeight="1" x14ac:dyDescent="0.25">
      <c r="A1488" s="22"/>
      <c r="B1488" s="27"/>
      <c r="C1488" s="27"/>
      <c r="D1488" s="27"/>
      <c r="E1488" s="27"/>
      <c r="F1488" s="76"/>
      <c r="G1488" s="76"/>
      <c r="H1488" s="76"/>
      <c r="I1488" s="76"/>
      <c r="J1488" s="76"/>
      <c r="K1488" s="203"/>
      <c r="L1488" s="77"/>
      <c r="M1488" s="78"/>
      <c r="N1488" s="78"/>
      <c r="O1488" s="78"/>
      <c r="P1488" s="1"/>
      <c r="Q1488" s="27"/>
      <c r="R1488" s="30"/>
      <c r="S1488" s="1"/>
    </row>
    <row r="1489" spans="1:19" ht="12.75" customHeight="1" x14ac:dyDescent="0.25">
      <c r="A1489" s="22"/>
      <c r="B1489" s="27"/>
      <c r="C1489" s="27"/>
      <c r="D1489" s="27"/>
      <c r="E1489" s="27"/>
      <c r="F1489" s="76"/>
      <c r="G1489" s="76"/>
      <c r="H1489" s="76"/>
      <c r="I1489" s="76"/>
      <c r="J1489" s="76"/>
      <c r="K1489" s="203"/>
      <c r="L1489" s="77"/>
      <c r="M1489" s="78"/>
      <c r="N1489" s="78"/>
      <c r="O1489" s="78"/>
      <c r="P1489" s="1"/>
      <c r="Q1489" s="27"/>
      <c r="R1489" s="30"/>
      <c r="S1489" s="1"/>
    </row>
    <row r="1490" spans="1:19" ht="12.75" customHeight="1" x14ac:dyDescent="0.25">
      <c r="A1490" s="22"/>
      <c r="B1490" s="27"/>
      <c r="C1490" s="27"/>
      <c r="D1490" s="27"/>
      <c r="E1490" s="27"/>
      <c r="F1490" s="76"/>
      <c r="G1490" s="76"/>
      <c r="H1490" s="76"/>
      <c r="I1490" s="76"/>
      <c r="J1490" s="76"/>
      <c r="K1490" s="203"/>
      <c r="L1490" s="77"/>
      <c r="M1490" s="78"/>
      <c r="N1490" s="78"/>
      <c r="O1490" s="78"/>
      <c r="P1490" s="1"/>
      <c r="Q1490" s="27"/>
      <c r="R1490" s="30"/>
      <c r="S1490" s="1"/>
    </row>
    <row r="1491" spans="1:19" ht="12.75" customHeight="1" x14ac:dyDescent="0.25">
      <c r="A1491" s="22"/>
      <c r="B1491" s="27"/>
      <c r="C1491" s="27"/>
      <c r="D1491" s="27"/>
      <c r="E1491" s="27"/>
      <c r="F1491" s="76"/>
      <c r="G1491" s="76"/>
      <c r="H1491" s="76"/>
      <c r="I1491" s="76"/>
      <c r="J1491" s="76"/>
      <c r="K1491" s="203"/>
      <c r="L1491" s="77"/>
      <c r="M1491" s="78"/>
      <c r="N1491" s="78"/>
      <c r="O1491" s="78"/>
      <c r="P1491" s="1"/>
      <c r="Q1491" s="27"/>
      <c r="R1491" s="30"/>
      <c r="S1491" s="1"/>
    </row>
    <row r="1492" spans="1:19" ht="12.75" customHeight="1" x14ac:dyDescent="0.25">
      <c r="A1492" s="22"/>
      <c r="B1492" s="27"/>
      <c r="C1492" s="27"/>
      <c r="D1492" s="27"/>
      <c r="E1492" s="27"/>
      <c r="F1492" s="76"/>
      <c r="G1492" s="76"/>
      <c r="H1492" s="76"/>
      <c r="I1492" s="76"/>
      <c r="J1492" s="76"/>
      <c r="K1492" s="203"/>
      <c r="L1492" s="77"/>
      <c r="M1492" s="78"/>
      <c r="N1492" s="78"/>
      <c r="O1492" s="78"/>
      <c r="P1492" s="1"/>
      <c r="Q1492" s="27"/>
      <c r="R1492" s="30"/>
      <c r="S1492" s="1"/>
    </row>
    <row r="1493" spans="1:19" ht="12.75" customHeight="1" x14ac:dyDescent="0.25">
      <c r="A1493" s="22"/>
      <c r="B1493" s="27"/>
      <c r="C1493" s="27"/>
      <c r="D1493" s="27"/>
      <c r="E1493" s="27"/>
      <c r="F1493" s="76"/>
      <c r="G1493" s="76"/>
      <c r="H1493" s="76"/>
      <c r="I1493" s="76"/>
      <c r="J1493" s="76"/>
      <c r="K1493" s="203"/>
      <c r="L1493" s="77"/>
      <c r="M1493" s="78"/>
      <c r="N1493" s="78"/>
      <c r="O1493" s="78"/>
      <c r="P1493" s="1"/>
      <c r="Q1493" s="27"/>
      <c r="R1493" s="30"/>
      <c r="S1493" s="1"/>
    </row>
    <row r="1494" spans="1:19" ht="12.75" customHeight="1" x14ac:dyDescent="0.25">
      <c r="A1494" s="22"/>
      <c r="B1494" s="27"/>
      <c r="C1494" s="27"/>
      <c r="D1494" s="27"/>
      <c r="E1494" s="27"/>
      <c r="F1494" s="76"/>
      <c r="G1494" s="76"/>
      <c r="H1494" s="76"/>
      <c r="I1494" s="76"/>
      <c r="J1494" s="76"/>
      <c r="K1494" s="203"/>
      <c r="L1494" s="77"/>
      <c r="M1494" s="78"/>
      <c r="N1494" s="78"/>
      <c r="O1494" s="78"/>
      <c r="P1494" s="1"/>
      <c r="Q1494" s="27"/>
      <c r="R1494" s="30"/>
      <c r="S1494" s="1"/>
    </row>
    <row r="1495" spans="1:19" ht="12.75" customHeight="1" x14ac:dyDescent="0.25">
      <c r="A1495" s="22"/>
      <c r="B1495" s="27"/>
      <c r="C1495" s="27"/>
      <c r="D1495" s="27"/>
      <c r="E1495" s="27"/>
      <c r="F1495" s="76"/>
      <c r="G1495" s="76"/>
      <c r="H1495" s="76"/>
      <c r="I1495" s="76"/>
      <c r="J1495" s="76"/>
      <c r="K1495" s="203"/>
      <c r="L1495" s="77"/>
      <c r="M1495" s="78"/>
      <c r="N1495" s="78"/>
      <c r="O1495" s="78"/>
      <c r="P1495" s="1"/>
      <c r="Q1495" s="27"/>
      <c r="R1495" s="30"/>
      <c r="S1495" s="1"/>
    </row>
    <row r="1496" spans="1:19" ht="12.75" customHeight="1" x14ac:dyDescent="0.25">
      <c r="A1496" s="22"/>
      <c r="B1496" s="27"/>
      <c r="C1496" s="27"/>
      <c r="D1496" s="27"/>
      <c r="E1496" s="27"/>
      <c r="F1496" s="76"/>
      <c r="G1496" s="76"/>
      <c r="H1496" s="76"/>
      <c r="I1496" s="76"/>
      <c r="J1496" s="76"/>
      <c r="K1496" s="203"/>
      <c r="L1496" s="77"/>
      <c r="M1496" s="78"/>
      <c r="N1496" s="78"/>
      <c r="O1496" s="78"/>
      <c r="P1496" s="1"/>
      <c r="Q1496" s="27"/>
      <c r="R1496" s="30"/>
      <c r="S1496" s="1"/>
    </row>
    <row r="1497" spans="1:19" ht="12.75" customHeight="1" x14ac:dyDescent="0.25">
      <c r="A1497" s="22"/>
      <c r="B1497" s="27"/>
      <c r="C1497" s="27"/>
      <c r="D1497" s="27"/>
      <c r="E1497" s="27"/>
      <c r="F1497" s="76"/>
      <c r="G1497" s="76"/>
      <c r="H1497" s="76"/>
      <c r="I1497" s="76"/>
      <c r="J1497" s="76"/>
      <c r="K1497" s="203"/>
      <c r="L1497" s="77"/>
      <c r="M1497" s="78"/>
      <c r="N1497" s="78"/>
      <c r="O1497" s="78"/>
      <c r="P1497" s="1"/>
      <c r="Q1497" s="27"/>
      <c r="R1497" s="30"/>
      <c r="S1497" s="1"/>
    </row>
    <row r="1498" spans="1:19" ht="12.75" customHeight="1" x14ac:dyDescent="0.25">
      <c r="A1498" s="22"/>
      <c r="B1498" s="27"/>
      <c r="C1498" s="27"/>
      <c r="D1498" s="27"/>
      <c r="E1498" s="27"/>
      <c r="F1498" s="76"/>
      <c r="G1498" s="76"/>
      <c r="H1498" s="76"/>
      <c r="I1498" s="76"/>
      <c r="J1498" s="76"/>
      <c r="K1498" s="203"/>
      <c r="L1498" s="77"/>
      <c r="M1498" s="78"/>
      <c r="N1498" s="78"/>
      <c r="O1498" s="78"/>
      <c r="P1498" s="1"/>
      <c r="Q1498" s="27"/>
      <c r="R1498" s="30"/>
      <c r="S1498" s="1"/>
    </row>
    <row r="1499" spans="1:19" ht="12.75" customHeight="1" x14ac:dyDescent="0.25">
      <c r="A1499" s="22"/>
      <c r="B1499" s="27"/>
      <c r="C1499" s="27"/>
      <c r="D1499" s="27"/>
      <c r="E1499" s="27"/>
      <c r="F1499" s="76"/>
      <c r="G1499" s="76"/>
      <c r="H1499" s="76"/>
      <c r="I1499" s="76"/>
      <c r="J1499" s="76"/>
      <c r="K1499" s="203"/>
      <c r="L1499" s="77"/>
      <c r="M1499" s="78"/>
      <c r="N1499" s="78"/>
      <c r="O1499" s="78"/>
      <c r="P1499" s="1"/>
      <c r="Q1499" s="27"/>
      <c r="R1499" s="30"/>
      <c r="S1499" s="1"/>
    </row>
    <row r="1500" spans="1:19" ht="12.75" customHeight="1" x14ac:dyDescent="0.25">
      <c r="A1500" s="22"/>
      <c r="B1500" s="27"/>
      <c r="C1500" s="27"/>
      <c r="D1500" s="27"/>
      <c r="E1500" s="27"/>
      <c r="F1500" s="76"/>
      <c r="G1500" s="76"/>
      <c r="H1500" s="76"/>
      <c r="I1500" s="76"/>
      <c r="J1500" s="76"/>
      <c r="K1500" s="203"/>
      <c r="L1500" s="77"/>
      <c r="M1500" s="78"/>
      <c r="N1500" s="78"/>
      <c r="O1500" s="78"/>
      <c r="P1500" s="1"/>
      <c r="Q1500" s="27"/>
      <c r="R1500" s="30"/>
      <c r="S1500" s="1"/>
    </row>
    <row r="1501" spans="1:19" ht="12.75" customHeight="1" x14ac:dyDescent="0.25">
      <c r="A1501" s="22"/>
      <c r="B1501" s="27"/>
      <c r="C1501" s="27"/>
      <c r="D1501" s="27"/>
      <c r="E1501" s="27"/>
      <c r="F1501" s="76"/>
      <c r="G1501" s="76"/>
      <c r="H1501" s="76"/>
      <c r="I1501" s="76"/>
      <c r="J1501" s="76"/>
      <c r="K1501" s="203"/>
      <c r="L1501" s="77"/>
      <c r="M1501" s="78"/>
      <c r="N1501" s="78"/>
      <c r="O1501" s="78"/>
      <c r="P1501" s="1"/>
      <c r="Q1501" s="27"/>
      <c r="R1501" s="30"/>
      <c r="S1501" s="1"/>
    </row>
    <row r="1502" spans="1:19" ht="12.75" customHeight="1" x14ac:dyDescent="0.25">
      <c r="A1502" s="22"/>
      <c r="B1502" s="27"/>
      <c r="C1502" s="27"/>
      <c r="D1502" s="27"/>
      <c r="E1502" s="27"/>
      <c r="F1502" s="76"/>
      <c r="G1502" s="76"/>
      <c r="H1502" s="76"/>
      <c r="I1502" s="76"/>
      <c r="J1502" s="76"/>
      <c r="K1502" s="203"/>
      <c r="L1502" s="77"/>
      <c r="M1502" s="78"/>
      <c r="N1502" s="78"/>
      <c r="O1502" s="78"/>
      <c r="P1502" s="1"/>
      <c r="Q1502" s="27"/>
      <c r="R1502" s="30"/>
      <c r="S1502" s="1"/>
    </row>
    <row r="1503" spans="1:19" ht="12.75" customHeight="1" x14ac:dyDescent="0.25">
      <c r="A1503" s="22"/>
      <c r="B1503" s="27"/>
      <c r="C1503" s="27"/>
      <c r="D1503" s="27"/>
      <c r="E1503" s="27"/>
      <c r="F1503" s="76"/>
      <c r="G1503" s="76"/>
      <c r="H1503" s="76"/>
      <c r="I1503" s="76"/>
      <c r="J1503" s="76"/>
      <c r="K1503" s="203"/>
      <c r="L1503" s="77"/>
      <c r="M1503" s="78"/>
      <c r="N1503" s="78"/>
      <c r="O1503" s="78"/>
      <c r="P1503" s="1"/>
      <c r="Q1503" s="27"/>
      <c r="R1503" s="30"/>
      <c r="S1503" s="1"/>
    </row>
    <row r="1504" spans="1:19" ht="12.75" customHeight="1" x14ac:dyDescent="0.25">
      <c r="A1504" s="22"/>
      <c r="B1504" s="27"/>
      <c r="C1504" s="27"/>
      <c r="D1504" s="27"/>
      <c r="E1504" s="27"/>
      <c r="F1504" s="76"/>
      <c r="G1504" s="76"/>
      <c r="H1504" s="76"/>
      <c r="I1504" s="76"/>
      <c r="J1504" s="76"/>
      <c r="K1504" s="203"/>
      <c r="L1504" s="77"/>
      <c r="M1504" s="78"/>
      <c r="N1504" s="78"/>
      <c r="O1504" s="78"/>
      <c r="P1504" s="1"/>
      <c r="Q1504" s="27"/>
      <c r="R1504" s="30"/>
      <c r="S1504" s="1"/>
    </row>
    <row r="1505" spans="1:19" ht="12.75" customHeight="1" x14ac:dyDescent="0.25">
      <c r="A1505" s="22"/>
      <c r="B1505" s="27"/>
      <c r="C1505" s="27"/>
      <c r="D1505" s="27"/>
      <c r="E1505" s="27"/>
      <c r="F1505" s="76"/>
      <c r="G1505" s="76"/>
      <c r="H1505" s="76"/>
      <c r="I1505" s="76"/>
      <c r="J1505" s="76"/>
      <c r="K1505" s="203"/>
      <c r="L1505" s="77"/>
      <c r="M1505" s="78"/>
      <c r="N1505" s="78"/>
      <c r="O1505" s="78"/>
      <c r="P1505" s="1"/>
      <c r="Q1505" s="27"/>
      <c r="R1505" s="30"/>
      <c r="S1505" s="1"/>
    </row>
    <row r="1506" spans="1:19" ht="12.75" customHeight="1" x14ac:dyDescent="0.25">
      <c r="A1506" s="22"/>
      <c r="B1506" s="27"/>
      <c r="C1506" s="27"/>
      <c r="D1506" s="27"/>
      <c r="E1506" s="27"/>
      <c r="F1506" s="76"/>
      <c r="G1506" s="76"/>
      <c r="H1506" s="76"/>
      <c r="I1506" s="76"/>
      <c r="J1506" s="76"/>
      <c r="K1506" s="203"/>
      <c r="L1506" s="77"/>
      <c r="M1506" s="78"/>
      <c r="N1506" s="78"/>
      <c r="O1506" s="78"/>
      <c r="P1506" s="1"/>
      <c r="Q1506" s="27"/>
      <c r="R1506" s="30"/>
      <c r="S1506" s="1"/>
    </row>
    <row r="1507" spans="1:19" ht="12.75" customHeight="1" x14ac:dyDescent="0.25">
      <c r="A1507" s="22"/>
      <c r="B1507" s="27"/>
      <c r="C1507" s="27"/>
      <c r="D1507" s="27"/>
      <c r="E1507" s="27"/>
      <c r="F1507" s="76"/>
      <c r="G1507" s="76"/>
      <c r="H1507" s="76"/>
      <c r="I1507" s="76"/>
      <c r="J1507" s="76"/>
      <c r="K1507" s="203"/>
      <c r="L1507" s="77"/>
      <c r="M1507" s="78"/>
      <c r="N1507" s="78"/>
      <c r="O1507" s="78"/>
      <c r="P1507" s="1"/>
      <c r="Q1507" s="27"/>
      <c r="R1507" s="30"/>
      <c r="S1507" s="1"/>
    </row>
    <row r="1508" spans="1:19" ht="12.75" customHeight="1" x14ac:dyDescent="0.25">
      <c r="A1508" s="22"/>
      <c r="B1508" s="27"/>
      <c r="C1508" s="27"/>
      <c r="D1508" s="27"/>
      <c r="E1508" s="27"/>
      <c r="F1508" s="76"/>
      <c r="G1508" s="76"/>
      <c r="H1508" s="76"/>
      <c r="I1508" s="76"/>
      <c r="J1508" s="76"/>
      <c r="K1508" s="203"/>
      <c r="L1508" s="77"/>
      <c r="M1508" s="78"/>
      <c r="N1508" s="78"/>
      <c r="O1508" s="78"/>
      <c r="P1508" s="1"/>
      <c r="Q1508" s="27"/>
      <c r="R1508" s="30"/>
      <c r="S1508" s="1"/>
    </row>
    <row r="1509" spans="1:19" ht="12.75" customHeight="1" x14ac:dyDescent="0.25">
      <c r="A1509" s="22"/>
      <c r="B1509" s="27"/>
      <c r="C1509" s="27"/>
      <c r="D1509" s="27"/>
      <c r="E1509" s="27"/>
      <c r="F1509" s="76"/>
      <c r="G1509" s="76"/>
      <c r="H1509" s="76"/>
      <c r="I1509" s="76"/>
      <c r="J1509" s="76"/>
      <c r="K1509" s="203"/>
      <c r="L1509" s="77"/>
      <c r="M1509" s="78"/>
      <c r="N1509" s="78"/>
      <c r="O1509" s="78"/>
      <c r="P1509" s="1"/>
      <c r="Q1509" s="27"/>
      <c r="R1509" s="30"/>
      <c r="S1509" s="1"/>
    </row>
    <row r="1510" spans="1:19" ht="12.75" customHeight="1" x14ac:dyDescent="0.25">
      <c r="A1510" s="22"/>
      <c r="B1510" s="27"/>
      <c r="C1510" s="27"/>
      <c r="D1510" s="27"/>
      <c r="E1510" s="27"/>
      <c r="F1510" s="76"/>
      <c r="G1510" s="76"/>
      <c r="H1510" s="76"/>
      <c r="I1510" s="76"/>
      <c r="J1510" s="76"/>
      <c r="K1510" s="203"/>
      <c r="L1510" s="77"/>
      <c r="M1510" s="78"/>
      <c r="N1510" s="78"/>
      <c r="O1510" s="78"/>
      <c r="P1510" s="1"/>
      <c r="Q1510" s="27"/>
      <c r="R1510" s="30"/>
      <c r="S1510" s="1"/>
    </row>
    <row r="1511" spans="1:19" ht="12.75" customHeight="1" x14ac:dyDescent="0.25">
      <c r="A1511" s="22"/>
      <c r="B1511" s="27"/>
      <c r="C1511" s="27"/>
      <c r="D1511" s="27"/>
      <c r="E1511" s="27"/>
      <c r="F1511" s="76"/>
      <c r="G1511" s="76"/>
      <c r="H1511" s="76"/>
      <c r="I1511" s="76"/>
      <c r="J1511" s="76"/>
      <c r="K1511" s="203"/>
      <c r="L1511" s="77"/>
      <c r="M1511" s="78"/>
      <c r="N1511" s="78"/>
      <c r="O1511" s="78"/>
      <c r="P1511" s="1"/>
      <c r="Q1511" s="27"/>
      <c r="R1511" s="30"/>
      <c r="S1511" s="1"/>
    </row>
    <row r="1512" spans="1:19" ht="12.75" customHeight="1" x14ac:dyDescent="0.25">
      <c r="A1512" s="22"/>
      <c r="B1512" s="27"/>
      <c r="C1512" s="27"/>
      <c r="D1512" s="27"/>
      <c r="E1512" s="27"/>
      <c r="F1512" s="76"/>
      <c r="G1512" s="76"/>
      <c r="H1512" s="76"/>
      <c r="I1512" s="76"/>
      <c r="J1512" s="76"/>
      <c r="K1512" s="203"/>
      <c r="L1512" s="77"/>
      <c r="M1512" s="78"/>
      <c r="N1512" s="78"/>
      <c r="O1512" s="78"/>
      <c r="P1512" s="1"/>
      <c r="Q1512" s="27"/>
      <c r="R1512" s="30"/>
      <c r="S1512" s="1"/>
    </row>
    <row r="1513" spans="1:19" ht="12.75" customHeight="1" x14ac:dyDescent="0.25">
      <c r="A1513" s="22"/>
      <c r="B1513" s="27"/>
      <c r="C1513" s="27"/>
      <c r="D1513" s="27"/>
      <c r="E1513" s="27"/>
      <c r="F1513" s="76"/>
      <c r="G1513" s="76"/>
      <c r="H1513" s="76"/>
      <c r="I1513" s="76"/>
      <c r="J1513" s="76"/>
      <c r="K1513" s="203"/>
      <c r="L1513" s="77"/>
      <c r="M1513" s="78"/>
      <c r="N1513" s="78"/>
      <c r="O1513" s="78"/>
      <c r="P1513" s="1"/>
      <c r="Q1513" s="27"/>
      <c r="R1513" s="30"/>
      <c r="S1513" s="1"/>
    </row>
    <row r="1514" spans="1:19" ht="12.75" customHeight="1" x14ac:dyDescent="0.25">
      <c r="A1514" s="22"/>
      <c r="B1514" s="27"/>
      <c r="C1514" s="27"/>
      <c r="D1514" s="27"/>
      <c r="E1514" s="27"/>
      <c r="F1514" s="76"/>
      <c r="G1514" s="76"/>
      <c r="H1514" s="76"/>
      <c r="I1514" s="76"/>
      <c r="J1514" s="76"/>
      <c r="K1514" s="203"/>
      <c r="L1514" s="77"/>
      <c r="M1514" s="78"/>
      <c r="N1514" s="78"/>
      <c r="O1514" s="78"/>
      <c r="P1514" s="1"/>
      <c r="Q1514" s="27"/>
      <c r="R1514" s="30"/>
      <c r="S1514" s="1"/>
    </row>
    <row r="1515" spans="1:19" ht="12.75" customHeight="1" x14ac:dyDescent="0.25">
      <c r="A1515" s="22"/>
      <c r="B1515" s="27"/>
      <c r="C1515" s="27"/>
      <c r="D1515" s="27"/>
      <c r="E1515" s="27"/>
      <c r="F1515" s="76"/>
      <c r="G1515" s="76"/>
      <c r="H1515" s="76"/>
      <c r="I1515" s="76"/>
      <c r="J1515" s="76"/>
      <c r="K1515" s="203"/>
      <c r="L1515" s="77"/>
      <c r="M1515" s="78"/>
      <c r="N1515" s="78"/>
      <c r="O1515" s="78"/>
      <c r="P1515" s="1"/>
      <c r="Q1515" s="27"/>
      <c r="R1515" s="30"/>
      <c r="S1515" s="1"/>
    </row>
    <row r="1516" spans="1:19" ht="12.75" customHeight="1" x14ac:dyDescent="0.25">
      <c r="A1516" s="22"/>
      <c r="B1516" s="27"/>
      <c r="C1516" s="27"/>
      <c r="D1516" s="27"/>
      <c r="E1516" s="27"/>
      <c r="F1516" s="76"/>
      <c r="G1516" s="76"/>
      <c r="H1516" s="76"/>
      <c r="I1516" s="76"/>
      <c r="J1516" s="76"/>
      <c r="K1516" s="203"/>
      <c r="L1516" s="77"/>
      <c r="M1516" s="78"/>
      <c r="N1516" s="78"/>
      <c r="O1516" s="78"/>
      <c r="P1516" s="1"/>
      <c r="Q1516" s="27"/>
      <c r="R1516" s="30"/>
      <c r="S1516" s="1"/>
    </row>
    <row r="1517" spans="1:19" ht="12.75" customHeight="1" x14ac:dyDescent="0.25">
      <c r="A1517" s="22"/>
      <c r="B1517" s="27"/>
      <c r="C1517" s="27"/>
      <c r="D1517" s="27"/>
      <c r="E1517" s="27"/>
      <c r="F1517" s="76"/>
      <c r="G1517" s="76"/>
      <c r="H1517" s="76"/>
      <c r="I1517" s="76"/>
      <c r="J1517" s="76"/>
      <c r="K1517" s="203"/>
      <c r="L1517" s="77"/>
      <c r="M1517" s="78"/>
      <c r="N1517" s="78"/>
      <c r="O1517" s="78"/>
      <c r="P1517" s="1"/>
      <c r="Q1517" s="27"/>
      <c r="R1517" s="30"/>
      <c r="S1517" s="1"/>
    </row>
    <row r="1518" spans="1:19" ht="12.75" customHeight="1" x14ac:dyDescent="0.25">
      <c r="A1518" s="22"/>
      <c r="B1518" s="27"/>
      <c r="C1518" s="27"/>
      <c r="D1518" s="27"/>
      <c r="E1518" s="27"/>
      <c r="F1518" s="76"/>
      <c r="G1518" s="76"/>
      <c r="H1518" s="76"/>
      <c r="I1518" s="76"/>
      <c r="J1518" s="76"/>
      <c r="K1518" s="203"/>
      <c r="L1518" s="77"/>
      <c r="M1518" s="78"/>
      <c r="N1518" s="78"/>
      <c r="O1518" s="78"/>
      <c r="P1518" s="1"/>
      <c r="Q1518" s="27"/>
      <c r="R1518" s="30"/>
      <c r="S1518" s="1"/>
    </row>
    <row r="1519" spans="1:19" ht="12.75" customHeight="1" x14ac:dyDescent="0.25">
      <c r="A1519" s="22"/>
      <c r="B1519" s="27"/>
      <c r="C1519" s="27"/>
      <c r="D1519" s="27"/>
      <c r="E1519" s="27"/>
      <c r="F1519" s="76"/>
      <c r="G1519" s="76"/>
      <c r="H1519" s="76"/>
      <c r="I1519" s="76"/>
      <c r="J1519" s="76"/>
      <c r="K1519" s="203"/>
      <c r="L1519" s="77"/>
      <c r="M1519" s="78"/>
      <c r="N1519" s="78"/>
      <c r="O1519" s="78"/>
      <c r="P1519" s="1"/>
      <c r="Q1519" s="27"/>
      <c r="R1519" s="30"/>
      <c r="S1519" s="1"/>
    </row>
    <row r="1520" spans="1:19" ht="12.75" customHeight="1" x14ac:dyDescent="0.25">
      <c r="A1520" s="22"/>
      <c r="B1520" s="27"/>
      <c r="C1520" s="27"/>
      <c r="D1520" s="27"/>
      <c r="E1520" s="27"/>
      <c r="F1520" s="76"/>
      <c r="G1520" s="76"/>
      <c r="H1520" s="76"/>
      <c r="I1520" s="76"/>
      <c r="J1520" s="76"/>
      <c r="K1520" s="203"/>
      <c r="L1520" s="77"/>
      <c r="M1520" s="78"/>
      <c r="N1520" s="78"/>
      <c r="O1520" s="78"/>
      <c r="P1520" s="1"/>
      <c r="Q1520" s="27"/>
      <c r="R1520" s="30"/>
      <c r="S1520" s="1"/>
    </row>
    <row r="1521" spans="1:19" ht="12.75" customHeight="1" x14ac:dyDescent="0.25">
      <c r="A1521" s="22"/>
      <c r="B1521" s="27"/>
      <c r="C1521" s="27"/>
      <c r="D1521" s="27"/>
      <c r="E1521" s="27"/>
      <c r="F1521" s="76"/>
      <c r="G1521" s="76"/>
      <c r="H1521" s="76"/>
      <c r="I1521" s="76"/>
      <c r="J1521" s="76"/>
      <c r="K1521" s="203"/>
      <c r="L1521" s="77"/>
      <c r="M1521" s="78"/>
      <c r="N1521" s="78"/>
      <c r="O1521" s="78"/>
      <c r="P1521" s="1"/>
      <c r="Q1521" s="27"/>
      <c r="R1521" s="30"/>
      <c r="S1521" s="1"/>
    </row>
    <row r="1522" spans="1:19" ht="12.75" customHeight="1" x14ac:dyDescent="0.25">
      <c r="A1522" s="22"/>
      <c r="B1522" s="27"/>
      <c r="C1522" s="27"/>
      <c r="D1522" s="27"/>
      <c r="E1522" s="27"/>
      <c r="F1522" s="76"/>
      <c r="G1522" s="76"/>
      <c r="H1522" s="76"/>
      <c r="I1522" s="76"/>
      <c r="J1522" s="76"/>
      <c r="K1522" s="203"/>
      <c r="L1522" s="77"/>
      <c r="M1522" s="78"/>
      <c r="N1522" s="78"/>
      <c r="O1522" s="78"/>
      <c r="P1522" s="1"/>
      <c r="Q1522" s="27"/>
      <c r="R1522" s="30"/>
      <c r="S1522" s="1"/>
    </row>
    <row r="1523" spans="1:19" ht="12.75" customHeight="1" x14ac:dyDescent="0.25">
      <c r="A1523" s="22"/>
      <c r="B1523" s="27"/>
      <c r="C1523" s="27"/>
      <c r="D1523" s="27"/>
      <c r="E1523" s="27"/>
      <c r="F1523" s="76"/>
      <c r="G1523" s="76"/>
      <c r="H1523" s="76"/>
      <c r="I1523" s="76"/>
      <c r="J1523" s="76"/>
      <c r="K1523" s="203"/>
      <c r="L1523" s="77"/>
      <c r="M1523" s="78"/>
      <c r="N1523" s="78"/>
      <c r="O1523" s="78"/>
      <c r="P1523" s="1"/>
      <c r="Q1523" s="27"/>
      <c r="R1523" s="30"/>
      <c r="S1523" s="1"/>
    </row>
    <row r="1524" spans="1:19" ht="12.75" customHeight="1" x14ac:dyDescent="0.25">
      <c r="A1524" s="22"/>
      <c r="B1524" s="27"/>
      <c r="C1524" s="27"/>
      <c r="D1524" s="27"/>
      <c r="E1524" s="27"/>
      <c r="F1524" s="76"/>
      <c r="G1524" s="76"/>
      <c r="H1524" s="76"/>
      <c r="I1524" s="76"/>
      <c r="J1524" s="76"/>
      <c r="K1524" s="203"/>
      <c r="L1524" s="77"/>
      <c r="M1524" s="78"/>
      <c r="N1524" s="78"/>
      <c r="O1524" s="78"/>
      <c r="P1524" s="1"/>
      <c r="Q1524" s="27"/>
      <c r="R1524" s="30"/>
      <c r="S1524" s="1"/>
    </row>
    <row r="1525" spans="1:19" ht="12.75" customHeight="1" x14ac:dyDescent="0.25">
      <c r="A1525" s="22"/>
      <c r="B1525" s="27"/>
      <c r="C1525" s="27"/>
      <c r="D1525" s="27"/>
      <c r="E1525" s="27"/>
      <c r="F1525" s="76"/>
      <c r="G1525" s="76"/>
      <c r="H1525" s="76"/>
      <c r="I1525" s="76"/>
      <c r="J1525" s="76"/>
      <c r="K1525" s="203"/>
      <c r="L1525" s="77"/>
      <c r="M1525" s="78"/>
      <c r="N1525" s="78"/>
      <c r="O1525" s="78"/>
      <c r="P1525" s="1"/>
      <c r="Q1525" s="27"/>
      <c r="R1525" s="30"/>
      <c r="S1525" s="1"/>
    </row>
    <row r="1526" spans="1:19" ht="12.75" customHeight="1" x14ac:dyDescent="0.25">
      <c r="A1526" s="22"/>
      <c r="B1526" s="27"/>
      <c r="C1526" s="27"/>
      <c r="D1526" s="27"/>
      <c r="E1526" s="27"/>
      <c r="F1526" s="76"/>
      <c r="G1526" s="76"/>
      <c r="H1526" s="76"/>
      <c r="I1526" s="76"/>
      <c r="J1526" s="76"/>
      <c r="K1526" s="203"/>
      <c r="L1526" s="77"/>
      <c r="M1526" s="78"/>
      <c r="N1526" s="78"/>
      <c r="O1526" s="78"/>
      <c r="P1526" s="1"/>
      <c r="Q1526" s="27"/>
      <c r="R1526" s="30"/>
      <c r="S1526" s="1"/>
    </row>
    <row r="1527" spans="1:19" ht="12.75" customHeight="1" x14ac:dyDescent="0.25">
      <c r="A1527" s="22"/>
      <c r="B1527" s="27"/>
      <c r="C1527" s="27"/>
      <c r="D1527" s="27"/>
      <c r="E1527" s="27"/>
      <c r="F1527" s="76"/>
      <c r="G1527" s="76"/>
      <c r="H1527" s="76"/>
      <c r="I1527" s="76"/>
      <c r="J1527" s="76"/>
      <c r="K1527" s="203"/>
      <c r="L1527" s="77"/>
      <c r="M1527" s="78"/>
      <c r="N1527" s="78"/>
      <c r="O1527" s="78"/>
      <c r="P1527" s="1"/>
      <c r="Q1527" s="27"/>
      <c r="R1527" s="30"/>
      <c r="S1527" s="1"/>
    </row>
    <row r="1528" spans="1:19" ht="12.75" customHeight="1" x14ac:dyDescent="0.25">
      <c r="A1528" s="22"/>
      <c r="B1528" s="27"/>
      <c r="C1528" s="27"/>
      <c r="D1528" s="27"/>
      <c r="E1528" s="27"/>
      <c r="F1528" s="76"/>
      <c r="G1528" s="76"/>
      <c r="H1528" s="76"/>
      <c r="I1528" s="76"/>
      <c r="J1528" s="76"/>
      <c r="K1528" s="203"/>
      <c r="L1528" s="77"/>
      <c r="M1528" s="78"/>
      <c r="N1528" s="78"/>
      <c r="O1528" s="78"/>
      <c r="P1528" s="1"/>
      <c r="Q1528" s="27"/>
      <c r="R1528" s="30"/>
      <c r="S1528" s="1"/>
    </row>
    <row r="1529" spans="1:19" ht="12.75" customHeight="1" x14ac:dyDescent="0.25">
      <c r="A1529" s="22"/>
      <c r="B1529" s="27"/>
      <c r="C1529" s="27"/>
      <c r="D1529" s="27"/>
      <c r="E1529" s="27"/>
      <c r="F1529" s="76"/>
      <c r="G1529" s="76"/>
      <c r="H1529" s="76"/>
      <c r="I1529" s="76"/>
      <c r="J1529" s="76"/>
      <c r="K1529" s="203"/>
      <c r="L1529" s="77"/>
      <c r="M1529" s="78"/>
      <c r="N1529" s="78"/>
      <c r="O1529" s="78"/>
      <c r="P1529" s="1"/>
      <c r="Q1529" s="27"/>
      <c r="R1529" s="30"/>
      <c r="S1529" s="1"/>
    </row>
    <row r="1530" spans="1:19" ht="12.75" customHeight="1" x14ac:dyDescent="0.25">
      <c r="A1530" s="22"/>
      <c r="B1530" s="27"/>
      <c r="C1530" s="27"/>
      <c r="D1530" s="27"/>
      <c r="E1530" s="27"/>
      <c r="F1530" s="76"/>
      <c r="G1530" s="76"/>
      <c r="H1530" s="76"/>
      <c r="I1530" s="76"/>
      <c r="J1530" s="76"/>
      <c r="K1530" s="203"/>
      <c r="L1530" s="77"/>
      <c r="M1530" s="78"/>
      <c r="N1530" s="78"/>
      <c r="O1530" s="78"/>
      <c r="P1530" s="1"/>
      <c r="Q1530" s="27"/>
      <c r="R1530" s="30"/>
      <c r="S1530" s="1"/>
    </row>
    <row r="1531" spans="1:19" ht="12.75" customHeight="1" x14ac:dyDescent="0.25">
      <c r="A1531" s="22"/>
      <c r="B1531" s="27"/>
      <c r="C1531" s="27"/>
      <c r="D1531" s="27"/>
      <c r="E1531" s="27"/>
      <c r="F1531" s="76"/>
      <c r="G1531" s="76"/>
      <c r="H1531" s="76"/>
      <c r="I1531" s="76"/>
      <c r="J1531" s="76"/>
      <c r="K1531" s="203"/>
      <c r="L1531" s="77"/>
      <c r="M1531" s="78"/>
      <c r="N1531" s="78"/>
      <c r="O1531" s="78"/>
      <c r="P1531" s="1"/>
      <c r="Q1531" s="27"/>
      <c r="R1531" s="30"/>
      <c r="S1531" s="1"/>
    </row>
    <row r="1532" spans="1:19" ht="12.75" customHeight="1" x14ac:dyDescent="0.25">
      <c r="A1532" s="22"/>
      <c r="B1532" s="27"/>
      <c r="C1532" s="27"/>
      <c r="D1532" s="27"/>
      <c r="E1532" s="27"/>
      <c r="F1532" s="76"/>
      <c r="G1532" s="76"/>
      <c r="H1532" s="76"/>
      <c r="I1532" s="76"/>
      <c r="J1532" s="76"/>
      <c r="K1532" s="203"/>
      <c r="L1532" s="77"/>
      <c r="M1532" s="78"/>
      <c r="N1532" s="78"/>
      <c r="O1532" s="78"/>
      <c r="P1532" s="1"/>
      <c r="Q1532" s="27"/>
      <c r="R1532" s="30"/>
      <c r="S1532" s="1"/>
    </row>
    <row r="1533" spans="1:19" ht="12.75" customHeight="1" x14ac:dyDescent="0.25">
      <c r="A1533" s="22"/>
      <c r="B1533" s="27"/>
      <c r="C1533" s="27"/>
      <c r="D1533" s="27"/>
      <c r="E1533" s="27"/>
      <c r="F1533" s="76"/>
      <c r="G1533" s="76"/>
      <c r="H1533" s="76"/>
      <c r="I1533" s="76"/>
      <c r="J1533" s="76"/>
      <c r="K1533" s="203"/>
      <c r="L1533" s="77"/>
      <c r="M1533" s="78"/>
      <c r="N1533" s="78"/>
      <c r="O1533" s="78"/>
      <c r="P1533" s="1"/>
      <c r="Q1533" s="27"/>
      <c r="R1533" s="30"/>
      <c r="S1533" s="1"/>
    </row>
    <row r="1534" spans="1:19" ht="12.75" customHeight="1" x14ac:dyDescent="0.25">
      <c r="A1534" s="22"/>
      <c r="B1534" s="27"/>
      <c r="C1534" s="27"/>
      <c r="D1534" s="27"/>
      <c r="E1534" s="27"/>
      <c r="F1534" s="76"/>
      <c r="G1534" s="76"/>
      <c r="H1534" s="76"/>
      <c r="I1534" s="76"/>
      <c r="J1534" s="76"/>
      <c r="K1534" s="203"/>
      <c r="L1534" s="77"/>
      <c r="M1534" s="78"/>
      <c r="N1534" s="78"/>
      <c r="O1534" s="78"/>
      <c r="P1534" s="1"/>
      <c r="Q1534" s="27"/>
      <c r="R1534" s="30"/>
      <c r="S1534" s="1"/>
    </row>
    <row r="1535" spans="1:19" ht="12.75" customHeight="1" x14ac:dyDescent="0.25">
      <c r="A1535" s="22"/>
      <c r="B1535" s="27"/>
      <c r="C1535" s="27"/>
      <c r="D1535" s="27"/>
      <c r="E1535" s="27"/>
      <c r="F1535" s="76"/>
      <c r="G1535" s="76"/>
      <c r="H1535" s="76"/>
      <c r="I1535" s="76"/>
      <c r="J1535" s="76"/>
      <c r="K1535" s="203"/>
      <c r="L1535" s="77"/>
      <c r="M1535" s="78"/>
      <c r="N1535" s="78"/>
      <c r="O1535" s="78"/>
      <c r="P1535" s="1"/>
      <c r="Q1535" s="27"/>
      <c r="R1535" s="30"/>
      <c r="S1535" s="1"/>
    </row>
    <row r="1536" spans="1:19" ht="12.75" customHeight="1" x14ac:dyDescent="0.25">
      <c r="A1536" s="22"/>
      <c r="B1536" s="27"/>
      <c r="C1536" s="27"/>
      <c r="D1536" s="27"/>
      <c r="E1536" s="27"/>
      <c r="F1536" s="76"/>
      <c r="G1536" s="76"/>
      <c r="H1536" s="76"/>
      <c r="I1536" s="76"/>
      <c r="J1536" s="76"/>
      <c r="K1536" s="203"/>
      <c r="L1536" s="77"/>
      <c r="M1536" s="78"/>
      <c r="N1536" s="78"/>
      <c r="O1536" s="78"/>
      <c r="P1536" s="1"/>
      <c r="Q1536" s="27"/>
      <c r="R1536" s="30"/>
      <c r="S1536" s="1"/>
    </row>
    <row r="1537" spans="1:19" ht="12.75" customHeight="1" x14ac:dyDescent="0.25">
      <c r="A1537" s="22"/>
      <c r="B1537" s="27"/>
      <c r="C1537" s="27"/>
      <c r="D1537" s="27"/>
      <c r="E1537" s="27"/>
      <c r="F1537" s="76"/>
      <c r="G1537" s="76"/>
      <c r="H1537" s="76"/>
      <c r="I1537" s="76"/>
      <c r="J1537" s="76"/>
      <c r="K1537" s="203"/>
      <c r="L1537" s="77"/>
      <c r="M1537" s="78"/>
      <c r="N1537" s="78"/>
      <c r="O1537" s="78"/>
      <c r="P1537" s="1"/>
      <c r="Q1537" s="27"/>
      <c r="R1537" s="30"/>
      <c r="S1537" s="1"/>
    </row>
    <row r="1538" spans="1:19" ht="12.75" customHeight="1" x14ac:dyDescent="0.25">
      <c r="A1538" s="22"/>
      <c r="B1538" s="27"/>
      <c r="C1538" s="27"/>
      <c r="D1538" s="27"/>
      <c r="E1538" s="27"/>
      <c r="F1538" s="76"/>
      <c r="G1538" s="76"/>
      <c r="H1538" s="76"/>
      <c r="I1538" s="76"/>
      <c r="J1538" s="76"/>
      <c r="K1538" s="203"/>
      <c r="L1538" s="77"/>
      <c r="M1538" s="78"/>
      <c r="N1538" s="78"/>
      <c r="O1538" s="78"/>
      <c r="P1538" s="1"/>
      <c r="Q1538" s="27"/>
      <c r="R1538" s="30"/>
      <c r="S1538" s="1"/>
    </row>
    <row r="1539" spans="1:19" ht="12.75" customHeight="1" x14ac:dyDescent="0.25">
      <c r="A1539" s="22"/>
      <c r="B1539" s="27"/>
      <c r="C1539" s="27"/>
      <c r="D1539" s="27"/>
      <c r="E1539" s="27"/>
      <c r="F1539" s="76"/>
      <c r="G1539" s="76"/>
      <c r="H1539" s="76"/>
      <c r="I1539" s="76"/>
      <c r="J1539" s="76"/>
      <c r="K1539" s="203"/>
      <c r="L1539" s="77"/>
      <c r="M1539" s="78"/>
      <c r="N1539" s="78"/>
      <c r="O1539" s="78"/>
      <c r="P1539" s="1"/>
      <c r="Q1539" s="27"/>
      <c r="R1539" s="30"/>
      <c r="S1539" s="1"/>
    </row>
    <row r="1540" spans="1:19" ht="12.75" customHeight="1" x14ac:dyDescent="0.25">
      <c r="A1540" s="22"/>
      <c r="B1540" s="27"/>
      <c r="C1540" s="27"/>
      <c r="D1540" s="27"/>
      <c r="E1540" s="27"/>
      <c r="F1540" s="76"/>
      <c r="G1540" s="76"/>
      <c r="H1540" s="76"/>
      <c r="I1540" s="76"/>
      <c r="J1540" s="76"/>
      <c r="K1540" s="203"/>
      <c r="L1540" s="77"/>
      <c r="M1540" s="78"/>
      <c r="N1540" s="78"/>
      <c r="O1540" s="78"/>
      <c r="P1540" s="1"/>
      <c r="Q1540" s="27"/>
      <c r="R1540" s="30"/>
      <c r="S1540" s="1"/>
    </row>
    <row r="1541" spans="1:19" ht="12.75" customHeight="1" x14ac:dyDescent="0.25">
      <c r="A1541" s="22"/>
      <c r="B1541" s="27"/>
      <c r="C1541" s="27"/>
      <c r="D1541" s="27"/>
      <c r="E1541" s="27"/>
      <c r="F1541" s="76"/>
      <c r="G1541" s="76"/>
      <c r="H1541" s="76"/>
      <c r="I1541" s="76"/>
      <c r="J1541" s="76"/>
      <c r="K1541" s="203"/>
      <c r="L1541" s="77"/>
      <c r="M1541" s="78"/>
      <c r="N1541" s="78"/>
      <c r="O1541" s="78"/>
      <c r="P1541" s="1"/>
      <c r="Q1541" s="27"/>
      <c r="R1541" s="30"/>
      <c r="S1541" s="1"/>
    </row>
    <row r="1542" spans="1:19" ht="12.75" customHeight="1" x14ac:dyDescent="0.25">
      <c r="A1542" s="22"/>
      <c r="B1542" s="27"/>
      <c r="C1542" s="27"/>
      <c r="D1542" s="27"/>
      <c r="E1542" s="27"/>
      <c r="F1542" s="76"/>
      <c r="G1542" s="76"/>
      <c r="H1542" s="76"/>
      <c r="I1542" s="76"/>
      <c r="J1542" s="76"/>
      <c r="K1542" s="203"/>
      <c r="L1542" s="77"/>
      <c r="M1542" s="78"/>
      <c r="N1542" s="78"/>
      <c r="O1542" s="78"/>
      <c r="P1542" s="1"/>
      <c r="Q1542" s="27"/>
      <c r="R1542" s="30"/>
      <c r="S1542" s="1"/>
    </row>
    <row r="1543" spans="1:19" ht="12.75" customHeight="1" x14ac:dyDescent="0.25">
      <c r="A1543" s="22"/>
      <c r="B1543" s="27"/>
      <c r="C1543" s="27"/>
      <c r="D1543" s="27"/>
      <c r="E1543" s="27"/>
      <c r="F1543" s="76"/>
      <c r="G1543" s="76"/>
      <c r="H1543" s="76"/>
      <c r="I1543" s="76"/>
      <c r="J1543" s="76"/>
      <c r="K1543" s="203"/>
      <c r="L1543" s="77"/>
      <c r="M1543" s="78"/>
      <c r="N1543" s="78"/>
      <c r="O1543" s="78"/>
      <c r="P1543" s="1"/>
      <c r="Q1543" s="27"/>
      <c r="R1543" s="30"/>
      <c r="S1543" s="1"/>
    </row>
    <row r="1544" spans="1:19" ht="12.75" customHeight="1" x14ac:dyDescent="0.25">
      <c r="A1544" s="22"/>
      <c r="B1544" s="27"/>
      <c r="C1544" s="27"/>
      <c r="D1544" s="27"/>
      <c r="E1544" s="27"/>
      <c r="F1544" s="76"/>
      <c r="G1544" s="76"/>
      <c r="H1544" s="76"/>
      <c r="I1544" s="76"/>
      <c r="J1544" s="76"/>
      <c r="K1544" s="203"/>
      <c r="L1544" s="77"/>
      <c r="M1544" s="78"/>
      <c r="N1544" s="78"/>
      <c r="O1544" s="78"/>
      <c r="P1544" s="1"/>
      <c r="Q1544" s="27"/>
      <c r="R1544" s="30"/>
      <c r="S1544" s="1"/>
    </row>
    <row r="1545" spans="1:19" ht="12.75" customHeight="1" x14ac:dyDescent="0.25">
      <c r="A1545" s="22"/>
      <c r="B1545" s="27"/>
      <c r="C1545" s="27"/>
      <c r="D1545" s="27"/>
      <c r="E1545" s="27"/>
      <c r="F1545" s="76"/>
      <c r="G1545" s="76"/>
      <c r="H1545" s="76"/>
      <c r="I1545" s="76"/>
      <c r="J1545" s="76"/>
      <c r="K1545" s="203"/>
      <c r="L1545" s="77"/>
      <c r="M1545" s="78"/>
      <c r="N1545" s="78"/>
      <c r="O1545" s="78"/>
      <c r="P1545" s="1"/>
      <c r="Q1545" s="27"/>
      <c r="R1545" s="30"/>
      <c r="S1545" s="1"/>
    </row>
    <row r="1546" spans="1:19" ht="12.75" customHeight="1" x14ac:dyDescent="0.25">
      <c r="A1546" s="22"/>
      <c r="B1546" s="27"/>
      <c r="C1546" s="27"/>
      <c r="D1546" s="27"/>
      <c r="E1546" s="27"/>
      <c r="F1546" s="76"/>
      <c r="G1546" s="76"/>
      <c r="H1546" s="76"/>
      <c r="I1546" s="76"/>
      <c r="J1546" s="76"/>
      <c r="K1546" s="203"/>
      <c r="L1546" s="77"/>
      <c r="M1546" s="78"/>
      <c r="N1546" s="78"/>
      <c r="O1546" s="78"/>
      <c r="P1546" s="1"/>
      <c r="Q1546" s="27"/>
      <c r="R1546" s="30"/>
      <c r="S1546" s="1"/>
    </row>
    <row r="1547" spans="1:19" ht="12.75" customHeight="1" x14ac:dyDescent="0.25">
      <c r="A1547" s="22"/>
      <c r="B1547" s="27"/>
      <c r="C1547" s="27"/>
      <c r="D1547" s="27"/>
      <c r="E1547" s="27"/>
      <c r="F1547" s="76"/>
      <c r="G1547" s="76"/>
      <c r="H1547" s="76"/>
      <c r="I1547" s="76"/>
      <c r="J1547" s="76"/>
      <c r="K1547" s="203"/>
      <c r="L1547" s="77"/>
      <c r="M1547" s="78"/>
      <c r="N1547" s="78"/>
      <c r="O1547" s="78"/>
      <c r="P1547" s="1"/>
      <c r="Q1547" s="27"/>
      <c r="R1547" s="30"/>
      <c r="S1547" s="1"/>
    </row>
    <row r="1548" spans="1:19" ht="12.75" customHeight="1" x14ac:dyDescent="0.25">
      <c r="A1548" s="22"/>
      <c r="B1548" s="27"/>
      <c r="C1548" s="27"/>
      <c r="D1548" s="27"/>
      <c r="E1548" s="27"/>
      <c r="F1548" s="76"/>
      <c r="G1548" s="76"/>
      <c r="H1548" s="76"/>
      <c r="I1548" s="76"/>
      <c r="J1548" s="76"/>
      <c r="K1548" s="203"/>
      <c r="L1548" s="77"/>
      <c r="M1548" s="78"/>
      <c r="N1548" s="78"/>
      <c r="O1548" s="78"/>
      <c r="P1548" s="1"/>
      <c r="Q1548" s="27"/>
      <c r="R1548" s="30"/>
      <c r="S1548" s="1"/>
    </row>
    <row r="1549" spans="1:19" ht="12.75" customHeight="1" x14ac:dyDescent="0.25">
      <c r="A1549" s="22"/>
      <c r="B1549" s="27"/>
      <c r="C1549" s="27"/>
      <c r="D1549" s="27"/>
      <c r="E1549" s="27"/>
      <c r="F1549" s="76"/>
      <c r="G1549" s="76"/>
      <c r="H1549" s="76"/>
      <c r="I1549" s="76"/>
      <c r="J1549" s="76"/>
      <c r="K1549" s="203"/>
      <c r="L1549" s="77"/>
      <c r="M1549" s="78"/>
      <c r="N1549" s="78"/>
      <c r="O1549" s="78"/>
      <c r="P1549" s="1"/>
      <c r="Q1549" s="27"/>
      <c r="R1549" s="30"/>
      <c r="S1549" s="1"/>
    </row>
    <row r="1550" spans="1:19" ht="12.75" customHeight="1" x14ac:dyDescent="0.25">
      <c r="A1550" s="22"/>
      <c r="B1550" s="27"/>
      <c r="C1550" s="27"/>
      <c r="D1550" s="27"/>
      <c r="E1550" s="27"/>
      <c r="F1550" s="76"/>
      <c r="G1550" s="76"/>
      <c r="H1550" s="76"/>
      <c r="I1550" s="76"/>
      <c r="J1550" s="76"/>
      <c r="K1550" s="203"/>
      <c r="L1550" s="77"/>
      <c r="M1550" s="78"/>
      <c r="N1550" s="78"/>
      <c r="O1550" s="78"/>
      <c r="P1550" s="1"/>
      <c r="Q1550" s="27"/>
      <c r="R1550" s="30"/>
      <c r="S1550" s="1"/>
    </row>
    <row r="1551" spans="1:19" ht="12.75" customHeight="1" x14ac:dyDescent="0.25">
      <c r="A1551" s="22"/>
      <c r="B1551" s="27"/>
      <c r="C1551" s="27"/>
      <c r="D1551" s="27"/>
      <c r="E1551" s="27"/>
      <c r="F1551" s="76"/>
      <c r="G1551" s="76"/>
      <c r="H1551" s="76"/>
      <c r="I1551" s="76"/>
      <c r="J1551" s="76"/>
      <c r="K1551" s="203"/>
      <c r="L1551" s="77"/>
      <c r="M1551" s="78"/>
      <c r="N1551" s="78"/>
      <c r="O1551" s="78"/>
      <c r="P1551" s="1"/>
      <c r="Q1551" s="27"/>
      <c r="R1551" s="30"/>
      <c r="S1551" s="1"/>
    </row>
    <row r="1552" spans="1:19" ht="12.75" customHeight="1" x14ac:dyDescent="0.25">
      <c r="A1552" s="22"/>
      <c r="B1552" s="27"/>
      <c r="C1552" s="27"/>
      <c r="D1552" s="27"/>
      <c r="E1552" s="27"/>
      <c r="F1552" s="76"/>
      <c r="G1552" s="76"/>
      <c r="H1552" s="76"/>
      <c r="I1552" s="76"/>
      <c r="J1552" s="76"/>
      <c r="K1552" s="203"/>
      <c r="L1552" s="77"/>
      <c r="M1552" s="78"/>
      <c r="N1552" s="78"/>
      <c r="O1552" s="78"/>
      <c r="P1552" s="1"/>
      <c r="Q1552" s="27"/>
      <c r="R1552" s="30"/>
      <c r="S1552" s="1"/>
    </row>
    <row r="1553" spans="1:19" ht="12.75" customHeight="1" x14ac:dyDescent="0.25">
      <c r="A1553" s="22"/>
      <c r="B1553" s="27"/>
      <c r="C1553" s="27"/>
      <c r="D1553" s="27"/>
      <c r="E1553" s="27"/>
      <c r="F1553" s="76"/>
      <c r="G1553" s="76"/>
      <c r="H1553" s="76"/>
      <c r="I1553" s="76"/>
      <c r="J1553" s="76"/>
      <c r="K1553" s="203"/>
      <c r="L1553" s="77"/>
      <c r="M1553" s="78"/>
      <c r="N1553" s="78"/>
      <c r="O1553" s="78"/>
      <c r="P1553" s="1"/>
      <c r="Q1553" s="27"/>
      <c r="R1553" s="30"/>
      <c r="S1553" s="1"/>
    </row>
    <row r="1554" spans="1:19" ht="12.75" customHeight="1" x14ac:dyDescent="0.25">
      <c r="A1554" s="22"/>
      <c r="B1554" s="27"/>
      <c r="C1554" s="27"/>
      <c r="D1554" s="27"/>
      <c r="E1554" s="27"/>
      <c r="F1554" s="76"/>
      <c r="G1554" s="76"/>
      <c r="H1554" s="76"/>
      <c r="I1554" s="76"/>
      <c r="J1554" s="76"/>
      <c r="K1554" s="203"/>
      <c r="L1554" s="77"/>
      <c r="M1554" s="78"/>
      <c r="N1554" s="78"/>
      <c r="O1554" s="78"/>
      <c r="P1554" s="1"/>
      <c r="Q1554" s="27"/>
      <c r="R1554" s="30"/>
      <c r="S1554" s="1"/>
    </row>
    <row r="1555" spans="1:19" ht="12.75" customHeight="1" x14ac:dyDescent="0.25">
      <c r="A1555" s="22"/>
      <c r="B1555" s="27"/>
      <c r="C1555" s="27"/>
      <c r="D1555" s="27"/>
      <c r="E1555" s="27"/>
      <c r="F1555" s="76"/>
      <c r="G1555" s="76"/>
      <c r="H1555" s="76"/>
      <c r="I1555" s="76"/>
      <c r="J1555" s="76"/>
      <c r="K1555" s="203"/>
      <c r="L1555" s="77"/>
      <c r="M1555" s="78"/>
      <c r="N1555" s="78"/>
      <c r="O1555" s="78"/>
      <c r="P1555" s="1"/>
      <c r="Q1555" s="27"/>
      <c r="R1555" s="30"/>
      <c r="S1555" s="1"/>
    </row>
    <row r="1556" spans="1:19" ht="12.75" customHeight="1" x14ac:dyDescent="0.25">
      <c r="A1556" s="22"/>
      <c r="B1556" s="27"/>
      <c r="C1556" s="27"/>
      <c r="D1556" s="27"/>
      <c r="E1556" s="27"/>
      <c r="F1556" s="76"/>
      <c r="G1556" s="76"/>
      <c r="H1556" s="76"/>
      <c r="I1556" s="76"/>
      <c r="J1556" s="76"/>
      <c r="K1556" s="203"/>
      <c r="L1556" s="77"/>
      <c r="M1556" s="78"/>
      <c r="N1556" s="78"/>
      <c r="O1556" s="78"/>
      <c r="P1556" s="1"/>
      <c r="Q1556" s="27"/>
      <c r="R1556" s="30"/>
      <c r="S1556" s="1"/>
    </row>
    <row r="1557" spans="1:19" ht="12.75" customHeight="1" x14ac:dyDescent="0.25">
      <c r="A1557" s="22"/>
      <c r="B1557" s="27"/>
      <c r="C1557" s="27"/>
      <c r="D1557" s="27"/>
      <c r="E1557" s="27"/>
      <c r="F1557" s="76"/>
      <c r="G1557" s="76"/>
      <c r="H1557" s="76"/>
      <c r="I1557" s="76"/>
      <c r="J1557" s="76"/>
      <c r="K1557" s="203"/>
      <c r="L1557" s="77"/>
      <c r="M1557" s="78"/>
      <c r="N1557" s="78"/>
      <c r="O1557" s="78"/>
      <c r="P1557" s="1"/>
      <c r="Q1557" s="27"/>
      <c r="R1557" s="30"/>
      <c r="S1557" s="1"/>
    </row>
    <row r="1558" spans="1:19" ht="12.75" customHeight="1" x14ac:dyDescent="0.25">
      <c r="A1558" s="22"/>
      <c r="B1558" s="27"/>
      <c r="C1558" s="27"/>
      <c r="D1558" s="27"/>
      <c r="E1558" s="27"/>
      <c r="F1558" s="76"/>
      <c r="G1558" s="76"/>
      <c r="H1558" s="76"/>
      <c r="I1558" s="76"/>
      <c r="J1558" s="76"/>
      <c r="K1558" s="203"/>
      <c r="L1558" s="77"/>
      <c r="M1558" s="78"/>
      <c r="N1558" s="78"/>
      <c r="O1558" s="78"/>
      <c r="P1558" s="1"/>
      <c r="Q1558" s="27"/>
      <c r="R1558" s="30"/>
      <c r="S1558" s="1"/>
    </row>
    <row r="1559" spans="1:19" ht="12.75" customHeight="1" x14ac:dyDescent="0.25">
      <c r="A1559" s="22"/>
      <c r="B1559" s="27"/>
      <c r="C1559" s="27"/>
      <c r="D1559" s="27"/>
      <c r="E1559" s="27"/>
      <c r="F1559" s="76"/>
      <c r="G1559" s="76"/>
      <c r="H1559" s="76"/>
      <c r="I1559" s="76"/>
      <c r="J1559" s="76"/>
      <c r="K1559" s="203"/>
      <c r="L1559" s="77"/>
      <c r="M1559" s="78"/>
      <c r="N1559" s="78"/>
      <c r="O1559" s="78"/>
      <c r="P1559" s="1"/>
      <c r="Q1559" s="27"/>
      <c r="R1559" s="30"/>
      <c r="S1559" s="1"/>
    </row>
    <row r="1560" spans="1:19" ht="12.75" customHeight="1" x14ac:dyDescent="0.25">
      <c r="A1560" s="22"/>
      <c r="B1560" s="27"/>
      <c r="C1560" s="27"/>
      <c r="D1560" s="27"/>
      <c r="E1560" s="27"/>
      <c r="F1560" s="76"/>
      <c r="G1560" s="76"/>
      <c r="H1560" s="76"/>
      <c r="I1560" s="76"/>
      <c r="J1560" s="76"/>
      <c r="K1560" s="203"/>
      <c r="L1560" s="77"/>
      <c r="M1560" s="78"/>
      <c r="N1560" s="78"/>
      <c r="O1560" s="78"/>
      <c r="P1560" s="1"/>
      <c r="Q1560" s="27"/>
      <c r="R1560" s="30"/>
      <c r="S1560" s="1"/>
    </row>
    <row r="1561" spans="1:19" ht="12.75" customHeight="1" x14ac:dyDescent="0.25">
      <c r="A1561" s="22"/>
      <c r="B1561" s="27"/>
      <c r="C1561" s="27"/>
      <c r="D1561" s="27"/>
      <c r="E1561" s="27"/>
      <c r="F1561" s="76"/>
      <c r="G1561" s="76"/>
      <c r="H1561" s="76"/>
      <c r="I1561" s="76"/>
      <c r="J1561" s="76"/>
      <c r="K1561" s="203"/>
      <c r="L1561" s="77"/>
      <c r="M1561" s="78"/>
      <c r="N1561" s="78"/>
      <c r="O1561" s="78"/>
      <c r="P1561" s="1"/>
      <c r="Q1561" s="27"/>
      <c r="R1561" s="30"/>
      <c r="S1561" s="1"/>
    </row>
    <row r="1562" spans="1:19" ht="12.75" customHeight="1" x14ac:dyDescent="0.25">
      <c r="A1562" s="22"/>
      <c r="B1562" s="27"/>
      <c r="C1562" s="27"/>
      <c r="D1562" s="27"/>
      <c r="E1562" s="27"/>
      <c r="F1562" s="76"/>
      <c r="G1562" s="76"/>
      <c r="H1562" s="76"/>
      <c r="I1562" s="76"/>
      <c r="J1562" s="76"/>
      <c r="K1562" s="203"/>
      <c r="L1562" s="77"/>
      <c r="M1562" s="78"/>
      <c r="N1562" s="78"/>
      <c r="O1562" s="78"/>
      <c r="P1562" s="1"/>
      <c r="Q1562" s="27"/>
      <c r="R1562" s="30"/>
      <c r="S1562" s="1"/>
    </row>
    <row r="1563" spans="1:19" ht="12.75" customHeight="1" x14ac:dyDescent="0.25">
      <c r="A1563" s="22"/>
      <c r="B1563" s="27"/>
      <c r="C1563" s="27"/>
      <c r="D1563" s="27"/>
      <c r="E1563" s="27"/>
      <c r="F1563" s="76"/>
      <c r="G1563" s="76"/>
      <c r="H1563" s="76"/>
      <c r="I1563" s="76"/>
      <c r="J1563" s="76"/>
      <c r="K1563" s="203"/>
      <c r="L1563" s="77"/>
      <c r="M1563" s="78"/>
      <c r="N1563" s="78"/>
      <c r="O1563" s="78"/>
      <c r="P1563" s="1"/>
      <c r="Q1563" s="27"/>
      <c r="R1563" s="30"/>
      <c r="S1563" s="1"/>
    </row>
    <row r="1564" spans="1:19" ht="12.75" customHeight="1" x14ac:dyDescent="0.25">
      <c r="A1564" s="22"/>
      <c r="B1564" s="27"/>
      <c r="C1564" s="27"/>
      <c r="D1564" s="27"/>
      <c r="E1564" s="27"/>
      <c r="F1564" s="76"/>
      <c r="G1564" s="76"/>
      <c r="H1564" s="76"/>
      <c r="I1564" s="76"/>
      <c r="J1564" s="76"/>
      <c r="K1564" s="203"/>
      <c r="L1564" s="77"/>
      <c r="M1564" s="78"/>
      <c r="N1564" s="78"/>
      <c r="O1564" s="78"/>
      <c r="P1564" s="1"/>
      <c r="Q1564" s="27"/>
      <c r="R1564" s="30"/>
      <c r="S1564" s="1"/>
    </row>
    <row r="1565" spans="1:19" ht="12.75" customHeight="1" x14ac:dyDescent="0.25">
      <c r="A1565" s="22"/>
      <c r="B1565" s="27"/>
      <c r="C1565" s="27"/>
      <c r="D1565" s="27"/>
      <c r="E1565" s="27"/>
      <c r="F1565" s="76"/>
      <c r="G1565" s="76"/>
      <c r="H1565" s="76"/>
      <c r="I1565" s="76"/>
      <c r="J1565" s="76"/>
      <c r="K1565" s="203"/>
      <c r="L1565" s="77"/>
      <c r="M1565" s="78"/>
      <c r="N1565" s="78"/>
      <c r="O1565" s="78"/>
      <c r="P1565" s="1"/>
      <c r="Q1565" s="27"/>
      <c r="R1565" s="30"/>
      <c r="S1565" s="1"/>
    </row>
    <row r="1566" spans="1:19" ht="12.75" customHeight="1" x14ac:dyDescent="0.25">
      <c r="A1566" s="22"/>
      <c r="B1566" s="27"/>
      <c r="C1566" s="27"/>
      <c r="D1566" s="27"/>
      <c r="E1566" s="27"/>
      <c r="F1566" s="76"/>
      <c r="G1566" s="76"/>
      <c r="H1566" s="76"/>
      <c r="I1566" s="76"/>
      <c r="J1566" s="76"/>
      <c r="K1566" s="203"/>
      <c r="L1566" s="77"/>
      <c r="M1566" s="78"/>
      <c r="N1566" s="78"/>
      <c r="O1566" s="78"/>
      <c r="P1566" s="1"/>
      <c r="Q1566" s="27"/>
      <c r="R1566" s="30"/>
      <c r="S1566" s="1"/>
    </row>
    <row r="1567" spans="1:19" ht="12.75" customHeight="1" x14ac:dyDescent="0.25">
      <c r="A1567" s="22"/>
      <c r="B1567" s="27"/>
      <c r="C1567" s="27"/>
      <c r="D1567" s="27"/>
      <c r="E1567" s="27"/>
      <c r="F1567" s="76"/>
      <c r="G1567" s="76"/>
      <c r="H1567" s="76"/>
      <c r="I1567" s="76"/>
      <c r="J1567" s="76"/>
      <c r="K1567" s="203"/>
      <c r="L1567" s="77"/>
      <c r="M1567" s="78"/>
      <c r="N1567" s="78"/>
      <c r="O1567" s="78"/>
      <c r="P1567" s="1"/>
      <c r="Q1567" s="27"/>
      <c r="R1567" s="30"/>
      <c r="S1567" s="1"/>
    </row>
    <row r="1568" spans="1:19" ht="12.75" customHeight="1" x14ac:dyDescent="0.25">
      <c r="A1568" s="22"/>
      <c r="B1568" s="27"/>
      <c r="C1568" s="27"/>
      <c r="D1568" s="27"/>
      <c r="E1568" s="27"/>
      <c r="F1568" s="76"/>
      <c r="G1568" s="76"/>
      <c r="H1568" s="76"/>
      <c r="I1568" s="76"/>
      <c r="J1568" s="76"/>
      <c r="K1568" s="203"/>
      <c r="L1568" s="77"/>
      <c r="M1568" s="78"/>
      <c r="N1568" s="78"/>
      <c r="O1568" s="78"/>
      <c r="P1568" s="1"/>
      <c r="Q1568" s="27"/>
      <c r="R1568" s="30"/>
      <c r="S1568" s="1"/>
    </row>
    <row r="1569" spans="1:19" ht="12.75" customHeight="1" x14ac:dyDescent="0.25">
      <c r="A1569" s="22"/>
      <c r="B1569" s="27"/>
      <c r="C1569" s="27"/>
      <c r="D1569" s="27"/>
      <c r="E1569" s="27"/>
      <c r="F1569" s="76"/>
      <c r="G1569" s="76"/>
      <c r="H1569" s="76"/>
      <c r="I1569" s="76"/>
      <c r="J1569" s="76"/>
      <c r="K1569" s="203"/>
      <c r="L1569" s="77"/>
      <c r="M1569" s="78"/>
      <c r="N1569" s="78"/>
      <c r="O1569" s="78"/>
      <c r="P1569" s="1"/>
      <c r="Q1569" s="27"/>
      <c r="R1569" s="30"/>
      <c r="S1569" s="1"/>
    </row>
    <row r="1570" spans="1:19" ht="12.75" customHeight="1" x14ac:dyDescent="0.25">
      <c r="A1570" s="22"/>
      <c r="B1570" s="27"/>
      <c r="C1570" s="27"/>
      <c r="D1570" s="27"/>
      <c r="E1570" s="27"/>
      <c r="F1570" s="76"/>
      <c r="G1570" s="76"/>
      <c r="H1570" s="76"/>
      <c r="I1570" s="76"/>
      <c r="J1570" s="76"/>
      <c r="K1570" s="203"/>
      <c r="L1570" s="77"/>
      <c r="M1570" s="78"/>
      <c r="N1570" s="78"/>
      <c r="O1570" s="78"/>
      <c r="P1570" s="1"/>
      <c r="Q1570" s="27"/>
      <c r="R1570" s="30"/>
      <c r="S1570" s="1"/>
    </row>
    <row r="1571" spans="1:19" ht="12.75" customHeight="1" x14ac:dyDescent="0.25">
      <c r="A1571" s="22"/>
      <c r="B1571" s="27"/>
      <c r="C1571" s="27"/>
      <c r="D1571" s="27"/>
      <c r="E1571" s="27"/>
      <c r="F1571" s="76"/>
      <c r="G1571" s="76"/>
      <c r="H1571" s="76"/>
      <c r="I1571" s="76"/>
      <c r="J1571" s="76"/>
      <c r="K1571" s="203"/>
      <c r="L1571" s="77"/>
      <c r="M1571" s="78"/>
      <c r="N1571" s="78"/>
      <c r="O1571" s="78"/>
      <c r="P1571" s="1"/>
      <c r="Q1571" s="27"/>
      <c r="R1571" s="30"/>
      <c r="S1571" s="1"/>
    </row>
    <row r="1572" spans="1:19" ht="12.75" customHeight="1" x14ac:dyDescent="0.25">
      <c r="A1572" s="22"/>
      <c r="B1572" s="27"/>
      <c r="C1572" s="27"/>
      <c r="D1572" s="27"/>
      <c r="E1572" s="27"/>
      <c r="F1572" s="76"/>
      <c r="G1572" s="76"/>
      <c r="H1572" s="76"/>
      <c r="I1572" s="76"/>
      <c r="J1572" s="76"/>
      <c r="K1572" s="203"/>
      <c r="L1572" s="77"/>
      <c r="M1572" s="78"/>
      <c r="N1572" s="78"/>
      <c r="O1572" s="78"/>
      <c r="P1572" s="1"/>
      <c r="Q1572" s="27"/>
      <c r="R1572" s="30"/>
      <c r="S1572" s="1"/>
    </row>
    <row r="1573" spans="1:19" ht="12.75" customHeight="1" x14ac:dyDescent="0.25">
      <c r="A1573" s="22"/>
      <c r="B1573" s="27"/>
      <c r="C1573" s="27"/>
      <c r="D1573" s="27"/>
      <c r="E1573" s="27"/>
      <c r="F1573" s="76"/>
      <c r="G1573" s="76"/>
      <c r="H1573" s="76"/>
      <c r="I1573" s="76"/>
      <c r="J1573" s="76"/>
      <c r="K1573" s="203"/>
      <c r="L1573" s="77"/>
      <c r="M1573" s="78"/>
      <c r="N1573" s="78"/>
      <c r="O1573" s="78"/>
      <c r="P1573" s="1"/>
      <c r="Q1573" s="27"/>
      <c r="R1573" s="30"/>
      <c r="S1573" s="1"/>
    </row>
    <row r="1574" spans="1:19" ht="12.75" customHeight="1" x14ac:dyDescent="0.25">
      <c r="A1574" s="22"/>
      <c r="B1574" s="27"/>
      <c r="C1574" s="27"/>
      <c r="D1574" s="27"/>
      <c r="E1574" s="27"/>
      <c r="F1574" s="76"/>
      <c r="G1574" s="76"/>
      <c r="H1574" s="76"/>
      <c r="I1574" s="76"/>
      <c r="J1574" s="76"/>
      <c r="K1574" s="203"/>
      <c r="L1574" s="77"/>
      <c r="M1574" s="78"/>
      <c r="N1574" s="78"/>
      <c r="O1574" s="78"/>
      <c r="P1574" s="1"/>
      <c r="Q1574" s="27"/>
      <c r="R1574" s="30"/>
      <c r="S1574" s="1"/>
    </row>
    <row r="1575" spans="1:19" ht="12.75" customHeight="1" x14ac:dyDescent="0.25">
      <c r="A1575" s="22"/>
      <c r="B1575" s="27"/>
      <c r="C1575" s="27"/>
      <c r="D1575" s="27"/>
      <c r="E1575" s="27"/>
      <c r="F1575" s="76"/>
      <c r="G1575" s="76"/>
      <c r="H1575" s="76"/>
      <c r="I1575" s="76"/>
      <c r="J1575" s="76"/>
      <c r="K1575" s="203"/>
      <c r="L1575" s="77"/>
      <c r="M1575" s="78"/>
      <c r="N1575" s="78"/>
      <c r="O1575" s="78"/>
      <c r="P1575" s="1"/>
      <c r="Q1575" s="27"/>
      <c r="R1575" s="30"/>
      <c r="S1575" s="1"/>
    </row>
    <row r="1576" spans="1:19" ht="12.75" customHeight="1" x14ac:dyDescent="0.25">
      <c r="A1576" s="22"/>
      <c r="B1576" s="27"/>
      <c r="C1576" s="27"/>
      <c r="D1576" s="27"/>
      <c r="E1576" s="27"/>
      <c r="F1576" s="76"/>
      <c r="G1576" s="76"/>
      <c r="H1576" s="76"/>
      <c r="I1576" s="76"/>
      <c r="J1576" s="76"/>
      <c r="K1576" s="203"/>
      <c r="L1576" s="77"/>
      <c r="M1576" s="78"/>
      <c r="N1576" s="78"/>
      <c r="O1576" s="78"/>
      <c r="P1576" s="1"/>
      <c r="Q1576" s="27"/>
      <c r="R1576" s="30"/>
      <c r="S1576" s="1"/>
    </row>
    <row r="1577" spans="1:19" ht="12.75" customHeight="1" x14ac:dyDescent="0.25">
      <c r="A1577" s="22"/>
      <c r="B1577" s="27"/>
      <c r="C1577" s="27"/>
      <c r="D1577" s="27"/>
      <c r="E1577" s="27"/>
      <c r="F1577" s="76"/>
      <c r="G1577" s="76"/>
      <c r="H1577" s="76"/>
      <c r="I1577" s="76"/>
      <c r="J1577" s="76"/>
      <c r="K1577" s="203"/>
      <c r="L1577" s="77"/>
      <c r="M1577" s="78"/>
      <c r="N1577" s="78"/>
      <c r="O1577" s="78"/>
      <c r="P1577" s="1"/>
      <c r="Q1577" s="27"/>
      <c r="R1577" s="30"/>
      <c r="S1577" s="1"/>
    </row>
    <row r="1578" spans="1:19" ht="12.75" customHeight="1" x14ac:dyDescent="0.25">
      <c r="A1578" s="22"/>
      <c r="B1578" s="27"/>
      <c r="C1578" s="27"/>
      <c r="D1578" s="27"/>
      <c r="E1578" s="27"/>
      <c r="F1578" s="76"/>
      <c r="G1578" s="76"/>
      <c r="H1578" s="76"/>
      <c r="I1578" s="76"/>
      <c r="J1578" s="76"/>
      <c r="K1578" s="203"/>
      <c r="L1578" s="77"/>
      <c r="M1578" s="78"/>
      <c r="N1578" s="78"/>
      <c r="O1578" s="78"/>
      <c r="P1578" s="1"/>
      <c r="Q1578" s="27"/>
      <c r="R1578" s="30"/>
      <c r="S1578" s="1"/>
    </row>
    <row r="1579" spans="1:19" ht="12.75" customHeight="1" x14ac:dyDescent="0.25">
      <c r="A1579" s="22"/>
      <c r="B1579" s="27"/>
      <c r="C1579" s="27"/>
      <c r="D1579" s="27"/>
      <c r="E1579" s="27"/>
      <c r="F1579" s="76"/>
      <c r="G1579" s="76"/>
      <c r="H1579" s="76"/>
      <c r="I1579" s="76"/>
      <c r="J1579" s="76"/>
      <c r="K1579" s="203"/>
      <c r="L1579" s="77"/>
      <c r="M1579" s="78"/>
      <c r="N1579" s="78"/>
      <c r="O1579" s="78"/>
      <c r="P1579" s="1"/>
      <c r="Q1579" s="27"/>
      <c r="R1579" s="30"/>
      <c r="S1579" s="1"/>
    </row>
    <row r="1580" spans="1:19" ht="12.75" customHeight="1" x14ac:dyDescent="0.25">
      <c r="A1580" s="22"/>
      <c r="B1580" s="27"/>
      <c r="C1580" s="27"/>
      <c r="D1580" s="27"/>
      <c r="E1580" s="27"/>
      <c r="F1580" s="76"/>
      <c r="G1580" s="76"/>
      <c r="H1580" s="76"/>
      <c r="I1580" s="76"/>
      <c r="J1580" s="76"/>
      <c r="K1580" s="203"/>
      <c r="L1580" s="77"/>
      <c r="M1580" s="78"/>
      <c r="N1580" s="78"/>
      <c r="O1580" s="78"/>
      <c r="P1580" s="1"/>
      <c r="Q1580" s="27"/>
      <c r="R1580" s="30"/>
      <c r="S1580" s="1"/>
    </row>
    <row r="1581" spans="1:19" ht="12.75" customHeight="1" x14ac:dyDescent="0.25">
      <c r="A1581" s="22"/>
      <c r="B1581" s="27"/>
      <c r="C1581" s="27"/>
      <c r="D1581" s="27"/>
      <c r="E1581" s="27"/>
      <c r="F1581" s="76"/>
      <c r="G1581" s="76"/>
      <c r="H1581" s="76"/>
      <c r="I1581" s="76"/>
      <c r="J1581" s="76"/>
      <c r="K1581" s="203"/>
      <c r="L1581" s="77"/>
      <c r="M1581" s="78"/>
      <c r="N1581" s="78"/>
      <c r="O1581" s="78"/>
      <c r="P1581" s="1"/>
      <c r="Q1581" s="27"/>
      <c r="R1581" s="30"/>
      <c r="S1581" s="1"/>
    </row>
    <row r="1582" spans="1:19" ht="12.75" customHeight="1" x14ac:dyDescent="0.25">
      <c r="A1582" s="22"/>
      <c r="B1582" s="27"/>
      <c r="C1582" s="27"/>
      <c r="D1582" s="27"/>
      <c r="E1582" s="27"/>
      <c r="F1582" s="76"/>
      <c r="G1582" s="76"/>
      <c r="H1582" s="76"/>
      <c r="I1582" s="76"/>
      <c r="J1582" s="76"/>
      <c r="K1582" s="203"/>
      <c r="L1582" s="77"/>
      <c r="M1582" s="78"/>
      <c r="N1582" s="78"/>
      <c r="O1582" s="78"/>
      <c r="P1582" s="1"/>
      <c r="Q1582" s="27"/>
      <c r="R1582" s="30"/>
      <c r="S1582" s="1"/>
    </row>
    <row r="1583" spans="1:19" ht="12.75" customHeight="1" x14ac:dyDescent="0.25">
      <c r="A1583" s="22"/>
      <c r="B1583" s="27"/>
      <c r="C1583" s="27"/>
      <c r="D1583" s="27"/>
      <c r="E1583" s="27"/>
      <c r="F1583" s="76"/>
      <c r="G1583" s="76"/>
      <c r="H1583" s="76"/>
      <c r="I1583" s="76"/>
      <c r="J1583" s="76"/>
      <c r="K1583" s="203"/>
      <c r="L1583" s="77"/>
      <c r="M1583" s="78"/>
      <c r="N1583" s="78"/>
      <c r="O1583" s="78"/>
      <c r="P1583" s="1"/>
      <c r="Q1583" s="27"/>
      <c r="R1583" s="30"/>
      <c r="S1583" s="1"/>
    </row>
    <row r="1584" spans="1:19" ht="12.75" customHeight="1" x14ac:dyDescent="0.25">
      <c r="A1584" s="22"/>
      <c r="B1584" s="27"/>
      <c r="C1584" s="27"/>
      <c r="D1584" s="27"/>
      <c r="E1584" s="27"/>
      <c r="F1584" s="76"/>
      <c r="G1584" s="76"/>
      <c r="H1584" s="76"/>
      <c r="I1584" s="76"/>
      <c r="J1584" s="76"/>
      <c r="K1584" s="203"/>
      <c r="L1584" s="77"/>
      <c r="M1584" s="78"/>
      <c r="N1584" s="78"/>
      <c r="O1584" s="78"/>
      <c r="P1584" s="1"/>
      <c r="Q1584" s="27"/>
      <c r="R1584" s="30"/>
      <c r="S1584" s="1"/>
    </row>
    <row r="1585" spans="1:19" ht="12.75" customHeight="1" x14ac:dyDescent="0.25">
      <c r="A1585" s="22"/>
      <c r="B1585" s="27"/>
      <c r="C1585" s="27"/>
      <c r="D1585" s="27"/>
      <c r="E1585" s="27"/>
      <c r="F1585" s="76"/>
      <c r="G1585" s="76"/>
      <c r="H1585" s="76"/>
      <c r="I1585" s="76"/>
      <c r="J1585" s="76"/>
      <c r="K1585" s="203"/>
      <c r="L1585" s="77"/>
      <c r="M1585" s="78"/>
      <c r="N1585" s="78"/>
      <c r="O1585" s="78"/>
      <c r="P1585" s="1"/>
      <c r="Q1585" s="27"/>
      <c r="R1585" s="30"/>
      <c r="S1585" s="1"/>
    </row>
    <row r="1586" spans="1:19" ht="12.75" customHeight="1" x14ac:dyDescent="0.25">
      <c r="A1586" s="22"/>
      <c r="B1586" s="27"/>
      <c r="C1586" s="27"/>
      <c r="D1586" s="27"/>
      <c r="E1586" s="27"/>
      <c r="F1586" s="76"/>
      <c r="G1586" s="76"/>
      <c r="H1586" s="76"/>
      <c r="I1586" s="76"/>
      <c r="J1586" s="76"/>
      <c r="K1586" s="203"/>
      <c r="L1586" s="77"/>
      <c r="M1586" s="78"/>
      <c r="N1586" s="78"/>
      <c r="O1586" s="78"/>
      <c r="P1586" s="1"/>
      <c r="Q1586" s="27"/>
      <c r="R1586" s="30"/>
      <c r="S1586" s="1"/>
    </row>
    <row r="1587" spans="1:19" ht="12.75" customHeight="1" x14ac:dyDescent="0.25">
      <c r="A1587" s="22"/>
      <c r="B1587" s="27"/>
      <c r="C1587" s="27"/>
      <c r="D1587" s="27"/>
      <c r="E1587" s="27"/>
      <c r="F1587" s="76"/>
      <c r="G1587" s="76"/>
      <c r="H1587" s="76"/>
      <c r="I1587" s="76"/>
      <c r="J1587" s="76"/>
      <c r="K1587" s="203"/>
      <c r="L1587" s="77"/>
      <c r="M1587" s="78"/>
      <c r="N1587" s="78"/>
      <c r="O1587" s="78"/>
      <c r="P1587" s="1"/>
      <c r="Q1587" s="27"/>
      <c r="R1587" s="30"/>
      <c r="S1587" s="1"/>
    </row>
    <row r="1588" spans="1:19" ht="12.75" customHeight="1" x14ac:dyDescent="0.25">
      <c r="A1588" s="22"/>
      <c r="B1588" s="27"/>
      <c r="C1588" s="27"/>
      <c r="D1588" s="27"/>
      <c r="E1588" s="27"/>
      <c r="F1588" s="76"/>
      <c r="G1588" s="76"/>
      <c r="H1588" s="76"/>
      <c r="I1588" s="76"/>
      <c r="J1588" s="76"/>
      <c r="K1588" s="203"/>
      <c r="L1588" s="77"/>
      <c r="M1588" s="78"/>
      <c r="N1588" s="78"/>
      <c r="O1588" s="78"/>
      <c r="P1588" s="1"/>
      <c r="Q1588" s="27"/>
      <c r="R1588" s="30"/>
      <c r="S1588" s="1"/>
    </row>
    <row r="1589" spans="1:19" ht="12.75" customHeight="1" x14ac:dyDescent="0.25">
      <c r="A1589" s="22"/>
      <c r="B1589" s="27"/>
      <c r="C1589" s="27"/>
      <c r="D1589" s="27"/>
      <c r="E1589" s="27"/>
      <c r="F1589" s="76"/>
      <c r="G1589" s="76"/>
      <c r="H1589" s="76"/>
      <c r="I1589" s="76"/>
      <c r="J1589" s="76"/>
      <c r="K1589" s="203"/>
      <c r="L1589" s="77"/>
      <c r="M1589" s="78"/>
      <c r="N1589" s="78"/>
      <c r="O1589" s="78"/>
      <c r="P1589" s="1"/>
      <c r="Q1589" s="27"/>
      <c r="R1589" s="30"/>
      <c r="S1589" s="1"/>
    </row>
    <row r="1590" spans="1:19" ht="12.75" customHeight="1" x14ac:dyDescent="0.25">
      <c r="A1590" s="22"/>
      <c r="B1590" s="27"/>
      <c r="C1590" s="27"/>
      <c r="D1590" s="27"/>
      <c r="E1590" s="27"/>
      <c r="F1590" s="76"/>
      <c r="G1590" s="76"/>
      <c r="H1590" s="76"/>
      <c r="I1590" s="76"/>
      <c r="J1590" s="76"/>
      <c r="K1590" s="203"/>
      <c r="L1590" s="77"/>
      <c r="M1590" s="78"/>
      <c r="N1590" s="78"/>
      <c r="O1590" s="78"/>
      <c r="P1590" s="1"/>
      <c r="Q1590" s="27"/>
      <c r="R1590" s="30"/>
      <c r="S1590" s="1"/>
    </row>
    <row r="1591" spans="1:19" ht="12.75" customHeight="1" x14ac:dyDescent="0.25">
      <c r="A1591" s="22"/>
      <c r="B1591" s="27"/>
      <c r="C1591" s="27"/>
      <c r="D1591" s="27"/>
      <c r="E1591" s="27"/>
      <c r="F1591" s="76"/>
      <c r="G1591" s="76"/>
      <c r="H1591" s="76"/>
      <c r="I1591" s="76"/>
      <c r="J1591" s="76"/>
      <c r="K1591" s="203"/>
      <c r="L1591" s="77"/>
      <c r="M1591" s="78"/>
      <c r="N1591" s="78"/>
      <c r="O1591" s="78"/>
      <c r="P1591" s="1"/>
      <c r="Q1591" s="27"/>
      <c r="R1591" s="30"/>
      <c r="S1591" s="1"/>
    </row>
    <row r="1592" spans="1:19" ht="12.75" customHeight="1" x14ac:dyDescent="0.25">
      <c r="A1592" s="22"/>
      <c r="B1592" s="27"/>
      <c r="C1592" s="27"/>
      <c r="D1592" s="27"/>
      <c r="E1592" s="27"/>
      <c r="F1592" s="76"/>
      <c r="G1592" s="76"/>
      <c r="H1592" s="76"/>
      <c r="I1592" s="76"/>
      <c r="J1592" s="76"/>
      <c r="K1592" s="203"/>
      <c r="L1592" s="77"/>
      <c r="M1592" s="78"/>
      <c r="N1592" s="78"/>
      <c r="O1592" s="78"/>
      <c r="P1592" s="1"/>
      <c r="Q1592" s="27"/>
      <c r="R1592" s="30"/>
      <c r="S1592" s="1"/>
    </row>
    <row r="1593" spans="1:19" ht="12.75" customHeight="1" x14ac:dyDescent="0.25">
      <c r="A1593" s="22"/>
      <c r="B1593" s="27"/>
      <c r="C1593" s="27"/>
      <c r="D1593" s="27"/>
      <c r="E1593" s="27"/>
      <c r="F1593" s="76"/>
      <c r="G1593" s="76"/>
      <c r="H1593" s="76"/>
      <c r="I1593" s="76"/>
      <c r="J1593" s="76"/>
      <c r="K1593" s="203"/>
      <c r="L1593" s="77"/>
      <c r="M1593" s="78"/>
      <c r="N1593" s="78"/>
      <c r="O1593" s="78"/>
      <c r="P1593" s="1"/>
      <c r="Q1593" s="27"/>
      <c r="R1593" s="30"/>
      <c r="S1593" s="1"/>
    </row>
    <row r="1594" spans="1:19" ht="12.75" customHeight="1" x14ac:dyDescent="0.25">
      <c r="A1594" s="22"/>
      <c r="B1594" s="27"/>
      <c r="C1594" s="27"/>
      <c r="D1594" s="27"/>
      <c r="E1594" s="27"/>
      <c r="F1594" s="76"/>
      <c r="G1594" s="76"/>
      <c r="H1594" s="76"/>
      <c r="I1594" s="76"/>
      <c r="J1594" s="76"/>
      <c r="K1594" s="203"/>
      <c r="L1594" s="77"/>
      <c r="M1594" s="78"/>
      <c r="N1594" s="78"/>
      <c r="O1594" s="78"/>
      <c r="P1594" s="1"/>
      <c r="Q1594" s="27"/>
      <c r="R1594" s="30"/>
      <c r="S1594" s="1"/>
    </row>
    <row r="1595" spans="1:19" ht="12.75" customHeight="1" x14ac:dyDescent="0.25">
      <c r="A1595" s="22"/>
      <c r="B1595" s="27"/>
      <c r="C1595" s="27"/>
      <c r="D1595" s="27"/>
      <c r="E1595" s="27"/>
      <c r="F1595" s="76"/>
      <c r="G1595" s="76"/>
      <c r="H1595" s="76"/>
      <c r="I1595" s="76"/>
      <c r="J1595" s="76"/>
      <c r="K1595" s="203"/>
      <c r="L1595" s="77"/>
      <c r="M1595" s="78"/>
      <c r="N1595" s="78"/>
      <c r="O1595" s="78"/>
      <c r="P1595" s="1"/>
      <c r="Q1595" s="27"/>
      <c r="R1595" s="30"/>
      <c r="S1595" s="1"/>
    </row>
    <row r="1596" spans="1:19" ht="12.75" customHeight="1" x14ac:dyDescent="0.25">
      <c r="A1596" s="22"/>
      <c r="B1596" s="27"/>
      <c r="C1596" s="27"/>
      <c r="D1596" s="27"/>
      <c r="E1596" s="27"/>
      <c r="F1596" s="76"/>
      <c r="G1596" s="76"/>
      <c r="H1596" s="76"/>
      <c r="I1596" s="76"/>
      <c r="J1596" s="76"/>
      <c r="K1596" s="203"/>
      <c r="L1596" s="77"/>
      <c r="M1596" s="78"/>
      <c r="N1596" s="78"/>
      <c r="O1596" s="78"/>
      <c r="P1596" s="1"/>
      <c r="Q1596" s="27"/>
      <c r="R1596" s="30"/>
      <c r="S1596" s="1"/>
    </row>
    <row r="1597" spans="1:19" ht="12.75" customHeight="1" x14ac:dyDescent="0.25">
      <c r="A1597" s="22"/>
      <c r="B1597" s="27"/>
      <c r="C1597" s="27"/>
      <c r="D1597" s="27"/>
      <c r="E1597" s="27"/>
      <c r="F1597" s="76"/>
      <c r="G1597" s="76"/>
      <c r="H1597" s="76"/>
      <c r="I1597" s="76"/>
      <c r="J1597" s="76"/>
      <c r="K1597" s="203"/>
      <c r="L1597" s="77"/>
      <c r="M1597" s="78"/>
      <c r="N1597" s="78"/>
      <c r="O1597" s="78"/>
      <c r="P1597" s="1"/>
      <c r="Q1597" s="27"/>
      <c r="R1597" s="30"/>
      <c r="S1597" s="1"/>
    </row>
    <row r="1598" spans="1:19" ht="12.75" customHeight="1" x14ac:dyDescent="0.25">
      <c r="A1598" s="22"/>
      <c r="B1598" s="27"/>
      <c r="C1598" s="27"/>
      <c r="D1598" s="27"/>
      <c r="E1598" s="27"/>
      <c r="F1598" s="76"/>
      <c r="G1598" s="76"/>
      <c r="H1598" s="76"/>
      <c r="I1598" s="76"/>
      <c r="J1598" s="76"/>
      <c r="K1598" s="203"/>
      <c r="L1598" s="77"/>
      <c r="M1598" s="78"/>
      <c r="N1598" s="78"/>
      <c r="O1598" s="78"/>
      <c r="P1598" s="1"/>
      <c r="Q1598" s="27"/>
      <c r="R1598" s="30"/>
      <c r="S1598" s="1"/>
    </row>
    <row r="1599" spans="1:19" ht="12.75" customHeight="1" x14ac:dyDescent="0.25">
      <c r="A1599" s="22"/>
      <c r="B1599" s="27"/>
      <c r="C1599" s="27"/>
      <c r="D1599" s="27"/>
      <c r="E1599" s="27"/>
      <c r="F1599" s="76"/>
      <c r="G1599" s="76"/>
      <c r="H1599" s="76"/>
      <c r="I1599" s="76"/>
      <c r="J1599" s="76"/>
      <c r="K1599" s="203"/>
      <c r="L1599" s="77"/>
      <c r="M1599" s="78"/>
      <c r="N1599" s="78"/>
      <c r="O1599" s="78"/>
      <c r="P1599" s="1"/>
      <c r="Q1599" s="27"/>
      <c r="R1599" s="30"/>
      <c r="S1599" s="1"/>
    </row>
    <row r="1600" spans="1:19" ht="12.75" customHeight="1" x14ac:dyDescent="0.25">
      <c r="A1600" s="22"/>
      <c r="B1600" s="27"/>
      <c r="C1600" s="27"/>
      <c r="D1600" s="27"/>
      <c r="E1600" s="27"/>
      <c r="F1600" s="76"/>
      <c r="G1600" s="76"/>
      <c r="H1600" s="76"/>
      <c r="I1600" s="76"/>
      <c r="J1600" s="76"/>
      <c r="K1600" s="203"/>
      <c r="L1600" s="77"/>
      <c r="M1600" s="78"/>
      <c r="N1600" s="78"/>
      <c r="O1600" s="78"/>
      <c r="P1600" s="1"/>
      <c r="Q1600" s="27"/>
      <c r="R1600" s="30"/>
      <c r="S1600" s="1"/>
    </row>
    <row r="1601" spans="1:19" ht="12.75" customHeight="1" x14ac:dyDescent="0.25">
      <c r="A1601" s="22"/>
      <c r="B1601" s="27"/>
      <c r="C1601" s="27"/>
      <c r="D1601" s="27"/>
      <c r="E1601" s="27"/>
      <c r="F1601" s="76"/>
      <c r="G1601" s="76"/>
      <c r="H1601" s="76"/>
      <c r="I1601" s="76"/>
      <c r="J1601" s="76"/>
      <c r="K1601" s="203"/>
      <c r="L1601" s="77"/>
      <c r="M1601" s="78"/>
      <c r="N1601" s="78"/>
      <c r="O1601" s="78"/>
      <c r="P1601" s="1"/>
      <c r="Q1601" s="27"/>
      <c r="R1601" s="30"/>
      <c r="S1601" s="1"/>
    </row>
    <row r="1602" spans="1:19" ht="12.75" customHeight="1" x14ac:dyDescent="0.25">
      <c r="A1602" s="22"/>
      <c r="B1602" s="27"/>
      <c r="C1602" s="27"/>
      <c r="D1602" s="27"/>
      <c r="E1602" s="27"/>
      <c r="F1602" s="76"/>
      <c r="G1602" s="76"/>
      <c r="H1602" s="76"/>
      <c r="I1602" s="76"/>
      <c r="J1602" s="76"/>
      <c r="K1602" s="203"/>
      <c r="L1602" s="77"/>
      <c r="M1602" s="78"/>
      <c r="N1602" s="78"/>
      <c r="O1602" s="78"/>
      <c r="P1602" s="1"/>
      <c r="Q1602" s="27"/>
      <c r="R1602" s="30"/>
      <c r="S1602" s="1"/>
    </row>
    <row r="1603" spans="1:19" ht="12.75" customHeight="1" x14ac:dyDescent="0.25">
      <c r="A1603" s="22"/>
      <c r="B1603" s="27"/>
      <c r="C1603" s="27"/>
      <c r="D1603" s="27"/>
      <c r="E1603" s="27"/>
      <c r="F1603" s="76"/>
      <c r="G1603" s="76"/>
      <c r="H1603" s="76"/>
      <c r="I1603" s="76"/>
      <c r="J1603" s="76"/>
      <c r="K1603" s="203"/>
      <c r="L1603" s="77"/>
      <c r="M1603" s="78"/>
      <c r="N1603" s="78"/>
      <c r="O1603" s="78"/>
      <c r="P1603" s="1"/>
      <c r="Q1603" s="27"/>
      <c r="R1603" s="30"/>
      <c r="S1603" s="1"/>
    </row>
    <row r="1604" spans="1:19" ht="12.75" customHeight="1" x14ac:dyDescent="0.25">
      <c r="A1604" s="22"/>
      <c r="B1604" s="27"/>
      <c r="C1604" s="27"/>
      <c r="D1604" s="27"/>
      <c r="E1604" s="27"/>
      <c r="F1604" s="76"/>
      <c r="G1604" s="76"/>
      <c r="H1604" s="76"/>
      <c r="I1604" s="76"/>
      <c r="J1604" s="76"/>
      <c r="K1604" s="203"/>
      <c r="L1604" s="77"/>
      <c r="M1604" s="78"/>
      <c r="N1604" s="78"/>
      <c r="O1604" s="78"/>
      <c r="P1604" s="1"/>
      <c r="Q1604" s="27"/>
      <c r="R1604" s="30"/>
      <c r="S1604" s="1"/>
    </row>
    <row r="1605" spans="1:19" ht="12.75" customHeight="1" x14ac:dyDescent="0.25">
      <c r="A1605" s="22"/>
      <c r="B1605" s="27"/>
      <c r="C1605" s="27"/>
      <c r="D1605" s="27"/>
      <c r="E1605" s="27"/>
      <c r="F1605" s="76"/>
      <c r="G1605" s="76"/>
      <c r="H1605" s="76"/>
      <c r="I1605" s="76"/>
      <c r="J1605" s="76"/>
      <c r="K1605" s="203"/>
      <c r="L1605" s="77"/>
      <c r="M1605" s="78"/>
      <c r="N1605" s="78"/>
      <c r="O1605" s="78"/>
      <c r="P1605" s="1"/>
      <c r="Q1605" s="27"/>
      <c r="R1605" s="30"/>
      <c r="S1605" s="1"/>
    </row>
    <row r="1606" spans="1:19" ht="12.75" customHeight="1" x14ac:dyDescent="0.25">
      <c r="A1606" s="22"/>
      <c r="B1606" s="27"/>
      <c r="C1606" s="27"/>
      <c r="D1606" s="27"/>
      <c r="E1606" s="27"/>
      <c r="F1606" s="76"/>
      <c r="G1606" s="76"/>
      <c r="H1606" s="76"/>
      <c r="I1606" s="76"/>
      <c r="J1606" s="76"/>
      <c r="K1606" s="203"/>
      <c r="L1606" s="77"/>
      <c r="M1606" s="78"/>
      <c r="N1606" s="78"/>
      <c r="O1606" s="78"/>
      <c r="P1606" s="1"/>
      <c r="Q1606" s="27"/>
      <c r="R1606" s="30"/>
      <c r="S1606" s="1"/>
    </row>
    <row r="1607" spans="1:19" ht="12.75" customHeight="1" x14ac:dyDescent="0.25">
      <c r="A1607" s="22"/>
      <c r="B1607" s="27"/>
      <c r="C1607" s="27"/>
      <c r="D1607" s="27"/>
      <c r="E1607" s="27"/>
      <c r="F1607" s="76"/>
      <c r="G1607" s="76"/>
      <c r="H1607" s="76"/>
      <c r="I1607" s="76"/>
      <c r="J1607" s="76"/>
      <c r="K1607" s="203"/>
      <c r="L1607" s="77"/>
      <c r="M1607" s="78"/>
      <c r="N1607" s="78"/>
      <c r="O1607" s="78"/>
      <c r="P1607" s="1"/>
      <c r="Q1607" s="27"/>
      <c r="R1607" s="30"/>
      <c r="S1607" s="1"/>
    </row>
    <row r="1608" spans="1:19" ht="12.75" customHeight="1" x14ac:dyDescent="0.25">
      <c r="A1608" s="22"/>
      <c r="B1608" s="27"/>
      <c r="C1608" s="27"/>
      <c r="D1608" s="27"/>
      <c r="E1608" s="27"/>
      <c r="F1608" s="76"/>
      <c r="G1608" s="76"/>
      <c r="H1608" s="76"/>
      <c r="I1608" s="76"/>
      <c r="J1608" s="76"/>
      <c r="K1608" s="203"/>
      <c r="L1608" s="77"/>
      <c r="M1608" s="78"/>
      <c r="N1608" s="78"/>
      <c r="O1608" s="78"/>
      <c r="P1608" s="1"/>
      <c r="Q1608" s="27"/>
      <c r="R1608" s="30"/>
      <c r="S1608" s="1"/>
    </row>
    <row r="1609" spans="1:19" ht="12.75" customHeight="1" x14ac:dyDescent="0.25">
      <c r="A1609" s="22"/>
      <c r="B1609" s="27"/>
      <c r="C1609" s="27"/>
      <c r="D1609" s="27"/>
      <c r="E1609" s="27"/>
      <c r="F1609" s="76"/>
      <c r="G1609" s="76"/>
      <c r="H1609" s="76"/>
      <c r="I1609" s="76"/>
      <c r="J1609" s="76"/>
      <c r="K1609" s="203"/>
      <c r="L1609" s="77"/>
      <c r="M1609" s="78"/>
      <c r="N1609" s="78"/>
      <c r="O1609" s="78"/>
      <c r="P1609" s="1"/>
      <c r="Q1609" s="27"/>
      <c r="R1609" s="30"/>
      <c r="S1609" s="1"/>
    </row>
    <row r="1610" spans="1:19" ht="12.75" customHeight="1" x14ac:dyDescent="0.25">
      <c r="A1610" s="22"/>
      <c r="B1610" s="27"/>
      <c r="C1610" s="27"/>
      <c r="D1610" s="27"/>
      <c r="E1610" s="27"/>
      <c r="F1610" s="76"/>
      <c r="G1610" s="76"/>
      <c r="H1610" s="76"/>
      <c r="I1610" s="76"/>
      <c r="J1610" s="76"/>
      <c r="K1610" s="203"/>
      <c r="L1610" s="77"/>
      <c r="M1610" s="78"/>
      <c r="N1610" s="78"/>
      <c r="O1610" s="78"/>
      <c r="P1610" s="1"/>
      <c r="Q1610" s="27"/>
      <c r="R1610" s="30"/>
      <c r="S1610" s="1"/>
    </row>
    <row r="1611" spans="1:19" ht="12.75" customHeight="1" x14ac:dyDescent="0.25">
      <c r="A1611" s="22"/>
      <c r="B1611" s="27"/>
      <c r="C1611" s="27"/>
      <c r="D1611" s="27"/>
      <c r="E1611" s="27"/>
      <c r="F1611" s="76"/>
      <c r="G1611" s="76"/>
      <c r="H1611" s="76"/>
      <c r="I1611" s="76"/>
      <c r="J1611" s="76"/>
      <c r="K1611" s="203"/>
      <c r="L1611" s="77"/>
      <c r="M1611" s="78"/>
      <c r="N1611" s="78"/>
      <c r="O1611" s="78"/>
      <c r="P1611" s="1"/>
      <c r="Q1611" s="27"/>
      <c r="R1611" s="30"/>
      <c r="S1611" s="1"/>
    </row>
    <row r="1612" spans="1:19" ht="12.75" customHeight="1" x14ac:dyDescent="0.25">
      <c r="A1612" s="22"/>
      <c r="B1612" s="27"/>
      <c r="C1612" s="27"/>
      <c r="D1612" s="27"/>
      <c r="E1612" s="27"/>
      <c r="F1612" s="76"/>
      <c r="G1612" s="76"/>
      <c r="H1612" s="76"/>
      <c r="I1612" s="76"/>
      <c r="J1612" s="76"/>
      <c r="K1612" s="203"/>
      <c r="L1612" s="77"/>
      <c r="M1612" s="78"/>
      <c r="N1612" s="78"/>
      <c r="O1612" s="78"/>
      <c r="P1612" s="1"/>
      <c r="Q1612" s="27"/>
      <c r="R1612" s="30"/>
      <c r="S1612" s="1"/>
    </row>
    <row r="1613" spans="1:19" ht="12.75" customHeight="1" x14ac:dyDescent="0.25">
      <c r="A1613" s="22"/>
      <c r="B1613" s="27"/>
      <c r="C1613" s="27"/>
      <c r="D1613" s="27"/>
      <c r="E1613" s="27"/>
      <c r="F1613" s="76"/>
      <c r="G1613" s="76"/>
      <c r="H1613" s="76"/>
      <c r="I1613" s="76"/>
      <c r="J1613" s="76"/>
      <c r="K1613" s="203"/>
      <c r="L1613" s="77"/>
      <c r="M1613" s="78"/>
      <c r="N1613" s="78"/>
      <c r="O1613" s="78"/>
      <c r="P1613" s="1"/>
      <c r="Q1613" s="27"/>
      <c r="R1613" s="30"/>
      <c r="S1613" s="1"/>
    </row>
    <row r="1614" spans="1:19" ht="12.75" customHeight="1" x14ac:dyDescent="0.25">
      <c r="A1614" s="22"/>
      <c r="B1614" s="27"/>
      <c r="C1614" s="27"/>
      <c r="D1614" s="27"/>
      <c r="E1614" s="27"/>
      <c r="F1614" s="76"/>
      <c r="G1614" s="76"/>
      <c r="H1614" s="76"/>
      <c r="I1614" s="76"/>
      <c r="J1614" s="76"/>
      <c r="K1614" s="203"/>
      <c r="L1614" s="77"/>
      <c r="M1614" s="78"/>
      <c r="N1614" s="78"/>
      <c r="O1614" s="78"/>
      <c r="P1614" s="1"/>
      <c r="Q1614" s="27"/>
      <c r="R1614" s="30"/>
      <c r="S1614" s="1"/>
    </row>
    <row r="1615" spans="1:19" ht="12.75" customHeight="1" x14ac:dyDescent="0.25">
      <c r="A1615" s="22"/>
      <c r="B1615" s="27"/>
      <c r="C1615" s="27"/>
      <c r="D1615" s="27"/>
      <c r="E1615" s="27"/>
      <c r="F1615" s="76"/>
      <c r="G1615" s="76"/>
      <c r="H1615" s="76"/>
      <c r="I1615" s="76"/>
      <c r="J1615" s="76"/>
      <c r="K1615" s="203"/>
      <c r="L1615" s="77"/>
      <c r="M1615" s="78"/>
      <c r="N1615" s="78"/>
      <c r="O1615" s="78"/>
      <c r="P1615" s="1"/>
      <c r="Q1615" s="27"/>
      <c r="R1615" s="30"/>
      <c r="S1615" s="1"/>
    </row>
    <row r="1616" spans="1:19" ht="12.75" customHeight="1" x14ac:dyDescent="0.25">
      <c r="A1616" s="22"/>
      <c r="B1616" s="27"/>
      <c r="C1616" s="27"/>
      <c r="D1616" s="27"/>
      <c r="E1616" s="27"/>
      <c r="F1616" s="76"/>
      <c r="G1616" s="76"/>
      <c r="H1616" s="76"/>
      <c r="I1616" s="76"/>
      <c r="J1616" s="76"/>
      <c r="K1616" s="203"/>
      <c r="L1616" s="77"/>
      <c r="M1616" s="78"/>
      <c r="N1616" s="78"/>
      <c r="O1616" s="78"/>
      <c r="P1616" s="1"/>
      <c r="Q1616" s="27"/>
      <c r="R1616" s="30"/>
      <c r="S1616" s="1"/>
    </row>
    <row r="1617" spans="1:19" ht="12.75" customHeight="1" x14ac:dyDescent="0.25">
      <c r="A1617" s="22"/>
      <c r="B1617" s="27"/>
      <c r="C1617" s="27"/>
      <c r="D1617" s="27"/>
      <c r="E1617" s="27"/>
      <c r="F1617" s="76"/>
      <c r="G1617" s="76"/>
      <c r="H1617" s="76"/>
      <c r="I1617" s="76"/>
      <c r="J1617" s="76"/>
      <c r="K1617" s="203"/>
      <c r="L1617" s="77"/>
      <c r="M1617" s="78"/>
      <c r="N1617" s="78"/>
      <c r="O1617" s="78"/>
      <c r="P1617" s="1"/>
      <c r="Q1617" s="27"/>
      <c r="R1617" s="30"/>
      <c r="S1617" s="1"/>
    </row>
    <row r="1618" spans="1:19" ht="12.75" customHeight="1" x14ac:dyDescent="0.25">
      <c r="A1618" s="22"/>
      <c r="B1618" s="27"/>
      <c r="C1618" s="27"/>
      <c r="D1618" s="27"/>
      <c r="E1618" s="27"/>
      <c r="F1618" s="76"/>
      <c r="G1618" s="76"/>
      <c r="H1618" s="76"/>
      <c r="I1618" s="76"/>
      <c r="J1618" s="76"/>
      <c r="K1618" s="203"/>
      <c r="L1618" s="77"/>
      <c r="M1618" s="78"/>
      <c r="N1618" s="78"/>
      <c r="O1618" s="78"/>
      <c r="P1618" s="1"/>
      <c r="Q1618" s="27"/>
      <c r="R1618" s="30"/>
      <c r="S1618" s="1"/>
    </row>
    <row r="1619" spans="1:19" ht="12.75" customHeight="1" x14ac:dyDescent="0.25">
      <c r="A1619" s="22"/>
      <c r="B1619" s="27"/>
      <c r="C1619" s="27"/>
      <c r="D1619" s="27"/>
      <c r="E1619" s="27"/>
      <c r="F1619" s="76"/>
      <c r="G1619" s="76"/>
      <c r="H1619" s="76"/>
      <c r="I1619" s="76"/>
      <c r="J1619" s="76"/>
      <c r="K1619" s="203"/>
      <c r="L1619" s="77"/>
      <c r="M1619" s="78"/>
      <c r="N1619" s="78"/>
      <c r="O1619" s="78"/>
      <c r="P1619" s="1"/>
      <c r="Q1619" s="27"/>
      <c r="R1619" s="30"/>
      <c r="S1619" s="1"/>
    </row>
    <row r="1620" spans="1:19" ht="12.75" customHeight="1" x14ac:dyDescent="0.25">
      <c r="A1620" s="22"/>
      <c r="B1620" s="27"/>
      <c r="C1620" s="27"/>
      <c r="D1620" s="27"/>
      <c r="E1620" s="27"/>
      <c r="F1620" s="76"/>
      <c r="G1620" s="76"/>
      <c r="H1620" s="76"/>
      <c r="I1620" s="76"/>
      <c r="J1620" s="76"/>
      <c r="K1620" s="203"/>
      <c r="L1620" s="77"/>
      <c r="M1620" s="78"/>
      <c r="N1620" s="78"/>
      <c r="O1620" s="78"/>
      <c r="P1620" s="1"/>
      <c r="Q1620" s="27"/>
      <c r="R1620" s="30"/>
      <c r="S1620" s="1"/>
    </row>
    <row r="1621" spans="1:19" ht="12.75" customHeight="1" x14ac:dyDescent="0.25">
      <c r="A1621" s="22"/>
      <c r="B1621" s="27"/>
      <c r="C1621" s="27"/>
      <c r="D1621" s="27"/>
      <c r="E1621" s="27"/>
      <c r="F1621" s="76"/>
      <c r="G1621" s="76"/>
      <c r="H1621" s="76"/>
      <c r="I1621" s="76"/>
      <c r="J1621" s="76"/>
      <c r="K1621" s="203"/>
      <c r="L1621" s="77"/>
      <c r="M1621" s="78"/>
      <c r="N1621" s="78"/>
      <c r="O1621" s="78"/>
      <c r="P1621" s="1"/>
      <c r="Q1621" s="27"/>
      <c r="R1621" s="30"/>
      <c r="S1621" s="1"/>
    </row>
    <row r="1622" spans="1:19" ht="12.75" customHeight="1" x14ac:dyDescent="0.25">
      <c r="A1622" s="22"/>
      <c r="B1622" s="27"/>
      <c r="C1622" s="27"/>
      <c r="D1622" s="27"/>
      <c r="E1622" s="27"/>
      <c r="F1622" s="76"/>
      <c r="G1622" s="76"/>
      <c r="H1622" s="76"/>
      <c r="I1622" s="76"/>
      <c r="J1622" s="76"/>
      <c r="K1622" s="203"/>
      <c r="L1622" s="77"/>
      <c r="M1622" s="78"/>
      <c r="N1622" s="78"/>
      <c r="O1622" s="78"/>
      <c r="P1622" s="1"/>
      <c r="Q1622" s="27"/>
      <c r="R1622" s="30"/>
      <c r="S1622" s="1"/>
    </row>
    <row r="1623" spans="1:19" ht="12.75" customHeight="1" x14ac:dyDescent="0.25">
      <c r="A1623" s="22"/>
      <c r="B1623" s="27"/>
      <c r="C1623" s="27"/>
      <c r="D1623" s="27"/>
      <c r="E1623" s="27"/>
      <c r="F1623" s="76"/>
      <c r="G1623" s="76"/>
      <c r="H1623" s="76"/>
      <c r="I1623" s="76"/>
      <c r="J1623" s="76"/>
      <c r="K1623" s="203"/>
      <c r="L1623" s="77"/>
      <c r="M1623" s="78"/>
      <c r="N1623" s="78"/>
      <c r="O1623" s="78"/>
      <c r="P1623" s="1"/>
      <c r="Q1623" s="27"/>
      <c r="R1623" s="30"/>
      <c r="S1623" s="1"/>
    </row>
    <row r="1624" spans="1:19" ht="12.75" customHeight="1" x14ac:dyDescent="0.25">
      <c r="A1624" s="22"/>
      <c r="B1624" s="27"/>
      <c r="C1624" s="27"/>
      <c r="D1624" s="27"/>
      <c r="E1624" s="27"/>
      <c r="F1624" s="76"/>
      <c r="G1624" s="76"/>
      <c r="H1624" s="76"/>
      <c r="I1624" s="76"/>
      <c r="J1624" s="76"/>
      <c r="K1624" s="203"/>
      <c r="L1624" s="77"/>
      <c r="M1624" s="78"/>
      <c r="N1624" s="78"/>
      <c r="O1624" s="78"/>
      <c r="P1624" s="1"/>
      <c r="Q1624" s="27"/>
      <c r="R1624" s="30"/>
      <c r="S1624" s="1"/>
    </row>
    <row r="1625" spans="1:19" ht="12.75" customHeight="1" x14ac:dyDescent="0.25">
      <c r="A1625" s="22"/>
      <c r="B1625" s="27"/>
      <c r="C1625" s="27"/>
      <c r="D1625" s="27"/>
      <c r="E1625" s="27"/>
      <c r="F1625" s="76"/>
      <c r="G1625" s="76"/>
      <c r="H1625" s="76"/>
      <c r="I1625" s="76"/>
      <c r="J1625" s="76"/>
      <c r="K1625" s="203"/>
      <c r="L1625" s="77"/>
      <c r="M1625" s="78"/>
      <c r="N1625" s="78"/>
      <c r="O1625" s="78"/>
      <c r="P1625" s="1"/>
      <c r="Q1625" s="27"/>
      <c r="R1625" s="30"/>
      <c r="S1625" s="1"/>
    </row>
    <row r="1626" spans="1:19" ht="12.75" customHeight="1" x14ac:dyDescent="0.25">
      <c r="A1626" s="22"/>
      <c r="B1626" s="27"/>
      <c r="C1626" s="27"/>
      <c r="D1626" s="27"/>
      <c r="E1626" s="27"/>
      <c r="F1626" s="76"/>
      <c r="G1626" s="76"/>
      <c r="H1626" s="76"/>
      <c r="I1626" s="76"/>
      <c r="J1626" s="76"/>
      <c r="K1626" s="203"/>
      <c r="L1626" s="77"/>
      <c r="M1626" s="78"/>
      <c r="N1626" s="78"/>
      <c r="O1626" s="78"/>
      <c r="P1626" s="1"/>
      <c r="Q1626" s="27"/>
      <c r="R1626" s="30"/>
      <c r="S1626" s="1"/>
    </row>
    <row r="1627" spans="1:19" ht="12.75" customHeight="1" x14ac:dyDescent="0.25">
      <c r="A1627" s="22"/>
      <c r="B1627" s="27"/>
      <c r="C1627" s="27"/>
      <c r="D1627" s="27"/>
      <c r="E1627" s="27"/>
      <c r="F1627" s="76"/>
      <c r="G1627" s="76"/>
      <c r="H1627" s="76"/>
      <c r="I1627" s="76"/>
      <c r="J1627" s="76"/>
      <c r="K1627" s="203"/>
      <c r="L1627" s="77"/>
      <c r="M1627" s="78"/>
      <c r="N1627" s="78"/>
      <c r="O1627" s="78"/>
      <c r="P1627" s="1"/>
      <c r="Q1627" s="27"/>
      <c r="R1627" s="30"/>
      <c r="S1627" s="1"/>
    </row>
    <row r="1628" spans="1:19" ht="12.75" customHeight="1" x14ac:dyDescent="0.25">
      <c r="A1628" s="22"/>
      <c r="B1628" s="27"/>
      <c r="C1628" s="27"/>
      <c r="D1628" s="27"/>
      <c r="E1628" s="27"/>
      <c r="F1628" s="76"/>
      <c r="G1628" s="76"/>
      <c r="H1628" s="76"/>
      <c r="I1628" s="76"/>
      <c r="J1628" s="76"/>
      <c r="K1628" s="203"/>
      <c r="L1628" s="77"/>
      <c r="M1628" s="78"/>
      <c r="N1628" s="78"/>
      <c r="O1628" s="78"/>
      <c r="P1628" s="1"/>
      <c r="Q1628" s="27"/>
      <c r="R1628" s="30"/>
      <c r="S1628" s="1"/>
    </row>
    <row r="1629" spans="1:19" ht="12.75" customHeight="1" x14ac:dyDescent="0.25">
      <c r="A1629" s="22"/>
      <c r="B1629" s="27"/>
      <c r="C1629" s="27"/>
      <c r="D1629" s="27"/>
      <c r="E1629" s="27"/>
      <c r="F1629" s="76"/>
      <c r="G1629" s="76"/>
      <c r="H1629" s="76"/>
      <c r="I1629" s="76"/>
      <c r="J1629" s="76"/>
      <c r="K1629" s="203"/>
      <c r="L1629" s="77"/>
      <c r="M1629" s="78"/>
      <c r="N1629" s="78"/>
      <c r="O1629" s="78"/>
      <c r="P1629" s="1"/>
      <c r="Q1629" s="27"/>
      <c r="R1629" s="30"/>
      <c r="S1629" s="1"/>
    </row>
    <row r="1630" spans="1:19" ht="12.75" customHeight="1" x14ac:dyDescent="0.25">
      <c r="A1630" s="22"/>
      <c r="B1630" s="27"/>
      <c r="C1630" s="27"/>
      <c r="D1630" s="27"/>
      <c r="E1630" s="27"/>
      <c r="F1630" s="76"/>
      <c r="G1630" s="76"/>
      <c r="H1630" s="76"/>
      <c r="I1630" s="76"/>
      <c r="J1630" s="76"/>
      <c r="K1630" s="203"/>
      <c r="L1630" s="77"/>
      <c r="M1630" s="78"/>
      <c r="N1630" s="78"/>
      <c r="O1630" s="78"/>
      <c r="P1630" s="1"/>
      <c r="Q1630" s="27"/>
      <c r="R1630" s="30"/>
      <c r="S1630" s="1"/>
    </row>
    <row r="1631" spans="1:19" ht="12.75" customHeight="1" x14ac:dyDescent="0.25">
      <c r="A1631" s="22"/>
      <c r="B1631" s="27"/>
      <c r="C1631" s="27"/>
      <c r="D1631" s="27"/>
      <c r="E1631" s="27"/>
      <c r="F1631" s="76"/>
      <c r="G1631" s="76"/>
      <c r="H1631" s="76"/>
      <c r="I1631" s="76"/>
      <c r="J1631" s="76"/>
      <c r="K1631" s="203"/>
      <c r="L1631" s="77"/>
      <c r="M1631" s="78"/>
      <c r="N1631" s="78"/>
      <c r="O1631" s="78"/>
      <c r="P1631" s="1"/>
      <c r="Q1631" s="27"/>
      <c r="R1631" s="30"/>
      <c r="S1631" s="1"/>
    </row>
    <row r="1632" spans="1:19" ht="12.75" customHeight="1" x14ac:dyDescent="0.25">
      <c r="A1632" s="22"/>
      <c r="B1632" s="27"/>
      <c r="C1632" s="27"/>
      <c r="D1632" s="27"/>
      <c r="E1632" s="27"/>
      <c r="F1632" s="76"/>
      <c r="G1632" s="76"/>
      <c r="H1632" s="76"/>
      <c r="I1632" s="76"/>
      <c r="J1632" s="76"/>
      <c r="K1632" s="203"/>
      <c r="L1632" s="77"/>
      <c r="M1632" s="78"/>
      <c r="N1632" s="78"/>
      <c r="O1632" s="78"/>
      <c r="P1632" s="1"/>
      <c r="Q1632" s="27"/>
      <c r="R1632" s="30"/>
      <c r="S1632" s="1"/>
    </row>
    <row r="1633" spans="1:19" ht="12.75" customHeight="1" x14ac:dyDescent="0.25">
      <c r="A1633" s="22"/>
      <c r="B1633" s="27"/>
      <c r="C1633" s="27"/>
      <c r="D1633" s="27"/>
      <c r="E1633" s="27"/>
      <c r="F1633" s="76"/>
      <c r="G1633" s="76"/>
      <c r="H1633" s="76"/>
      <c r="I1633" s="76"/>
      <c r="J1633" s="76"/>
      <c r="K1633" s="203"/>
      <c r="L1633" s="77"/>
      <c r="M1633" s="78"/>
      <c r="N1633" s="78"/>
      <c r="O1633" s="78"/>
      <c r="P1633" s="1"/>
      <c r="Q1633" s="27"/>
      <c r="R1633" s="30"/>
      <c r="S1633" s="1"/>
    </row>
    <row r="1634" spans="1:19" ht="12.75" customHeight="1" x14ac:dyDescent="0.25">
      <c r="A1634" s="22"/>
      <c r="B1634" s="27"/>
      <c r="C1634" s="27"/>
      <c r="D1634" s="27"/>
      <c r="E1634" s="27"/>
      <c r="F1634" s="76"/>
      <c r="G1634" s="76"/>
      <c r="H1634" s="76"/>
      <c r="I1634" s="76"/>
      <c r="J1634" s="76"/>
      <c r="K1634" s="203"/>
      <c r="L1634" s="77"/>
      <c r="M1634" s="78"/>
      <c r="N1634" s="78"/>
      <c r="O1634" s="78"/>
      <c r="P1634" s="1"/>
      <c r="Q1634" s="27"/>
      <c r="R1634" s="30"/>
      <c r="S1634" s="1"/>
    </row>
    <row r="1635" spans="1:19" ht="12.75" customHeight="1" x14ac:dyDescent="0.25">
      <c r="A1635" s="22"/>
      <c r="B1635" s="27"/>
      <c r="C1635" s="27"/>
      <c r="D1635" s="27"/>
      <c r="E1635" s="27"/>
      <c r="F1635" s="76"/>
      <c r="G1635" s="76"/>
      <c r="H1635" s="76"/>
      <c r="I1635" s="76"/>
      <c r="J1635" s="76"/>
      <c r="K1635" s="203"/>
      <c r="L1635" s="77"/>
      <c r="M1635" s="78"/>
      <c r="N1635" s="78"/>
      <c r="O1635" s="78"/>
      <c r="P1635" s="1"/>
      <c r="Q1635" s="27"/>
      <c r="R1635" s="30"/>
      <c r="S1635" s="1"/>
    </row>
    <row r="1636" spans="1:19" ht="12.75" customHeight="1" x14ac:dyDescent="0.25">
      <c r="A1636" s="22"/>
      <c r="B1636" s="27"/>
      <c r="C1636" s="27"/>
      <c r="D1636" s="27"/>
      <c r="E1636" s="27"/>
      <c r="F1636" s="76"/>
      <c r="G1636" s="76"/>
      <c r="H1636" s="76"/>
      <c r="I1636" s="76"/>
      <c r="J1636" s="76"/>
      <c r="K1636" s="203"/>
      <c r="L1636" s="77"/>
      <c r="M1636" s="78"/>
      <c r="N1636" s="78"/>
      <c r="O1636" s="78"/>
      <c r="P1636" s="1"/>
      <c r="Q1636" s="27"/>
      <c r="R1636" s="30"/>
      <c r="S1636" s="1"/>
    </row>
    <row r="1637" spans="1:19" ht="12.75" customHeight="1" x14ac:dyDescent="0.25">
      <c r="A1637" s="22"/>
      <c r="B1637" s="27"/>
      <c r="C1637" s="27"/>
      <c r="D1637" s="27"/>
      <c r="E1637" s="27"/>
      <c r="F1637" s="76"/>
      <c r="G1637" s="76"/>
      <c r="H1637" s="76"/>
      <c r="I1637" s="76"/>
      <c r="J1637" s="76"/>
      <c r="K1637" s="203"/>
      <c r="L1637" s="77"/>
      <c r="M1637" s="78"/>
      <c r="N1637" s="78"/>
      <c r="O1637" s="78"/>
      <c r="P1637" s="1"/>
      <c r="Q1637" s="27"/>
      <c r="R1637" s="30"/>
      <c r="S1637" s="1"/>
    </row>
    <row r="1638" spans="1:19" ht="12.75" customHeight="1" x14ac:dyDescent="0.25">
      <c r="A1638" s="22"/>
      <c r="B1638" s="27"/>
      <c r="C1638" s="27"/>
      <c r="D1638" s="27"/>
      <c r="E1638" s="27"/>
      <c r="F1638" s="76"/>
      <c r="G1638" s="76"/>
      <c r="H1638" s="76"/>
      <c r="I1638" s="76"/>
      <c r="J1638" s="76"/>
      <c r="K1638" s="203"/>
      <c r="L1638" s="77"/>
      <c r="M1638" s="78"/>
      <c r="N1638" s="78"/>
      <c r="O1638" s="78"/>
      <c r="P1638" s="1"/>
      <c r="Q1638" s="27"/>
      <c r="R1638" s="30"/>
      <c r="S1638" s="1"/>
    </row>
    <row r="1639" spans="1:19" ht="12.75" customHeight="1" x14ac:dyDescent="0.25">
      <c r="A1639" s="22"/>
      <c r="B1639" s="27"/>
      <c r="C1639" s="27"/>
      <c r="D1639" s="27"/>
      <c r="E1639" s="27"/>
      <c r="F1639" s="76"/>
      <c r="G1639" s="76"/>
      <c r="H1639" s="76"/>
      <c r="I1639" s="76"/>
      <c r="J1639" s="76"/>
      <c r="K1639" s="203"/>
      <c r="L1639" s="77"/>
      <c r="M1639" s="78"/>
      <c r="N1639" s="78"/>
      <c r="O1639" s="78"/>
      <c r="P1639" s="1"/>
      <c r="Q1639" s="27"/>
      <c r="R1639" s="30"/>
      <c r="S1639" s="1"/>
    </row>
    <row r="1640" spans="1:19" ht="12.75" customHeight="1" x14ac:dyDescent="0.25">
      <c r="A1640" s="22"/>
      <c r="B1640" s="27"/>
      <c r="C1640" s="27"/>
      <c r="D1640" s="27"/>
      <c r="E1640" s="27"/>
      <c r="F1640" s="76"/>
      <c r="G1640" s="76"/>
      <c r="H1640" s="76"/>
      <c r="I1640" s="76"/>
      <c r="J1640" s="76"/>
      <c r="K1640" s="203"/>
      <c r="L1640" s="77"/>
      <c r="M1640" s="78"/>
      <c r="N1640" s="78"/>
      <c r="O1640" s="78"/>
      <c r="P1640" s="1"/>
      <c r="Q1640" s="27"/>
      <c r="R1640" s="30"/>
      <c r="S1640" s="1"/>
    </row>
    <row r="1641" spans="1:19" ht="12.75" customHeight="1" x14ac:dyDescent="0.25">
      <c r="A1641" s="22"/>
      <c r="B1641" s="27"/>
      <c r="C1641" s="27"/>
      <c r="D1641" s="27"/>
      <c r="E1641" s="27"/>
      <c r="F1641" s="76"/>
      <c r="G1641" s="76"/>
      <c r="H1641" s="76"/>
      <c r="I1641" s="76"/>
      <c r="J1641" s="76"/>
      <c r="K1641" s="203"/>
      <c r="L1641" s="77"/>
      <c r="M1641" s="78"/>
      <c r="N1641" s="78"/>
      <c r="O1641" s="78"/>
      <c r="P1641" s="1"/>
      <c r="Q1641" s="27"/>
      <c r="R1641" s="30"/>
      <c r="S1641" s="1"/>
    </row>
    <row r="1642" spans="1:19" ht="12.75" customHeight="1" x14ac:dyDescent="0.25">
      <c r="A1642" s="22"/>
      <c r="B1642" s="27"/>
      <c r="C1642" s="27"/>
      <c r="D1642" s="27"/>
      <c r="E1642" s="27"/>
      <c r="F1642" s="76"/>
      <c r="G1642" s="76"/>
      <c r="H1642" s="76"/>
      <c r="I1642" s="76"/>
      <c r="J1642" s="76"/>
      <c r="K1642" s="203"/>
      <c r="L1642" s="77"/>
      <c r="M1642" s="78"/>
      <c r="N1642" s="78"/>
      <c r="O1642" s="78"/>
      <c r="P1642" s="1"/>
      <c r="Q1642" s="27"/>
      <c r="R1642" s="30"/>
      <c r="S1642" s="1"/>
    </row>
    <row r="1643" spans="1:19" ht="12.75" customHeight="1" x14ac:dyDescent="0.25">
      <c r="A1643" s="22"/>
      <c r="B1643" s="27"/>
      <c r="C1643" s="27"/>
      <c r="D1643" s="27"/>
      <c r="E1643" s="27"/>
      <c r="F1643" s="76"/>
      <c r="G1643" s="76"/>
      <c r="H1643" s="76"/>
      <c r="I1643" s="76"/>
      <c r="J1643" s="76"/>
      <c r="K1643" s="203"/>
      <c r="L1643" s="77"/>
      <c r="M1643" s="78"/>
      <c r="N1643" s="78"/>
      <c r="O1643" s="78"/>
      <c r="P1643" s="1"/>
      <c r="Q1643" s="27"/>
      <c r="R1643" s="30"/>
      <c r="S1643" s="1"/>
    </row>
    <row r="1644" spans="1:19" ht="12.75" customHeight="1" x14ac:dyDescent="0.25">
      <c r="A1644" s="22"/>
      <c r="B1644" s="27"/>
      <c r="C1644" s="27"/>
      <c r="D1644" s="27"/>
      <c r="E1644" s="27"/>
      <c r="F1644" s="76"/>
      <c r="G1644" s="76"/>
      <c r="H1644" s="76"/>
      <c r="I1644" s="76"/>
      <c r="J1644" s="76"/>
      <c r="K1644" s="203"/>
      <c r="L1644" s="77"/>
      <c r="M1644" s="78"/>
      <c r="N1644" s="78"/>
      <c r="O1644" s="78"/>
      <c r="P1644" s="1"/>
      <c r="Q1644" s="27"/>
      <c r="R1644" s="30"/>
      <c r="S1644" s="1"/>
    </row>
    <row r="1645" spans="1:19" ht="12.75" customHeight="1" x14ac:dyDescent="0.25">
      <c r="A1645" s="22"/>
      <c r="B1645" s="27"/>
      <c r="C1645" s="27"/>
      <c r="D1645" s="27"/>
      <c r="E1645" s="27"/>
      <c r="F1645" s="76"/>
      <c r="G1645" s="76"/>
      <c r="H1645" s="76"/>
      <c r="I1645" s="76"/>
      <c r="J1645" s="76"/>
      <c r="K1645" s="203"/>
      <c r="L1645" s="77"/>
      <c r="M1645" s="78"/>
      <c r="N1645" s="78"/>
      <c r="O1645" s="78"/>
      <c r="P1645" s="1"/>
      <c r="Q1645" s="27"/>
      <c r="R1645" s="30"/>
      <c r="S1645" s="1"/>
    </row>
    <row r="1646" spans="1:19" ht="12.75" customHeight="1" x14ac:dyDescent="0.25">
      <c r="A1646" s="22"/>
      <c r="B1646" s="27"/>
      <c r="C1646" s="27"/>
      <c r="D1646" s="27"/>
      <c r="E1646" s="27"/>
      <c r="F1646" s="76"/>
      <c r="G1646" s="76"/>
      <c r="H1646" s="76"/>
      <c r="I1646" s="76"/>
      <c r="J1646" s="76"/>
      <c r="K1646" s="203"/>
      <c r="L1646" s="77"/>
      <c r="M1646" s="78"/>
      <c r="N1646" s="78"/>
      <c r="O1646" s="78"/>
      <c r="P1646" s="1"/>
      <c r="Q1646" s="27"/>
      <c r="R1646" s="30"/>
      <c r="S1646" s="1"/>
    </row>
    <row r="1647" spans="1:19" ht="12.75" customHeight="1" x14ac:dyDescent="0.25">
      <c r="A1647" s="22"/>
      <c r="B1647" s="27"/>
      <c r="C1647" s="27"/>
      <c r="D1647" s="27"/>
      <c r="E1647" s="27"/>
      <c r="F1647" s="76"/>
      <c r="G1647" s="76"/>
      <c r="H1647" s="76"/>
      <c r="I1647" s="76"/>
      <c r="J1647" s="76"/>
      <c r="K1647" s="203"/>
      <c r="L1647" s="77"/>
      <c r="M1647" s="78"/>
      <c r="N1647" s="78"/>
      <c r="O1647" s="78"/>
      <c r="P1647" s="1"/>
      <c r="Q1647" s="27"/>
      <c r="R1647" s="30"/>
      <c r="S1647" s="1"/>
    </row>
    <row r="1648" spans="1:19" ht="12.75" customHeight="1" x14ac:dyDescent="0.25">
      <c r="A1648" s="22"/>
      <c r="B1648" s="27"/>
      <c r="C1648" s="27"/>
      <c r="D1648" s="27"/>
      <c r="E1648" s="27"/>
      <c r="F1648" s="76"/>
      <c r="G1648" s="76"/>
      <c r="H1648" s="76"/>
      <c r="I1648" s="76"/>
      <c r="J1648" s="76"/>
      <c r="K1648" s="203"/>
      <c r="L1648" s="77"/>
      <c r="M1648" s="78"/>
      <c r="N1648" s="78"/>
      <c r="O1648" s="78"/>
      <c r="P1648" s="1"/>
      <c r="Q1648" s="27"/>
      <c r="R1648" s="30"/>
      <c r="S1648" s="1"/>
    </row>
    <row r="1649" spans="1:19" ht="12.75" customHeight="1" x14ac:dyDescent="0.25">
      <c r="A1649" s="22"/>
      <c r="B1649" s="27"/>
      <c r="C1649" s="27"/>
      <c r="D1649" s="27"/>
      <c r="E1649" s="27"/>
      <c r="F1649" s="76"/>
      <c r="G1649" s="76"/>
      <c r="H1649" s="76"/>
      <c r="I1649" s="76"/>
      <c r="J1649" s="76"/>
      <c r="K1649" s="203"/>
      <c r="L1649" s="77"/>
      <c r="M1649" s="78"/>
      <c r="N1649" s="78"/>
      <c r="O1649" s="78"/>
      <c r="P1649" s="1"/>
      <c r="Q1649" s="27"/>
      <c r="R1649" s="30"/>
      <c r="S1649" s="1"/>
    </row>
    <row r="1650" spans="1:19" ht="12.75" customHeight="1" x14ac:dyDescent="0.25">
      <c r="A1650" s="22"/>
      <c r="B1650" s="27"/>
      <c r="C1650" s="27"/>
      <c r="D1650" s="27"/>
      <c r="E1650" s="27"/>
      <c r="F1650" s="76"/>
      <c r="G1650" s="76"/>
      <c r="H1650" s="76"/>
      <c r="I1650" s="76"/>
      <c r="J1650" s="76"/>
      <c r="K1650" s="203"/>
      <c r="L1650" s="77"/>
      <c r="M1650" s="78"/>
      <c r="N1650" s="78"/>
      <c r="O1650" s="78"/>
      <c r="P1650" s="1"/>
      <c r="Q1650" s="27"/>
      <c r="R1650" s="30"/>
      <c r="S1650" s="1"/>
    </row>
    <row r="1651" spans="1:19" ht="12.75" customHeight="1" x14ac:dyDescent="0.25">
      <c r="A1651" s="22"/>
      <c r="B1651" s="27"/>
      <c r="C1651" s="27"/>
      <c r="D1651" s="27"/>
      <c r="E1651" s="27"/>
      <c r="F1651" s="76"/>
      <c r="G1651" s="76"/>
      <c r="H1651" s="76"/>
      <c r="I1651" s="76"/>
      <c r="J1651" s="76"/>
      <c r="K1651" s="203"/>
      <c r="L1651" s="77"/>
      <c r="M1651" s="78"/>
      <c r="N1651" s="78"/>
      <c r="O1651" s="78"/>
      <c r="P1651" s="1"/>
      <c r="Q1651" s="27"/>
      <c r="R1651" s="30"/>
      <c r="S1651" s="1"/>
    </row>
    <row r="1652" spans="1:19" ht="12.75" customHeight="1" x14ac:dyDescent="0.25">
      <c r="A1652" s="22"/>
      <c r="B1652" s="27"/>
      <c r="C1652" s="27"/>
      <c r="D1652" s="27"/>
      <c r="E1652" s="27"/>
      <c r="F1652" s="76"/>
      <c r="G1652" s="76"/>
      <c r="H1652" s="76"/>
      <c r="I1652" s="76"/>
      <c r="J1652" s="76"/>
      <c r="K1652" s="203"/>
      <c r="L1652" s="77"/>
      <c r="M1652" s="78"/>
      <c r="N1652" s="78"/>
      <c r="O1652" s="78"/>
      <c r="P1652" s="1"/>
      <c r="Q1652" s="27"/>
      <c r="R1652" s="30"/>
      <c r="S1652" s="1"/>
    </row>
    <row r="1653" spans="1:19" ht="12.75" customHeight="1" x14ac:dyDescent="0.25">
      <c r="A1653" s="22"/>
      <c r="B1653" s="27"/>
      <c r="C1653" s="27"/>
      <c r="D1653" s="27"/>
      <c r="E1653" s="27"/>
      <c r="F1653" s="76"/>
      <c r="G1653" s="76"/>
      <c r="H1653" s="76"/>
      <c r="I1653" s="76"/>
      <c r="J1653" s="76"/>
      <c r="K1653" s="203"/>
      <c r="L1653" s="77"/>
      <c r="M1653" s="78"/>
      <c r="N1653" s="78"/>
      <c r="O1653" s="78"/>
      <c r="P1653" s="1"/>
      <c r="Q1653" s="27"/>
      <c r="R1653" s="30"/>
      <c r="S1653" s="1"/>
    </row>
    <row r="1654" spans="1:19" ht="12.75" customHeight="1" x14ac:dyDescent="0.25">
      <c r="A1654" s="22"/>
      <c r="B1654" s="27"/>
      <c r="C1654" s="27"/>
      <c r="D1654" s="27"/>
      <c r="E1654" s="27"/>
      <c r="F1654" s="76"/>
      <c r="G1654" s="76"/>
      <c r="H1654" s="76"/>
      <c r="I1654" s="76"/>
      <c r="J1654" s="76"/>
      <c r="K1654" s="203"/>
      <c r="L1654" s="77"/>
      <c r="M1654" s="78"/>
      <c r="N1654" s="78"/>
      <c r="O1654" s="78"/>
      <c r="P1654" s="1"/>
      <c r="Q1654" s="27"/>
      <c r="R1654" s="30"/>
      <c r="S1654" s="1"/>
    </row>
    <row r="1655" spans="1:19" ht="12.75" customHeight="1" x14ac:dyDescent="0.25">
      <c r="A1655" s="22"/>
      <c r="B1655" s="27"/>
      <c r="C1655" s="27"/>
      <c r="D1655" s="27"/>
      <c r="E1655" s="27"/>
      <c r="F1655" s="76"/>
      <c r="G1655" s="76"/>
      <c r="H1655" s="76"/>
      <c r="I1655" s="76"/>
      <c r="J1655" s="76"/>
      <c r="K1655" s="203"/>
      <c r="L1655" s="77"/>
      <c r="M1655" s="78"/>
      <c r="N1655" s="78"/>
      <c r="O1655" s="78"/>
      <c r="P1655" s="1"/>
      <c r="Q1655" s="27"/>
      <c r="R1655" s="30"/>
      <c r="S1655" s="1"/>
    </row>
    <row r="1656" spans="1:19" ht="12.75" customHeight="1" x14ac:dyDescent="0.25">
      <c r="A1656" s="22"/>
      <c r="B1656" s="27"/>
      <c r="C1656" s="27"/>
      <c r="D1656" s="27"/>
      <c r="E1656" s="27"/>
      <c r="F1656" s="76"/>
      <c r="G1656" s="76"/>
      <c r="H1656" s="76"/>
      <c r="I1656" s="76"/>
      <c r="J1656" s="76"/>
      <c r="K1656" s="203"/>
      <c r="L1656" s="77"/>
      <c r="M1656" s="78"/>
      <c r="N1656" s="78"/>
      <c r="O1656" s="78"/>
      <c r="P1656" s="1"/>
      <c r="Q1656" s="27"/>
      <c r="R1656" s="30"/>
      <c r="S1656" s="1"/>
    </row>
    <row r="1657" spans="1:19" ht="12.75" customHeight="1" x14ac:dyDescent="0.25">
      <c r="A1657" s="22"/>
      <c r="B1657" s="27"/>
      <c r="C1657" s="27"/>
      <c r="D1657" s="27"/>
      <c r="E1657" s="27"/>
      <c r="F1657" s="76"/>
      <c r="G1657" s="76"/>
      <c r="H1657" s="76"/>
      <c r="I1657" s="76"/>
      <c r="J1657" s="76"/>
      <c r="K1657" s="203"/>
      <c r="L1657" s="77"/>
      <c r="M1657" s="78"/>
      <c r="N1657" s="78"/>
      <c r="O1657" s="78"/>
      <c r="P1657" s="1"/>
      <c r="Q1657" s="27"/>
      <c r="R1657" s="30"/>
      <c r="S1657" s="1"/>
    </row>
    <row r="1658" spans="1:19" ht="12.75" customHeight="1" x14ac:dyDescent="0.25">
      <c r="A1658" s="22"/>
      <c r="B1658" s="27"/>
      <c r="C1658" s="27"/>
      <c r="D1658" s="27"/>
      <c r="E1658" s="27"/>
      <c r="F1658" s="76"/>
      <c r="G1658" s="76"/>
      <c r="H1658" s="76"/>
      <c r="I1658" s="76"/>
      <c r="J1658" s="76"/>
      <c r="K1658" s="203"/>
      <c r="L1658" s="77"/>
      <c r="M1658" s="78"/>
      <c r="N1658" s="78"/>
      <c r="O1658" s="78"/>
      <c r="P1658" s="1"/>
      <c r="Q1658" s="27"/>
      <c r="R1658" s="30"/>
      <c r="S1658" s="1"/>
    </row>
    <row r="1659" spans="1:19" ht="12.75" customHeight="1" x14ac:dyDescent="0.25">
      <c r="A1659" s="22"/>
      <c r="B1659" s="27"/>
      <c r="C1659" s="27"/>
      <c r="D1659" s="27"/>
      <c r="E1659" s="27"/>
      <c r="F1659" s="76"/>
      <c r="G1659" s="76"/>
      <c r="H1659" s="76"/>
      <c r="I1659" s="76"/>
      <c r="J1659" s="76"/>
      <c r="K1659" s="203"/>
      <c r="L1659" s="77"/>
      <c r="M1659" s="78"/>
      <c r="N1659" s="78"/>
      <c r="O1659" s="78"/>
      <c r="P1659" s="1"/>
      <c r="Q1659" s="27"/>
      <c r="R1659" s="30"/>
      <c r="S1659" s="1"/>
    </row>
    <row r="1660" spans="1:19" ht="12.75" customHeight="1" x14ac:dyDescent="0.25">
      <c r="A1660" s="22"/>
      <c r="B1660" s="27"/>
      <c r="C1660" s="27"/>
      <c r="D1660" s="27"/>
      <c r="E1660" s="27"/>
      <c r="F1660" s="76"/>
      <c r="G1660" s="76"/>
      <c r="H1660" s="76"/>
      <c r="I1660" s="76"/>
      <c r="J1660" s="76"/>
      <c r="K1660" s="203"/>
      <c r="L1660" s="77"/>
      <c r="M1660" s="78"/>
      <c r="N1660" s="78"/>
      <c r="O1660" s="78"/>
      <c r="P1660" s="1"/>
      <c r="Q1660" s="27"/>
      <c r="R1660" s="30"/>
      <c r="S1660" s="1"/>
    </row>
    <row r="1661" spans="1:19" ht="12.75" customHeight="1" x14ac:dyDescent="0.25">
      <c r="A1661" s="22"/>
      <c r="B1661" s="27"/>
      <c r="C1661" s="27"/>
      <c r="D1661" s="27"/>
      <c r="E1661" s="27"/>
      <c r="F1661" s="76"/>
      <c r="G1661" s="76"/>
      <c r="H1661" s="76"/>
      <c r="I1661" s="76"/>
      <c r="J1661" s="76"/>
      <c r="K1661" s="203"/>
      <c r="L1661" s="77"/>
      <c r="M1661" s="78"/>
      <c r="N1661" s="78"/>
      <c r="O1661" s="78"/>
      <c r="P1661" s="1"/>
      <c r="Q1661" s="27"/>
      <c r="R1661" s="30"/>
      <c r="S1661" s="1"/>
    </row>
    <row r="1662" spans="1:19" ht="12.75" customHeight="1" x14ac:dyDescent="0.25">
      <c r="A1662" s="22"/>
      <c r="B1662" s="27"/>
      <c r="C1662" s="27"/>
      <c r="D1662" s="27"/>
      <c r="E1662" s="27"/>
      <c r="F1662" s="76"/>
      <c r="G1662" s="76"/>
      <c r="H1662" s="76"/>
      <c r="I1662" s="76"/>
      <c r="J1662" s="76"/>
      <c r="K1662" s="203"/>
      <c r="L1662" s="77"/>
      <c r="M1662" s="78"/>
      <c r="N1662" s="78"/>
      <c r="O1662" s="78"/>
      <c r="P1662" s="1"/>
      <c r="Q1662" s="27"/>
      <c r="R1662" s="30"/>
      <c r="S1662" s="1"/>
    </row>
    <row r="1663" spans="1:19" ht="12.75" customHeight="1" x14ac:dyDescent="0.25">
      <c r="A1663" s="22"/>
      <c r="B1663" s="27"/>
      <c r="C1663" s="27"/>
      <c r="D1663" s="27"/>
      <c r="E1663" s="27"/>
      <c r="F1663" s="76"/>
      <c r="G1663" s="76"/>
      <c r="H1663" s="76"/>
      <c r="I1663" s="76"/>
      <c r="J1663" s="76"/>
      <c r="K1663" s="203"/>
      <c r="L1663" s="77"/>
      <c r="M1663" s="78"/>
      <c r="N1663" s="78"/>
      <c r="O1663" s="78"/>
      <c r="P1663" s="1"/>
      <c r="Q1663" s="27"/>
      <c r="R1663" s="30"/>
      <c r="S1663" s="1"/>
    </row>
    <row r="1664" spans="1:19" ht="12.75" customHeight="1" x14ac:dyDescent="0.25">
      <c r="A1664" s="22"/>
      <c r="B1664" s="27"/>
      <c r="C1664" s="27"/>
      <c r="D1664" s="27"/>
      <c r="E1664" s="27"/>
      <c r="F1664" s="76"/>
      <c r="G1664" s="76"/>
      <c r="H1664" s="76"/>
      <c r="I1664" s="76"/>
      <c r="J1664" s="76"/>
      <c r="K1664" s="203"/>
      <c r="L1664" s="77"/>
      <c r="M1664" s="78"/>
      <c r="N1664" s="78"/>
      <c r="O1664" s="78"/>
      <c r="P1664" s="1"/>
      <c r="Q1664" s="27"/>
      <c r="R1664" s="30"/>
      <c r="S1664" s="1"/>
    </row>
    <row r="1665" spans="1:19" ht="12.75" customHeight="1" x14ac:dyDescent="0.25">
      <c r="A1665" s="22"/>
      <c r="B1665" s="27"/>
      <c r="C1665" s="27"/>
      <c r="D1665" s="27"/>
      <c r="E1665" s="27"/>
      <c r="F1665" s="76"/>
      <c r="G1665" s="76"/>
      <c r="H1665" s="76"/>
      <c r="I1665" s="76"/>
      <c r="J1665" s="76"/>
      <c r="K1665" s="203"/>
      <c r="L1665" s="77"/>
      <c r="M1665" s="78"/>
      <c r="N1665" s="78"/>
      <c r="O1665" s="78"/>
      <c r="P1665" s="1"/>
      <c r="Q1665" s="27"/>
      <c r="R1665" s="30"/>
      <c r="S1665" s="1"/>
    </row>
    <row r="1666" spans="1:19" ht="12.75" customHeight="1" x14ac:dyDescent="0.25">
      <c r="A1666" s="22"/>
      <c r="B1666" s="27"/>
      <c r="C1666" s="27"/>
      <c r="D1666" s="27"/>
      <c r="E1666" s="27"/>
      <c r="F1666" s="76"/>
      <c r="G1666" s="76"/>
      <c r="H1666" s="76"/>
      <c r="I1666" s="76"/>
      <c r="J1666" s="76"/>
      <c r="K1666" s="203"/>
      <c r="L1666" s="77"/>
      <c r="M1666" s="78"/>
      <c r="N1666" s="78"/>
      <c r="O1666" s="78"/>
      <c r="P1666" s="1"/>
      <c r="Q1666" s="27"/>
      <c r="R1666" s="30"/>
      <c r="S1666" s="1"/>
    </row>
    <row r="1667" spans="1:19" ht="12.75" customHeight="1" x14ac:dyDescent="0.25">
      <c r="A1667" s="22"/>
      <c r="B1667" s="27"/>
      <c r="C1667" s="27"/>
      <c r="D1667" s="27"/>
      <c r="E1667" s="27"/>
      <c r="F1667" s="76"/>
      <c r="G1667" s="76"/>
      <c r="H1667" s="76"/>
      <c r="I1667" s="76"/>
      <c r="J1667" s="76"/>
      <c r="K1667" s="203"/>
      <c r="L1667" s="77"/>
      <c r="M1667" s="78"/>
      <c r="N1667" s="78"/>
      <c r="O1667" s="78"/>
      <c r="P1667" s="1"/>
      <c r="Q1667" s="27"/>
      <c r="R1667" s="30"/>
      <c r="S1667" s="1"/>
    </row>
    <row r="1668" spans="1:19" ht="12.75" customHeight="1" x14ac:dyDescent="0.25">
      <c r="A1668" s="22"/>
      <c r="B1668" s="27"/>
      <c r="C1668" s="27"/>
      <c r="D1668" s="27"/>
      <c r="E1668" s="27"/>
      <c r="F1668" s="76"/>
      <c r="G1668" s="76"/>
      <c r="H1668" s="76"/>
      <c r="I1668" s="76"/>
      <c r="J1668" s="76"/>
      <c r="K1668" s="203"/>
      <c r="L1668" s="77"/>
      <c r="M1668" s="78"/>
      <c r="N1668" s="78"/>
      <c r="O1668" s="78"/>
      <c r="P1668" s="1"/>
      <c r="Q1668" s="27"/>
      <c r="R1668" s="30"/>
      <c r="S1668" s="1"/>
    </row>
    <row r="1669" spans="1:19" ht="12.75" customHeight="1" x14ac:dyDescent="0.25">
      <c r="A1669" s="22"/>
      <c r="B1669" s="27"/>
      <c r="C1669" s="27"/>
      <c r="D1669" s="27"/>
      <c r="E1669" s="27"/>
      <c r="F1669" s="76"/>
      <c r="G1669" s="76"/>
      <c r="H1669" s="76"/>
      <c r="I1669" s="76"/>
      <c r="J1669" s="76"/>
      <c r="K1669" s="203"/>
      <c r="L1669" s="77"/>
      <c r="M1669" s="78"/>
      <c r="N1669" s="78"/>
      <c r="O1669" s="78"/>
      <c r="P1669" s="1"/>
      <c r="Q1669" s="27"/>
      <c r="R1669" s="30"/>
      <c r="S1669" s="1"/>
    </row>
    <row r="1670" spans="1:19" ht="12.75" customHeight="1" x14ac:dyDescent="0.25">
      <c r="A1670" s="22"/>
      <c r="B1670" s="27"/>
      <c r="C1670" s="27"/>
      <c r="D1670" s="27"/>
      <c r="E1670" s="27"/>
      <c r="F1670" s="76"/>
      <c r="G1670" s="76"/>
      <c r="H1670" s="76"/>
      <c r="I1670" s="76"/>
      <c r="J1670" s="76"/>
      <c r="K1670" s="203"/>
      <c r="L1670" s="77"/>
      <c r="M1670" s="78"/>
      <c r="N1670" s="78"/>
      <c r="O1670" s="78"/>
      <c r="P1670" s="1"/>
      <c r="Q1670" s="27"/>
      <c r="R1670" s="30"/>
      <c r="S1670" s="1"/>
    </row>
    <row r="1671" spans="1:19" ht="12.75" customHeight="1" x14ac:dyDescent="0.25">
      <c r="A1671" s="22"/>
      <c r="B1671" s="27"/>
      <c r="C1671" s="27"/>
      <c r="D1671" s="27"/>
      <c r="E1671" s="27"/>
      <c r="F1671" s="76"/>
      <c r="G1671" s="76"/>
      <c r="H1671" s="76"/>
      <c r="I1671" s="76"/>
      <c r="J1671" s="76"/>
      <c r="K1671" s="203"/>
      <c r="L1671" s="77"/>
      <c r="M1671" s="78"/>
      <c r="N1671" s="78"/>
      <c r="O1671" s="78"/>
      <c r="P1671" s="1"/>
      <c r="Q1671" s="27"/>
      <c r="R1671" s="30"/>
      <c r="S1671" s="1"/>
    </row>
    <row r="1672" spans="1:19" ht="12.75" customHeight="1" x14ac:dyDescent="0.25">
      <c r="A1672" s="22"/>
      <c r="B1672" s="27"/>
      <c r="C1672" s="27"/>
      <c r="D1672" s="27"/>
      <c r="E1672" s="27"/>
      <c r="F1672" s="76"/>
      <c r="G1672" s="76"/>
      <c r="H1672" s="76"/>
      <c r="I1672" s="76"/>
      <c r="J1672" s="76"/>
      <c r="K1672" s="203"/>
      <c r="L1672" s="77"/>
      <c r="M1672" s="78"/>
      <c r="N1672" s="78"/>
      <c r="O1672" s="78"/>
      <c r="P1672" s="1"/>
      <c r="Q1672" s="27"/>
      <c r="R1672" s="30"/>
      <c r="S1672" s="1"/>
    </row>
    <row r="1673" spans="1:19" ht="12.75" customHeight="1" x14ac:dyDescent="0.25">
      <c r="A1673" s="22"/>
      <c r="B1673" s="27"/>
      <c r="C1673" s="27"/>
      <c r="D1673" s="27"/>
      <c r="E1673" s="27"/>
      <c r="F1673" s="76"/>
      <c r="G1673" s="76"/>
      <c r="H1673" s="76"/>
      <c r="I1673" s="76"/>
      <c r="J1673" s="76"/>
      <c r="K1673" s="203"/>
      <c r="L1673" s="77"/>
      <c r="M1673" s="78"/>
      <c r="N1673" s="78"/>
      <c r="O1673" s="78"/>
      <c r="P1673" s="1"/>
      <c r="Q1673" s="27"/>
      <c r="R1673" s="30"/>
      <c r="S1673" s="1"/>
    </row>
    <row r="1674" spans="1:19" ht="12.75" customHeight="1" x14ac:dyDescent="0.25">
      <c r="A1674" s="22"/>
      <c r="B1674" s="27"/>
      <c r="C1674" s="27"/>
      <c r="D1674" s="27"/>
      <c r="E1674" s="27"/>
      <c r="F1674" s="76"/>
      <c r="G1674" s="76"/>
      <c r="H1674" s="76"/>
      <c r="I1674" s="76"/>
      <c r="J1674" s="76"/>
      <c r="K1674" s="203"/>
      <c r="L1674" s="77"/>
      <c r="M1674" s="78"/>
      <c r="N1674" s="78"/>
      <c r="O1674" s="78"/>
      <c r="P1674" s="1"/>
      <c r="Q1674" s="27"/>
      <c r="R1674" s="30"/>
      <c r="S1674" s="1"/>
    </row>
    <row r="1675" spans="1:19" ht="12.75" customHeight="1" x14ac:dyDescent="0.25">
      <c r="A1675" s="22"/>
      <c r="B1675" s="27"/>
      <c r="C1675" s="27"/>
      <c r="D1675" s="27"/>
      <c r="E1675" s="27"/>
      <c r="F1675" s="76"/>
      <c r="G1675" s="76"/>
      <c r="H1675" s="76"/>
      <c r="I1675" s="76"/>
      <c r="J1675" s="76"/>
      <c r="K1675" s="203"/>
      <c r="L1675" s="77"/>
      <c r="M1675" s="78"/>
      <c r="N1675" s="78"/>
      <c r="O1675" s="78"/>
      <c r="P1675" s="1"/>
      <c r="Q1675" s="27"/>
      <c r="R1675" s="30"/>
      <c r="S1675" s="1"/>
    </row>
    <row r="1676" spans="1:19" ht="12.75" customHeight="1" x14ac:dyDescent="0.25">
      <c r="A1676" s="22"/>
      <c r="B1676" s="27"/>
      <c r="C1676" s="27"/>
      <c r="D1676" s="27"/>
      <c r="E1676" s="27"/>
      <c r="F1676" s="76"/>
      <c r="G1676" s="76"/>
      <c r="H1676" s="76"/>
      <c r="I1676" s="76"/>
      <c r="J1676" s="76"/>
      <c r="K1676" s="203"/>
      <c r="L1676" s="77"/>
      <c r="M1676" s="78"/>
      <c r="N1676" s="78"/>
      <c r="O1676" s="78"/>
      <c r="P1676" s="1"/>
      <c r="Q1676" s="27"/>
      <c r="R1676" s="30"/>
      <c r="S1676" s="1"/>
    </row>
    <row r="1677" spans="1:19" ht="12.75" customHeight="1" x14ac:dyDescent="0.25">
      <c r="A1677" s="22"/>
      <c r="B1677" s="27"/>
      <c r="C1677" s="27"/>
      <c r="D1677" s="27"/>
      <c r="E1677" s="27"/>
      <c r="F1677" s="76"/>
      <c r="G1677" s="76"/>
      <c r="H1677" s="76"/>
      <c r="I1677" s="76"/>
      <c r="J1677" s="76"/>
      <c r="K1677" s="203"/>
      <c r="L1677" s="77"/>
      <c r="M1677" s="78"/>
      <c r="N1677" s="78"/>
      <c r="O1677" s="78"/>
      <c r="P1677" s="1"/>
      <c r="Q1677" s="27"/>
      <c r="R1677" s="30"/>
      <c r="S1677" s="1"/>
    </row>
    <row r="1678" spans="1:19" ht="12.75" customHeight="1" x14ac:dyDescent="0.25">
      <c r="A1678" s="22"/>
      <c r="B1678" s="27"/>
      <c r="C1678" s="27"/>
      <c r="D1678" s="27"/>
      <c r="E1678" s="27"/>
      <c r="F1678" s="76"/>
      <c r="G1678" s="76"/>
      <c r="H1678" s="76"/>
      <c r="I1678" s="76"/>
      <c r="J1678" s="76"/>
      <c r="K1678" s="203"/>
      <c r="L1678" s="77"/>
      <c r="M1678" s="78"/>
      <c r="N1678" s="78"/>
      <c r="O1678" s="78"/>
      <c r="P1678" s="1"/>
      <c r="Q1678" s="27"/>
      <c r="R1678" s="30"/>
      <c r="S1678" s="1"/>
    </row>
    <row r="1679" spans="1:19" ht="12.75" customHeight="1" x14ac:dyDescent="0.25">
      <c r="A1679" s="22"/>
      <c r="B1679" s="27"/>
      <c r="C1679" s="27"/>
      <c r="D1679" s="27"/>
      <c r="E1679" s="27"/>
      <c r="F1679" s="76"/>
      <c r="G1679" s="76"/>
      <c r="H1679" s="76"/>
      <c r="I1679" s="76"/>
      <c r="J1679" s="76"/>
      <c r="K1679" s="203"/>
      <c r="L1679" s="77"/>
      <c r="M1679" s="78"/>
      <c r="N1679" s="78"/>
      <c r="O1679" s="78"/>
      <c r="P1679" s="1"/>
      <c r="Q1679" s="27"/>
      <c r="R1679" s="30"/>
      <c r="S1679" s="1"/>
    </row>
    <row r="1680" spans="1:19" ht="12.75" customHeight="1" x14ac:dyDescent="0.25">
      <c r="A1680" s="22"/>
      <c r="B1680" s="27"/>
      <c r="C1680" s="27"/>
      <c r="D1680" s="27"/>
      <c r="E1680" s="27"/>
      <c r="F1680" s="76"/>
      <c r="G1680" s="76"/>
      <c r="H1680" s="76"/>
      <c r="I1680" s="76"/>
      <c r="J1680" s="76"/>
      <c r="K1680" s="203"/>
      <c r="L1680" s="77"/>
      <c r="M1680" s="78"/>
      <c r="N1680" s="78"/>
      <c r="O1680" s="78"/>
      <c r="P1680" s="1"/>
      <c r="Q1680" s="27"/>
      <c r="R1680" s="30"/>
      <c r="S1680" s="1"/>
    </row>
    <row r="1681" spans="1:19" ht="12.75" customHeight="1" x14ac:dyDescent="0.25">
      <c r="A1681" s="22"/>
      <c r="B1681" s="27"/>
      <c r="C1681" s="27"/>
      <c r="D1681" s="27"/>
      <c r="E1681" s="27"/>
      <c r="F1681" s="76"/>
      <c r="G1681" s="76"/>
      <c r="H1681" s="76"/>
      <c r="I1681" s="76"/>
      <c r="J1681" s="76"/>
      <c r="K1681" s="203"/>
      <c r="L1681" s="77"/>
      <c r="M1681" s="78"/>
      <c r="N1681" s="78"/>
      <c r="O1681" s="78"/>
      <c r="P1681" s="1"/>
      <c r="Q1681" s="27"/>
      <c r="R1681" s="30"/>
      <c r="S1681" s="1"/>
    </row>
    <row r="1682" spans="1:19" ht="12.75" customHeight="1" x14ac:dyDescent="0.25">
      <c r="A1682" s="22"/>
      <c r="B1682" s="27"/>
      <c r="C1682" s="27"/>
      <c r="D1682" s="27"/>
      <c r="E1682" s="27"/>
      <c r="F1682" s="76"/>
      <c r="G1682" s="76"/>
      <c r="H1682" s="76"/>
      <c r="I1682" s="76"/>
      <c r="J1682" s="76"/>
      <c r="K1682" s="203"/>
      <c r="L1682" s="77"/>
      <c r="M1682" s="78"/>
      <c r="N1682" s="78"/>
      <c r="O1682" s="78"/>
      <c r="P1682" s="1"/>
      <c r="Q1682" s="27"/>
      <c r="R1682" s="30"/>
      <c r="S1682" s="1"/>
    </row>
    <row r="1683" spans="1:19" ht="12.75" customHeight="1" x14ac:dyDescent="0.25">
      <c r="A1683" s="22"/>
      <c r="B1683" s="27"/>
      <c r="C1683" s="27"/>
      <c r="D1683" s="27"/>
      <c r="E1683" s="27"/>
      <c r="F1683" s="76"/>
      <c r="G1683" s="76"/>
      <c r="H1683" s="76"/>
      <c r="I1683" s="76"/>
      <c r="J1683" s="76"/>
      <c r="K1683" s="203"/>
      <c r="L1683" s="77"/>
      <c r="M1683" s="78"/>
      <c r="N1683" s="78"/>
      <c r="O1683" s="78"/>
      <c r="P1683" s="1"/>
      <c r="Q1683" s="27"/>
      <c r="R1683" s="30"/>
      <c r="S1683" s="1"/>
    </row>
    <row r="1684" spans="1:19" ht="12.75" customHeight="1" x14ac:dyDescent="0.25">
      <c r="A1684" s="22"/>
      <c r="B1684" s="27"/>
      <c r="C1684" s="27"/>
      <c r="D1684" s="27"/>
      <c r="E1684" s="27"/>
      <c r="F1684" s="76"/>
      <c r="G1684" s="76"/>
      <c r="H1684" s="76"/>
      <c r="I1684" s="76"/>
      <c r="J1684" s="76"/>
      <c r="K1684" s="203"/>
      <c r="L1684" s="77"/>
      <c r="M1684" s="78"/>
      <c r="N1684" s="78"/>
      <c r="O1684" s="78"/>
      <c r="P1684" s="1"/>
      <c r="Q1684" s="27"/>
      <c r="R1684" s="30"/>
      <c r="S1684" s="1"/>
    </row>
    <row r="1685" spans="1:19" ht="12.75" customHeight="1" x14ac:dyDescent="0.25">
      <c r="A1685" s="22"/>
      <c r="B1685" s="27"/>
      <c r="C1685" s="27"/>
      <c r="D1685" s="27"/>
      <c r="E1685" s="27"/>
      <c r="F1685" s="76"/>
      <c r="G1685" s="76"/>
      <c r="H1685" s="76"/>
      <c r="I1685" s="76"/>
      <c r="J1685" s="76"/>
      <c r="K1685" s="203"/>
      <c r="L1685" s="77"/>
      <c r="M1685" s="78"/>
      <c r="N1685" s="78"/>
      <c r="O1685" s="78"/>
      <c r="P1685" s="1"/>
      <c r="Q1685" s="27"/>
      <c r="R1685" s="30"/>
      <c r="S1685" s="1"/>
    </row>
    <row r="1686" spans="1:19" ht="12.75" customHeight="1" x14ac:dyDescent="0.25">
      <c r="A1686" s="22"/>
      <c r="B1686" s="27"/>
      <c r="C1686" s="27"/>
      <c r="D1686" s="27"/>
      <c r="E1686" s="27"/>
      <c r="F1686" s="76"/>
      <c r="G1686" s="76"/>
      <c r="H1686" s="76"/>
      <c r="I1686" s="76"/>
      <c r="J1686" s="76"/>
      <c r="K1686" s="203"/>
      <c r="L1686" s="77"/>
      <c r="M1686" s="78"/>
      <c r="N1686" s="78"/>
      <c r="O1686" s="78"/>
      <c r="P1686" s="1"/>
      <c r="Q1686" s="27"/>
      <c r="R1686" s="30"/>
      <c r="S1686" s="1"/>
    </row>
    <row r="1687" spans="1:19" ht="12.75" customHeight="1" x14ac:dyDescent="0.25">
      <c r="A1687" s="22"/>
      <c r="B1687" s="27"/>
      <c r="C1687" s="27"/>
      <c r="D1687" s="27"/>
      <c r="E1687" s="27"/>
      <c r="F1687" s="76"/>
      <c r="G1687" s="76"/>
      <c r="H1687" s="76"/>
      <c r="I1687" s="76"/>
      <c r="J1687" s="76"/>
      <c r="K1687" s="203"/>
      <c r="L1687" s="77"/>
      <c r="M1687" s="78"/>
      <c r="N1687" s="78"/>
      <c r="O1687" s="78"/>
      <c r="P1687" s="1"/>
      <c r="Q1687" s="27"/>
      <c r="R1687" s="30"/>
      <c r="S1687" s="1"/>
    </row>
    <row r="1688" spans="1:19" ht="12.75" customHeight="1" x14ac:dyDescent="0.25">
      <c r="A1688" s="22"/>
      <c r="B1688" s="27"/>
      <c r="C1688" s="27"/>
      <c r="D1688" s="27"/>
      <c r="E1688" s="27"/>
      <c r="F1688" s="76"/>
      <c r="G1688" s="76"/>
      <c r="H1688" s="76"/>
      <c r="I1688" s="76"/>
      <c r="J1688" s="76"/>
      <c r="K1688" s="203"/>
      <c r="L1688" s="77"/>
      <c r="M1688" s="78"/>
      <c r="N1688" s="78"/>
      <c r="O1688" s="78"/>
      <c r="P1688" s="1"/>
      <c r="Q1688" s="27"/>
      <c r="R1688" s="30"/>
      <c r="S1688" s="1"/>
    </row>
    <row r="1689" spans="1:19" ht="12.75" customHeight="1" x14ac:dyDescent="0.25">
      <c r="A1689" s="22"/>
      <c r="B1689" s="27"/>
      <c r="C1689" s="27"/>
      <c r="D1689" s="27"/>
      <c r="E1689" s="27"/>
      <c r="F1689" s="76"/>
      <c r="G1689" s="76"/>
      <c r="H1689" s="76"/>
      <c r="I1689" s="76"/>
      <c r="J1689" s="76"/>
      <c r="K1689" s="203"/>
      <c r="L1689" s="77"/>
      <c r="M1689" s="78"/>
      <c r="N1689" s="78"/>
      <c r="O1689" s="78"/>
      <c r="P1689" s="1"/>
      <c r="Q1689" s="27"/>
      <c r="R1689" s="30"/>
      <c r="S1689" s="1"/>
    </row>
    <row r="1690" spans="1:19" ht="12.75" customHeight="1" x14ac:dyDescent="0.25">
      <c r="A1690" s="22"/>
      <c r="B1690" s="27"/>
      <c r="C1690" s="27"/>
      <c r="D1690" s="27"/>
      <c r="E1690" s="27"/>
      <c r="F1690" s="76"/>
      <c r="G1690" s="76"/>
      <c r="H1690" s="76"/>
      <c r="I1690" s="76"/>
      <c r="J1690" s="76"/>
      <c r="K1690" s="203"/>
      <c r="L1690" s="77"/>
      <c r="M1690" s="78"/>
      <c r="N1690" s="78"/>
      <c r="O1690" s="78"/>
      <c r="P1690" s="1"/>
      <c r="Q1690" s="27"/>
      <c r="R1690" s="30"/>
      <c r="S1690" s="1"/>
    </row>
    <row r="1691" spans="1:19" ht="12.75" customHeight="1" x14ac:dyDescent="0.25">
      <c r="A1691" s="22"/>
      <c r="B1691" s="27"/>
      <c r="C1691" s="27"/>
      <c r="D1691" s="27"/>
      <c r="E1691" s="27"/>
      <c r="F1691" s="76"/>
      <c r="G1691" s="76"/>
      <c r="H1691" s="76"/>
      <c r="I1691" s="76"/>
      <c r="J1691" s="76"/>
      <c r="K1691" s="203"/>
      <c r="L1691" s="77"/>
      <c r="M1691" s="78"/>
      <c r="N1691" s="78"/>
      <c r="O1691" s="78"/>
      <c r="P1691" s="1"/>
      <c r="Q1691" s="27"/>
      <c r="R1691" s="30"/>
      <c r="S1691" s="1"/>
    </row>
    <row r="1692" spans="1:19" ht="12.75" customHeight="1" x14ac:dyDescent="0.25">
      <c r="A1692" s="22"/>
      <c r="B1692" s="27"/>
      <c r="C1692" s="27"/>
      <c r="D1692" s="27"/>
      <c r="E1692" s="27"/>
      <c r="F1692" s="76"/>
      <c r="G1692" s="76"/>
      <c r="H1692" s="76"/>
      <c r="I1692" s="76"/>
      <c r="J1692" s="76"/>
      <c r="K1692" s="203"/>
      <c r="L1692" s="77"/>
      <c r="M1692" s="78"/>
      <c r="N1692" s="78"/>
      <c r="O1692" s="78"/>
      <c r="P1692" s="1"/>
      <c r="Q1692" s="27"/>
      <c r="R1692" s="30"/>
      <c r="S1692" s="1"/>
    </row>
    <row r="1693" spans="1:19" ht="12.75" customHeight="1" x14ac:dyDescent="0.25">
      <c r="A1693" s="22"/>
      <c r="B1693" s="27"/>
      <c r="C1693" s="27"/>
      <c r="D1693" s="27"/>
      <c r="E1693" s="27"/>
      <c r="F1693" s="76"/>
      <c r="G1693" s="76"/>
      <c r="H1693" s="76"/>
      <c r="I1693" s="76"/>
      <c r="J1693" s="76"/>
      <c r="K1693" s="203"/>
      <c r="L1693" s="77"/>
      <c r="M1693" s="78"/>
      <c r="N1693" s="78"/>
      <c r="O1693" s="78"/>
      <c r="P1693" s="1"/>
      <c r="Q1693" s="27"/>
      <c r="R1693" s="30"/>
      <c r="S1693" s="1"/>
    </row>
    <row r="1694" spans="1:19" ht="12.75" customHeight="1" x14ac:dyDescent="0.25">
      <c r="A1694" s="22"/>
      <c r="B1694" s="27"/>
      <c r="C1694" s="27"/>
      <c r="D1694" s="27"/>
      <c r="E1694" s="27"/>
      <c r="F1694" s="76"/>
      <c r="G1694" s="76"/>
      <c r="H1694" s="76"/>
      <c r="I1694" s="76"/>
      <c r="J1694" s="76"/>
      <c r="K1694" s="203"/>
      <c r="L1694" s="77"/>
      <c r="M1694" s="78"/>
      <c r="N1694" s="78"/>
      <c r="O1694" s="78"/>
      <c r="P1694" s="1"/>
      <c r="Q1694" s="27"/>
      <c r="R1694" s="30"/>
      <c r="S1694" s="1"/>
    </row>
    <row r="1695" spans="1:19" ht="12.75" customHeight="1" x14ac:dyDescent="0.25">
      <c r="A1695" s="22"/>
      <c r="B1695" s="27"/>
      <c r="C1695" s="27"/>
      <c r="D1695" s="27"/>
      <c r="E1695" s="27"/>
      <c r="F1695" s="76"/>
      <c r="G1695" s="76"/>
      <c r="H1695" s="76"/>
      <c r="I1695" s="76"/>
      <c r="J1695" s="76"/>
      <c r="K1695" s="203"/>
      <c r="L1695" s="77"/>
      <c r="M1695" s="78"/>
      <c r="N1695" s="78"/>
      <c r="O1695" s="78"/>
      <c r="P1695" s="1"/>
      <c r="Q1695" s="27"/>
      <c r="R1695" s="30"/>
      <c r="S1695" s="1"/>
    </row>
    <row r="1696" spans="1:19" ht="12.75" customHeight="1" x14ac:dyDescent="0.25">
      <c r="A1696" s="22"/>
      <c r="B1696" s="27"/>
      <c r="C1696" s="27"/>
      <c r="D1696" s="27"/>
      <c r="E1696" s="27"/>
      <c r="F1696" s="76"/>
      <c r="G1696" s="76"/>
      <c r="H1696" s="76"/>
      <c r="I1696" s="76"/>
      <c r="J1696" s="76"/>
      <c r="K1696" s="203"/>
      <c r="L1696" s="77"/>
      <c r="M1696" s="78"/>
      <c r="N1696" s="78"/>
      <c r="O1696" s="78"/>
      <c r="P1696" s="1"/>
      <c r="Q1696" s="27"/>
      <c r="R1696" s="30"/>
      <c r="S1696" s="1"/>
    </row>
    <row r="1697" spans="1:19" ht="12.75" customHeight="1" x14ac:dyDescent="0.25">
      <c r="A1697" s="22"/>
      <c r="B1697" s="27"/>
      <c r="C1697" s="27"/>
      <c r="D1697" s="27"/>
      <c r="E1697" s="27"/>
      <c r="F1697" s="76"/>
      <c r="G1697" s="76"/>
      <c r="H1697" s="76"/>
      <c r="I1697" s="76"/>
      <c r="J1697" s="76"/>
      <c r="K1697" s="203"/>
      <c r="L1697" s="77"/>
      <c r="M1697" s="78"/>
      <c r="N1697" s="78"/>
      <c r="O1697" s="78"/>
      <c r="P1697" s="1"/>
      <c r="Q1697" s="27"/>
      <c r="R1697" s="30"/>
      <c r="S1697" s="1"/>
    </row>
    <row r="1698" spans="1:19" ht="12.75" customHeight="1" x14ac:dyDescent="0.25">
      <c r="A1698" s="22"/>
      <c r="B1698" s="27"/>
      <c r="C1698" s="27"/>
      <c r="D1698" s="27"/>
      <c r="E1698" s="27"/>
      <c r="F1698" s="76"/>
      <c r="G1698" s="76"/>
      <c r="H1698" s="76"/>
      <c r="I1698" s="76"/>
      <c r="J1698" s="76"/>
      <c r="K1698" s="203"/>
      <c r="L1698" s="77"/>
      <c r="M1698" s="78"/>
      <c r="N1698" s="78"/>
      <c r="O1698" s="78"/>
      <c r="P1698" s="1"/>
      <c r="Q1698" s="27"/>
      <c r="R1698" s="30"/>
      <c r="S1698" s="1"/>
    </row>
    <row r="1699" spans="1:19" ht="12.75" customHeight="1" x14ac:dyDescent="0.25">
      <c r="A1699" s="22"/>
      <c r="B1699" s="27"/>
      <c r="C1699" s="27"/>
      <c r="D1699" s="27"/>
      <c r="E1699" s="27"/>
      <c r="F1699" s="76"/>
      <c r="G1699" s="76"/>
      <c r="H1699" s="76"/>
      <c r="I1699" s="76"/>
      <c r="J1699" s="76"/>
      <c r="K1699" s="203"/>
      <c r="L1699" s="77"/>
      <c r="M1699" s="78"/>
      <c r="N1699" s="78"/>
      <c r="O1699" s="78"/>
      <c r="P1699" s="1"/>
      <c r="Q1699" s="27"/>
      <c r="R1699" s="30"/>
      <c r="S1699" s="1"/>
    </row>
    <row r="1700" spans="1:19" ht="12.75" customHeight="1" x14ac:dyDescent="0.25">
      <c r="A1700" s="22"/>
      <c r="B1700" s="27"/>
      <c r="C1700" s="27"/>
      <c r="D1700" s="27"/>
      <c r="E1700" s="27"/>
      <c r="F1700" s="76"/>
      <c r="G1700" s="76"/>
      <c r="H1700" s="76"/>
      <c r="I1700" s="76"/>
      <c r="J1700" s="76"/>
      <c r="K1700" s="203"/>
      <c r="L1700" s="77"/>
      <c r="M1700" s="78"/>
      <c r="N1700" s="78"/>
      <c r="O1700" s="78"/>
      <c r="P1700" s="1"/>
      <c r="Q1700" s="27"/>
      <c r="R1700" s="30"/>
      <c r="S1700" s="1"/>
    </row>
    <row r="1701" spans="1:19" ht="12.75" customHeight="1" x14ac:dyDescent="0.25">
      <c r="A1701" s="22"/>
      <c r="B1701" s="27"/>
      <c r="C1701" s="27"/>
      <c r="D1701" s="27"/>
      <c r="E1701" s="27"/>
      <c r="F1701" s="76"/>
      <c r="G1701" s="76"/>
      <c r="H1701" s="76"/>
      <c r="I1701" s="76"/>
      <c r="J1701" s="76"/>
      <c r="K1701" s="203"/>
      <c r="L1701" s="77"/>
      <c r="M1701" s="78"/>
      <c r="N1701" s="78"/>
      <c r="O1701" s="78"/>
      <c r="P1701" s="1"/>
      <c r="Q1701" s="27"/>
      <c r="R1701" s="30"/>
      <c r="S1701" s="1"/>
    </row>
    <row r="1702" spans="1:19" ht="12.75" customHeight="1" x14ac:dyDescent="0.25">
      <c r="A1702" s="22"/>
      <c r="B1702" s="27"/>
      <c r="C1702" s="27"/>
      <c r="D1702" s="27"/>
      <c r="E1702" s="27"/>
      <c r="F1702" s="76"/>
      <c r="G1702" s="76"/>
      <c r="H1702" s="76"/>
      <c r="I1702" s="76"/>
      <c r="J1702" s="76"/>
      <c r="K1702" s="203"/>
      <c r="L1702" s="77"/>
      <c r="M1702" s="78"/>
      <c r="N1702" s="78"/>
      <c r="O1702" s="78"/>
      <c r="P1702" s="1"/>
      <c r="Q1702" s="27"/>
      <c r="R1702" s="30"/>
      <c r="S1702" s="1"/>
    </row>
    <row r="1703" spans="1:19" ht="12.75" customHeight="1" x14ac:dyDescent="0.25">
      <c r="A1703" s="22"/>
      <c r="B1703" s="27"/>
      <c r="C1703" s="27"/>
      <c r="D1703" s="27"/>
      <c r="E1703" s="27"/>
      <c r="F1703" s="76"/>
      <c r="G1703" s="76"/>
      <c r="H1703" s="76"/>
      <c r="I1703" s="76"/>
      <c r="J1703" s="76"/>
      <c r="K1703" s="203"/>
      <c r="L1703" s="77"/>
      <c r="M1703" s="78"/>
      <c r="N1703" s="78"/>
      <c r="O1703" s="78"/>
      <c r="P1703" s="1"/>
      <c r="Q1703" s="27"/>
      <c r="R1703" s="30"/>
      <c r="S1703" s="1"/>
    </row>
    <row r="1704" spans="1:19" ht="12.75" customHeight="1" x14ac:dyDescent="0.25">
      <c r="A1704" s="22"/>
      <c r="B1704" s="27"/>
      <c r="C1704" s="27"/>
      <c r="D1704" s="27"/>
      <c r="E1704" s="27"/>
      <c r="F1704" s="76"/>
      <c r="G1704" s="76"/>
      <c r="H1704" s="76"/>
      <c r="I1704" s="76"/>
      <c r="J1704" s="76"/>
      <c r="K1704" s="203"/>
      <c r="L1704" s="77"/>
      <c r="M1704" s="78"/>
      <c r="N1704" s="78"/>
      <c r="O1704" s="78"/>
      <c r="P1704" s="1"/>
      <c r="Q1704" s="27"/>
      <c r="R1704" s="30"/>
      <c r="S1704" s="1"/>
    </row>
    <row r="1705" spans="1:19" ht="12.75" customHeight="1" x14ac:dyDescent="0.25">
      <c r="A1705" s="22"/>
      <c r="B1705" s="27"/>
      <c r="C1705" s="27"/>
      <c r="D1705" s="27"/>
      <c r="E1705" s="27"/>
      <c r="F1705" s="76"/>
      <c r="G1705" s="76"/>
      <c r="H1705" s="76"/>
      <c r="I1705" s="76"/>
      <c r="J1705" s="76"/>
      <c r="K1705" s="203"/>
      <c r="L1705" s="77"/>
      <c r="M1705" s="78"/>
      <c r="N1705" s="78"/>
      <c r="O1705" s="78"/>
      <c r="P1705" s="1"/>
      <c r="Q1705" s="27"/>
      <c r="R1705" s="30"/>
      <c r="S1705" s="1"/>
    </row>
    <row r="1706" spans="1:19" ht="12.75" customHeight="1" x14ac:dyDescent="0.25">
      <c r="A1706" s="22"/>
      <c r="B1706" s="27"/>
      <c r="C1706" s="27"/>
      <c r="D1706" s="27"/>
      <c r="E1706" s="27"/>
      <c r="F1706" s="76"/>
      <c r="G1706" s="76"/>
      <c r="H1706" s="76"/>
      <c r="I1706" s="76"/>
      <c r="J1706" s="76"/>
      <c r="K1706" s="203"/>
      <c r="L1706" s="77"/>
      <c r="M1706" s="78"/>
      <c r="N1706" s="78"/>
      <c r="O1706" s="78"/>
      <c r="P1706" s="1"/>
      <c r="Q1706" s="27"/>
      <c r="R1706" s="30"/>
      <c r="S1706" s="1"/>
    </row>
    <row r="1707" spans="1:19" ht="12.75" customHeight="1" x14ac:dyDescent="0.25">
      <c r="A1707" s="22"/>
      <c r="B1707" s="27"/>
      <c r="C1707" s="27"/>
      <c r="D1707" s="27"/>
      <c r="E1707" s="27"/>
      <c r="F1707" s="76"/>
      <c r="G1707" s="76"/>
      <c r="H1707" s="76"/>
      <c r="I1707" s="76"/>
      <c r="J1707" s="76"/>
      <c r="K1707" s="203"/>
      <c r="L1707" s="77"/>
      <c r="M1707" s="78"/>
      <c r="N1707" s="78"/>
      <c r="O1707" s="78"/>
      <c r="P1707" s="1"/>
      <c r="Q1707" s="27"/>
      <c r="R1707" s="30"/>
      <c r="S1707" s="1"/>
    </row>
    <row r="1708" spans="1:19" ht="12.75" customHeight="1" x14ac:dyDescent="0.25">
      <c r="A1708" s="22"/>
      <c r="B1708" s="27"/>
      <c r="C1708" s="27"/>
      <c r="D1708" s="27"/>
      <c r="E1708" s="27"/>
      <c r="F1708" s="76"/>
      <c r="G1708" s="76"/>
      <c r="H1708" s="76"/>
      <c r="I1708" s="76"/>
      <c r="J1708" s="76"/>
      <c r="K1708" s="203"/>
      <c r="L1708" s="77"/>
      <c r="M1708" s="78"/>
      <c r="N1708" s="78"/>
      <c r="O1708" s="78"/>
      <c r="P1708" s="1"/>
      <c r="Q1708" s="27"/>
      <c r="R1708" s="30"/>
      <c r="S1708" s="1"/>
    </row>
    <row r="1709" spans="1:19" ht="12.75" customHeight="1" x14ac:dyDescent="0.25">
      <c r="A1709" s="22"/>
      <c r="B1709" s="27"/>
      <c r="C1709" s="27"/>
      <c r="D1709" s="27"/>
      <c r="E1709" s="27"/>
      <c r="F1709" s="76"/>
      <c r="G1709" s="76"/>
      <c r="H1709" s="76"/>
      <c r="I1709" s="76"/>
      <c r="J1709" s="76"/>
      <c r="K1709" s="203"/>
      <c r="L1709" s="77"/>
      <c r="M1709" s="78"/>
      <c r="N1709" s="78"/>
      <c r="O1709" s="78"/>
      <c r="P1709" s="1"/>
      <c r="Q1709" s="27"/>
      <c r="R1709" s="30"/>
      <c r="S1709" s="1"/>
    </row>
    <row r="1710" spans="1:19" ht="12.75" customHeight="1" x14ac:dyDescent="0.25">
      <c r="A1710" s="22"/>
      <c r="B1710" s="27"/>
      <c r="C1710" s="27"/>
      <c r="D1710" s="27"/>
      <c r="E1710" s="27"/>
      <c r="F1710" s="76"/>
      <c r="G1710" s="76"/>
      <c r="H1710" s="76"/>
      <c r="I1710" s="76"/>
      <c r="J1710" s="76"/>
      <c r="K1710" s="203"/>
      <c r="L1710" s="77"/>
      <c r="M1710" s="78"/>
      <c r="N1710" s="78"/>
      <c r="O1710" s="78"/>
      <c r="P1710" s="1"/>
      <c r="Q1710" s="27"/>
      <c r="R1710" s="30"/>
      <c r="S1710" s="1"/>
    </row>
    <row r="1711" spans="1:19" ht="12.75" customHeight="1" x14ac:dyDescent="0.25">
      <c r="A1711" s="22"/>
      <c r="B1711" s="27"/>
      <c r="C1711" s="27"/>
      <c r="D1711" s="27"/>
      <c r="E1711" s="27"/>
      <c r="F1711" s="76"/>
      <c r="G1711" s="76"/>
      <c r="H1711" s="76"/>
      <c r="I1711" s="76"/>
      <c r="J1711" s="76"/>
      <c r="K1711" s="203"/>
      <c r="L1711" s="77"/>
      <c r="M1711" s="78"/>
      <c r="N1711" s="78"/>
      <c r="O1711" s="78"/>
      <c r="P1711" s="1"/>
      <c r="Q1711" s="27"/>
      <c r="R1711" s="30"/>
      <c r="S1711" s="1"/>
    </row>
    <row r="1712" spans="1:19" ht="12.75" customHeight="1" x14ac:dyDescent="0.25">
      <c r="A1712" s="22"/>
      <c r="B1712" s="27"/>
      <c r="C1712" s="27"/>
      <c r="D1712" s="27"/>
      <c r="E1712" s="27"/>
      <c r="F1712" s="76"/>
      <c r="G1712" s="76"/>
      <c r="H1712" s="76"/>
      <c r="I1712" s="76"/>
      <c r="J1712" s="76"/>
      <c r="K1712" s="203"/>
      <c r="L1712" s="77"/>
      <c r="M1712" s="78"/>
      <c r="N1712" s="78"/>
      <c r="O1712" s="78"/>
      <c r="P1712" s="1"/>
      <c r="Q1712" s="27"/>
      <c r="R1712" s="30"/>
      <c r="S1712" s="1"/>
    </row>
    <row r="1713" spans="1:19" ht="12.75" customHeight="1" x14ac:dyDescent="0.25">
      <c r="A1713" s="22"/>
      <c r="B1713" s="27"/>
      <c r="C1713" s="27"/>
      <c r="D1713" s="27"/>
      <c r="E1713" s="27"/>
      <c r="F1713" s="76"/>
      <c r="G1713" s="76"/>
      <c r="H1713" s="76"/>
      <c r="I1713" s="76"/>
      <c r="J1713" s="76"/>
      <c r="K1713" s="203"/>
      <c r="L1713" s="77"/>
      <c r="M1713" s="78"/>
      <c r="N1713" s="78"/>
      <c r="O1713" s="78"/>
      <c r="P1713" s="1"/>
      <c r="Q1713" s="27"/>
      <c r="R1713" s="30"/>
      <c r="S1713" s="1"/>
    </row>
    <row r="1714" spans="1:19" ht="12.75" customHeight="1" x14ac:dyDescent="0.25">
      <c r="A1714" s="22"/>
      <c r="B1714" s="27"/>
      <c r="C1714" s="27"/>
      <c r="D1714" s="27"/>
      <c r="E1714" s="27"/>
      <c r="F1714" s="76"/>
      <c r="G1714" s="76"/>
      <c r="H1714" s="76"/>
      <c r="I1714" s="76"/>
      <c r="J1714" s="76"/>
      <c r="K1714" s="203"/>
      <c r="L1714" s="77"/>
      <c r="M1714" s="78"/>
      <c r="N1714" s="78"/>
      <c r="O1714" s="78"/>
      <c r="P1714" s="1"/>
      <c r="Q1714" s="27"/>
      <c r="R1714" s="30"/>
      <c r="S1714" s="1"/>
    </row>
    <row r="1715" spans="1:19" ht="12.75" customHeight="1" x14ac:dyDescent="0.25">
      <c r="A1715" s="22"/>
      <c r="B1715" s="27"/>
      <c r="C1715" s="27"/>
      <c r="D1715" s="27"/>
      <c r="E1715" s="27"/>
      <c r="F1715" s="76"/>
      <c r="G1715" s="76"/>
      <c r="H1715" s="76"/>
      <c r="I1715" s="76"/>
      <c r="J1715" s="76"/>
      <c r="K1715" s="203"/>
      <c r="L1715" s="77"/>
      <c r="M1715" s="78"/>
      <c r="N1715" s="78"/>
      <c r="O1715" s="78"/>
      <c r="P1715" s="1"/>
      <c r="Q1715" s="27"/>
      <c r="R1715" s="30"/>
      <c r="S1715" s="1"/>
    </row>
    <row r="1716" spans="1:19" ht="12.75" customHeight="1" x14ac:dyDescent="0.25">
      <c r="A1716" s="22"/>
      <c r="B1716" s="27"/>
      <c r="C1716" s="27"/>
      <c r="D1716" s="27"/>
      <c r="E1716" s="27"/>
      <c r="F1716" s="76"/>
      <c r="G1716" s="76"/>
      <c r="H1716" s="76"/>
      <c r="I1716" s="76"/>
      <c r="J1716" s="76"/>
      <c r="K1716" s="203"/>
      <c r="L1716" s="77"/>
      <c r="M1716" s="78"/>
      <c r="N1716" s="78"/>
      <c r="O1716" s="78"/>
      <c r="P1716" s="1"/>
      <c r="Q1716" s="27"/>
      <c r="R1716" s="30"/>
      <c r="S1716" s="1"/>
    </row>
    <row r="1717" spans="1:19" ht="12.75" customHeight="1" x14ac:dyDescent="0.25">
      <c r="A1717" s="22"/>
      <c r="B1717" s="27"/>
      <c r="C1717" s="27"/>
      <c r="D1717" s="27"/>
      <c r="E1717" s="27"/>
      <c r="F1717" s="76"/>
      <c r="G1717" s="76"/>
      <c r="H1717" s="76"/>
      <c r="I1717" s="76"/>
      <c r="J1717" s="76"/>
      <c r="K1717" s="203"/>
      <c r="L1717" s="77"/>
      <c r="M1717" s="78"/>
      <c r="N1717" s="78"/>
      <c r="O1717" s="78"/>
      <c r="P1717" s="1"/>
      <c r="Q1717" s="27"/>
      <c r="R1717" s="30"/>
      <c r="S1717" s="1"/>
    </row>
    <row r="1718" spans="1:19" ht="12.75" customHeight="1" x14ac:dyDescent="0.25">
      <c r="A1718" s="22"/>
      <c r="B1718" s="27"/>
      <c r="C1718" s="27"/>
      <c r="D1718" s="27"/>
      <c r="E1718" s="27"/>
      <c r="F1718" s="76"/>
      <c r="G1718" s="76"/>
      <c r="H1718" s="76"/>
      <c r="I1718" s="76"/>
      <c r="J1718" s="76"/>
      <c r="K1718" s="203"/>
      <c r="L1718" s="77"/>
      <c r="M1718" s="78"/>
      <c r="N1718" s="78"/>
      <c r="O1718" s="78"/>
      <c r="P1718" s="1"/>
      <c r="Q1718" s="27"/>
      <c r="R1718" s="30"/>
      <c r="S1718" s="1"/>
    </row>
    <row r="1719" spans="1:19" ht="12.75" customHeight="1" x14ac:dyDescent="0.25">
      <c r="A1719" s="22"/>
      <c r="B1719" s="27"/>
      <c r="C1719" s="27"/>
      <c r="D1719" s="27"/>
      <c r="E1719" s="27"/>
      <c r="F1719" s="76"/>
      <c r="G1719" s="76"/>
      <c r="H1719" s="76"/>
      <c r="I1719" s="76"/>
      <c r="J1719" s="76"/>
      <c r="K1719" s="203"/>
      <c r="L1719" s="77"/>
      <c r="M1719" s="78"/>
      <c r="N1719" s="78"/>
      <c r="O1719" s="78"/>
      <c r="P1719" s="1"/>
      <c r="Q1719" s="27"/>
      <c r="R1719" s="30"/>
      <c r="S1719" s="1"/>
    </row>
    <row r="1720" spans="1:19" ht="12.75" customHeight="1" x14ac:dyDescent="0.25">
      <c r="A1720" s="22"/>
      <c r="B1720" s="27"/>
      <c r="C1720" s="27"/>
      <c r="D1720" s="27"/>
      <c r="E1720" s="27"/>
      <c r="F1720" s="76"/>
      <c r="G1720" s="76"/>
      <c r="H1720" s="76"/>
      <c r="I1720" s="76"/>
      <c r="J1720" s="76"/>
      <c r="K1720" s="203"/>
      <c r="L1720" s="77"/>
      <c r="M1720" s="78"/>
      <c r="N1720" s="78"/>
      <c r="O1720" s="78"/>
      <c r="P1720" s="1"/>
      <c r="Q1720" s="27"/>
      <c r="R1720" s="30"/>
      <c r="S1720" s="1"/>
    </row>
    <row r="1721" spans="1:19" ht="12.75" customHeight="1" x14ac:dyDescent="0.25">
      <c r="A1721" s="22"/>
      <c r="B1721" s="27"/>
      <c r="C1721" s="27"/>
      <c r="D1721" s="27"/>
      <c r="E1721" s="27"/>
      <c r="F1721" s="76"/>
      <c r="G1721" s="76"/>
      <c r="H1721" s="76"/>
      <c r="I1721" s="76"/>
      <c r="J1721" s="76"/>
      <c r="K1721" s="203"/>
      <c r="L1721" s="77"/>
      <c r="M1721" s="78"/>
      <c r="N1721" s="78"/>
      <c r="O1721" s="78"/>
      <c r="P1721" s="1"/>
      <c r="Q1721" s="27"/>
      <c r="R1721" s="30"/>
      <c r="S1721" s="1"/>
    </row>
    <row r="1722" spans="1:19" ht="12.75" customHeight="1" x14ac:dyDescent="0.25">
      <c r="A1722" s="22"/>
      <c r="B1722" s="27"/>
      <c r="C1722" s="27"/>
      <c r="D1722" s="27"/>
      <c r="E1722" s="27"/>
      <c r="F1722" s="76"/>
      <c r="G1722" s="76"/>
      <c r="H1722" s="76"/>
      <c r="I1722" s="76"/>
      <c r="J1722" s="76"/>
      <c r="K1722" s="203"/>
      <c r="L1722" s="77"/>
      <c r="M1722" s="78"/>
      <c r="N1722" s="78"/>
      <c r="O1722" s="78"/>
      <c r="P1722" s="1"/>
      <c r="Q1722" s="27"/>
      <c r="R1722" s="30"/>
      <c r="S1722" s="1"/>
    </row>
    <row r="1723" spans="1:19" ht="12.75" customHeight="1" x14ac:dyDescent="0.25">
      <c r="A1723" s="22"/>
      <c r="B1723" s="27"/>
      <c r="C1723" s="27"/>
      <c r="D1723" s="27"/>
      <c r="E1723" s="27"/>
      <c r="F1723" s="76"/>
      <c r="G1723" s="76"/>
      <c r="H1723" s="76"/>
      <c r="I1723" s="76"/>
      <c r="J1723" s="76"/>
      <c r="K1723" s="203"/>
      <c r="L1723" s="77"/>
      <c r="M1723" s="78"/>
      <c r="N1723" s="78"/>
      <c r="O1723" s="78"/>
      <c r="P1723" s="1"/>
      <c r="Q1723" s="27"/>
      <c r="R1723" s="30"/>
      <c r="S1723" s="1"/>
    </row>
    <row r="1724" spans="1:19" ht="12.75" customHeight="1" x14ac:dyDescent="0.25">
      <c r="A1724" s="22"/>
      <c r="B1724" s="27"/>
      <c r="C1724" s="27"/>
      <c r="D1724" s="27"/>
      <c r="E1724" s="27"/>
      <c r="F1724" s="76"/>
      <c r="G1724" s="76"/>
      <c r="H1724" s="76"/>
      <c r="I1724" s="76"/>
      <c r="J1724" s="76"/>
      <c r="K1724" s="203"/>
      <c r="L1724" s="77"/>
      <c r="M1724" s="78"/>
      <c r="N1724" s="78"/>
      <c r="O1724" s="78"/>
      <c r="P1724" s="1"/>
      <c r="Q1724" s="27"/>
      <c r="R1724" s="30"/>
      <c r="S1724" s="1"/>
    </row>
    <row r="1725" spans="1:19" ht="12.75" customHeight="1" x14ac:dyDescent="0.25">
      <c r="A1725" s="22"/>
      <c r="B1725" s="27"/>
      <c r="C1725" s="27"/>
      <c r="D1725" s="27"/>
      <c r="E1725" s="27"/>
      <c r="F1725" s="76"/>
      <c r="G1725" s="76"/>
      <c r="H1725" s="76"/>
      <c r="I1725" s="76"/>
      <c r="J1725" s="76"/>
      <c r="K1725" s="203"/>
      <c r="L1725" s="77"/>
      <c r="M1725" s="78"/>
      <c r="N1725" s="78"/>
      <c r="O1725" s="78"/>
      <c r="P1725" s="1"/>
      <c r="Q1725" s="27"/>
      <c r="R1725" s="30"/>
      <c r="S1725" s="1"/>
    </row>
    <row r="1726" spans="1:19" ht="12.75" customHeight="1" x14ac:dyDescent="0.25">
      <c r="A1726" s="22"/>
      <c r="B1726" s="27"/>
      <c r="C1726" s="27"/>
      <c r="D1726" s="27"/>
      <c r="E1726" s="27"/>
      <c r="F1726" s="76"/>
      <c r="G1726" s="76"/>
      <c r="H1726" s="76"/>
      <c r="I1726" s="76"/>
      <c r="J1726" s="76"/>
      <c r="K1726" s="203"/>
      <c r="L1726" s="77"/>
      <c r="M1726" s="78"/>
      <c r="N1726" s="78"/>
      <c r="O1726" s="78"/>
      <c r="P1726" s="1"/>
      <c r="Q1726" s="27"/>
      <c r="R1726" s="30"/>
      <c r="S1726" s="1"/>
    </row>
    <row r="1727" spans="1:19" ht="12.75" customHeight="1" x14ac:dyDescent="0.25">
      <c r="A1727" s="22"/>
      <c r="B1727" s="27"/>
      <c r="C1727" s="27"/>
      <c r="D1727" s="27"/>
      <c r="E1727" s="27"/>
      <c r="F1727" s="76"/>
      <c r="G1727" s="76"/>
      <c r="H1727" s="76"/>
      <c r="I1727" s="76"/>
      <c r="J1727" s="76"/>
      <c r="K1727" s="203"/>
      <c r="L1727" s="77"/>
      <c r="M1727" s="78"/>
      <c r="N1727" s="78"/>
      <c r="O1727" s="78"/>
      <c r="P1727" s="1"/>
      <c r="Q1727" s="27"/>
      <c r="R1727" s="30"/>
      <c r="S1727" s="1"/>
    </row>
    <row r="1728" spans="1:19" ht="12.75" customHeight="1" x14ac:dyDescent="0.25">
      <c r="A1728" s="22"/>
      <c r="B1728" s="27"/>
      <c r="C1728" s="27"/>
      <c r="D1728" s="27"/>
      <c r="E1728" s="27"/>
      <c r="F1728" s="76"/>
      <c r="G1728" s="76"/>
      <c r="H1728" s="76"/>
      <c r="I1728" s="76"/>
      <c r="J1728" s="76"/>
      <c r="K1728" s="203"/>
      <c r="L1728" s="77"/>
      <c r="M1728" s="78"/>
      <c r="N1728" s="78"/>
      <c r="O1728" s="78"/>
      <c r="P1728" s="1"/>
      <c r="Q1728" s="27"/>
      <c r="R1728" s="30"/>
      <c r="S1728" s="1"/>
    </row>
    <row r="1729" spans="1:19" ht="12.75" customHeight="1" x14ac:dyDescent="0.25">
      <c r="A1729" s="22"/>
      <c r="B1729" s="27"/>
      <c r="C1729" s="27"/>
      <c r="D1729" s="27"/>
      <c r="E1729" s="27"/>
      <c r="F1729" s="76"/>
      <c r="G1729" s="76"/>
      <c r="H1729" s="76"/>
      <c r="I1729" s="76"/>
      <c r="J1729" s="76"/>
      <c r="K1729" s="203"/>
      <c r="L1729" s="77"/>
      <c r="M1729" s="78"/>
      <c r="N1729" s="78"/>
      <c r="O1729" s="78"/>
      <c r="P1729" s="1"/>
      <c r="Q1729" s="27"/>
      <c r="R1729" s="30"/>
      <c r="S1729" s="1"/>
    </row>
    <row r="1730" spans="1:19" ht="12.75" customHeight="1" x14ac:dyDescent="0.25">
      <c r="A1730" s="22"/>
      <c r="B1730" s="27"/>
      <c r="C1730" s="27"/>
      <c r="D1730" s="27"/>
      <c r="E1730" s="27"/>
      <c r="F1730" s="76"/>
      <c r="G1730" s="76"/>
      <c r="H1730" s="76"/>
      <c r="I1730" s="76"/>
      <c r="J1730" s="76"/>
      <c r="K1730" s="203"/>
      <c r="L1730" s="77"/>
      <c r="M1730" s="78"/>
      <c r="N1730" s="78"/>
      <c r="O1730" s="78"/>
      <c r="P1730" s="1"/>
      <c r="Q1730" s="27"/>
      <c r="R1730" s="30"/>
      <c r="S1730" s="1"/>
    </row>
    <row r="1731" spans="1:19" ht="12.75" customHeight="1" x14ac:dyDescent="0.25">
      <c r="A1731" s="22"/>
      <c r="B1731" s="27"/>
      <c r="C1731" s="27"/>
      <c r="D1731" s="27"/>
      <c r="E1731" s="27"/>
      <c r="F1731" s="76"/>
      <c r="G1731" s="76"/>
      <c r="H1731" s="76"/>
      <c r="I1731" s="76"/>
      <c r="J1731" s="76"/>
      <c r="K1731" s="203"/>
      <c r="L1731" s="77"/>
      <c r="M1731" s="78"/>
      <c r="N1731" s="78"/>
      <c r="O1731" s="78"/>
      <c r="P1731" s="1"/>
      <c r="Q1731" s="27"/>
      <c r="R1731" s="30"/>
      <c r="S1731" s="1"/>
    </row>
    <row r="1732" spans="1:19" ht="12.75" customHeight="1" x14ac:dyDescent="0.25">
      <c r="A1732" s="22"/>
      <c r="B1732" s="27"/>
      <c r="C1732" s="27"/>
      <c r="D1732" s="27"/>
      <c r="E1732" s="27"/>
      <c r="F1732" s="76"/>
      <c r="G1732" s="76"/>
      <c r="H1732" s="76"/>
      <c r="I1732" s="76"/>
      <c r="J1732" s="76"/>
      <c r="K1732" s="203"/>
      <c r="L1732" s="77"/>
      <c r="M1732" s="78"/>
      <c r="N1732" s="78"/>
      <c r="O1732" s="78"/>
      <c r="P1732" s="1"/>
      <c r="Q1732" s="27"/>
      <c r="R1732" s="30"/>
      <c r="S1732" s="1"/>
    </row>
    <row r="1733" spans="1:19" ht="12.75" customHeight="1" x14ac:dyDescent="0.25">
      <c r="A1733" s="22"/>
      <c r="B1733" s="27"/>
      <c r="C1733" s="27"/>
      <c r="D1733" s="27"/>
      <c r="E1733" s="27"/>
      <c r="F1733" s="76"/>
      <c r="G1733" s="76"/>
      <c r="H1733" s="76"/>
      <c r="I1733" s="76"/>
      <c r="J1733" s="76"/>
      <c r="K1733" s="203"/>
      <c r="L1733" s="77"/>
      <c r="M1733" s="78"/>
      <c r="N1733" s="78"/>
      <c r="O1733" s="78"/>
      <c r="P1733" s="1"/>
      <c r="Q1733" s="27"/>
      <c r="R1733" s="30"/>
      <c r="S1733" s="1"/>
    </row>
    <row r="1734" spans="1:19" ht="12.75" customHeight="1" x14ac:dyDescent="0.25">
      <c r="A1734" s="22"/>
      <c r="B1734" s="27"/>
      <c r="C1734" s="27"/>
      <c r="D1734" s="27"/>
      <c r="E1734" s="27"/>
      <c r="F1734" s="76"/>
      <c r="G1734" s="76"/>
      <c r="H1734" s="76"/>
      <c r="I1734" s="76"/>
      <c r="J1734" s="76"/>
      <c r="K1734" s="203"/>
      <c r="L1734" s="77"/>
      <c r="M1734" s="78"/>
      <c r="N1734" s="78"/>
      <c r="O1734" s="78"/>
      <c r="P1734" s="1"/>
      <c r="Q1734" s="27"/>
      <c r="R1734" s="30"/>
      <c r="S1734" s="1"/>
    </row>
    <row r="1735" spans="1:19" ht="12.75" customHeight="1" x14ac:dyDescent="0.25">
      <c r="A1735" s="22"/>
      <c r="B1735" s="27"/>
      <c r="C1735" s="27"/>
      <c r="D1735" s="27"/>
      <c r="E1735" s="27"/>
      <c r="F1735" s="76"/>
      <c r="G1735" s="76"/>
      <c r="H1735" s="76"/>
      <c r="I1735" s="76"/>
      <c r="J1735" s="76"/>
      <c r="K1735" s="203"/>
      <c r="L1735" s="77"/>
      <c r="M1735" s="78"/>
      <c r="N1735" s="78"/>
      <c r="O1735" s="78"/>
      <c r="P1735" s="1"/>
      <c r="Q1735" s="27"/>
      <c r="R1735" s="30"/>
      <c r="S1735" s="1"/>
    </row>
    <row r="1736" spans="1:19" ht="12.75" customHeight="1" x14ac:dyDescent="0.25">
      <c r="A1736" s="22"/>
      <c r="B1736" s="27"/>
      <c r="C1736" s="27"/>
      <c r="D1736" s="27"/>
      <c r="E1736" s="27"/>
      <c r="F1736" s="76"/>
      <c r="G1736" s="76"/>
      <c r="H1736" s="76"/>
      <c r="I1736" s="76"/>
      <c r="J1736" s="76"/>
      <c r="K1736" s="203"/>
      <c r="L1736" s="77"/>
      <c r="M1736" s="78"/>
      <c r="N1736" s="78"/>
      <c r="O1736" s="78"/>
      <c r="P1736" s="1"/>
      <c r="Q1736" s="27"/>
      <c r="R1736" s="30"/>
      <c r="S1736" s="1"/>
    </row>
    <row r="1737" spans="1:19" ht="12.75" customHeight="1" x14ac:dyDescent="0.25">
      <c r="A1737" s="22"/>
      <c r="B1737" s="27"/>
      <c r="C1737" s="27"/>
      <c r="D1737" s="27"/>
      <c r="E1737" s="27"/>
      <c r="F1737" s="76"/>
      <c r="G1737" s="76"/>
      <c r="H1737" s="76"/>
      <c r="I1737" s="76"/>
      <c r="J1737" s="76"/>
      <c r="K1737" s="203"/>
      <c r="L1737" s="77"/>
      <c r="M1737" s="78"/>
      <c r="N1737" s="78"/>
      <c r="O1737" s="78"/>
      <c r="P1737" s="1"/>
      <c r="Q1737" s="27"/>
      <c r="R1737" s="30"/>
      <c r="S1737" s="1"/>
    </row>
    <row r="1738" spans="1:19" ht="12.75" customHeight="1" x14ac:dyDescent="0.25">
      <c r="A1738" s="22"/>
      <c r="B1738" s="27"/>
      <c r="C1738" s="27"/>
      <c r="D1738" s="27"/>
      <c r="E1738" s="27"/>
      <c r="F1738" s="76"/>
      <c r="G1738" s="76"/>
      <c r="H1738" s="76"/>
      <c r="I1738" s="76"/>
      <c r="J1738" s="76"/>
      <c r="K1738" s="203"/>
      <c r="L1738" s="77"/>
      <c r="M1738" s="78"/>
      <c r="N1738" s="78"/>
      <c r="O1738" s="78"/>
      <c r="P1738" s="1"/>
      <c r="Q1738" s="27"/>
      <c r="R1738" s="30"/>
      <c r="S1738" s="1"/>
    </row>
    <row r="1739" spans="1:19" ht="12.75" customHeight="1" x14ac:dyDescent="0.25">
      <c r="A1739" s="22"/>
      <c r="B1739" s="27"/>
      <c r="C1739" s="27"/>
      <c r="D1739" s="27"/>
      <c r="E1739" s="27"/>
      <c r="F1739" s="76"/>
      <c r="G1739" s="76"/>
      <c r="H1739" s="76"/>
      <c r="I1739" s="76"/>
      <c r="J1739" s="76"/>
      <c r="K1739" s="203"/>
      <c r="L1739" s="77"/>
      <c r="M1739" s="78"/>
      <c r="N1739" s="78"/>
      <c r="O1739" s="78"/>
      <c r="P1739" s="1"/>
      <c r="Q1739" s="27"/>
      <c r="R1739" s="30"/>
      <c r="S1739" s="1"/>
    </row>
    <row r="1740" spans="1:19" ht="12.75" customHeight="1" x14ac:dyDescent="0.25">
      <c r="A1740" s="22"/>
      <c r="B1740" s="27"/>
      <c r="C1740" s="27"/>
      <c r="D1740" s="27"/>
      <c r="E1740" s="27"/>
      <c r="F1740" s="76"/>
      <c r="G1740" s="76"/>
      <c r="H1740" s="76"/>
      <c r="I1740" s="76"/>
      <c r="J1740" s="76"/>
      <c r="K1740" s="203"/>
      <c r="L1740" s="77"/>
      <c r="M1740" s="78"/>
      <c r="N1740" s="78"/>
      <c r="O1740" s="78"/>
      <c r="P1740" s="1"/>
      <c r="Q1740" s="27"/>
      <c r="R1740" s="30"/>
      <c r="S1740" s="1"/>
    </row>
    <row r="1741" spans="1:19" ht="12.75" customHeight="1" x14ac:dyDescent="0.25">
      <c r="A1741" s="22"/>
      <c r="B1741" s="27"/>
      <c r="C1741" s="27"/>
      <c r="D1741" s="27"/>
      <c r="E1741" s="27"/>
      <c r="F1741" s="76"/>
      <c r="G1741" s="76"/>
      <c r="H1741" s="76"/>
      <c r="I1741" s="76"/>
      <c r="J1741" s="76"/>
      <c r="K1741" s="203"/>
      <c r="L1741" s="77"/>
      <c r="M1741" s="78"/>
      <c r="N1741" s="78"/>
      <c r="O1741" s="78"/>
      <c r="P1741" s="1"/>
      <c r="Q1741" s="27"/>
      <c r="R1741" s="30"/>
      <c r="S1741" s="1"/>
    </row>
    <row r="1742" spans="1:19" ht="12.75" customHeight="1" x14ac:dyDescent="0.25">
      <c r="A1742" s="22"/>
      <c r="B1742" s="27"/>
      <c r="C1742" s="27"/>
      <c r="D1742" s="27"/>
      <c r="E1742" s="27"/>
      <c r="F1742" s="76"/>
      <c r="G1742" s="76"/>
      <c r="H1742" s="76"/>
      <c r="I1742" s="76"/>
      <c r="J1742" s="76"/>
      <c r="K1742" s="203"/>
      <c r="L1742" s="77"/>
      <c r="M1742" s="78"/>
      <c r="N1742" s="78"/>
      <c r="O1742" s="78"/>
      <c r="P1742" s="1"/>
      <c r="Q1742" s="27"/>
      <c r="R1742" s="30"/>
      <c r="S1742" s="1"/>
    </row>
    <row r="1743" spans="1:19" ht="12.75" customHeight="1" x14ac:dyDescent="0.25">
      <c r="A1743" s="22"/>
      <c r="B1743" s="27"/>
      <c r="C1743" s="27"/>
      <c r="D1743" s="27"/>
      <c r="E1743" s="27"/>
      <c r="F1743" s="76"/>
      <c r="G1743" s="76"/>
      <c r="H1743" s="76"/>
      <c r="I1743" s="76"/>
      <c r="J1743" s="76"/>
      <c r="K1743" s="203"/>
      <c r="L1743" s="77"/>
      <c r="M1743" s="78"/>
      <c r="N1743" s="78"/>
      <c r="O1743" s="78"/>
      <c r="P1743" s="1"/>
      <c r="Q1743" s="27"/>
      <c r="R1743" s="30"/>
      <c r="S1743" s="1"/>
    </row>
    <row r="1744" spans="1:19" ht="12.75" customHeight="1" x14ac:dyDescent="0.25">
      <c r="A1744" s="22"/>
      <c r="B1744" s="27"/>
      <c r="C1744" s="27"/>
      <c r="D1744" s="27"/>
      <c r="E1744" s="27"/>
      <c r="F1744" s="76"/>
      <c r="G1744" s="76"/>
      <c r="H1744" s="76"/>
      <c r="I1744" s="76"/>
      <c r="J1744" s="76"/>
      <c r="K1744" s="203"/>
      <c r="L1744" s="77"/>
      <c r="M1744" s="78"/>
      <c r="N1744" s="78"/>
      <c r="O1744" s="78"/>
      <c r="P1744" s="1"/>
      <c r="Q1744" s="27"/>
      <c r="R1744" s="30"/>
      <c r="S1744" s="1"/>
    </row>
    <row r="1745" spans="1:19" ht="12.75" customHeight="1" x14ac:dyDescent="0.25">
      <c r="A1745" s="22"/>
      <c r="B1745" s="27"/>
      <c r="C1745" s="27"/>
      <c r="D1745" s="27"/>
      <c r="E1745" s="27"/>
      <c r="F1745" s="76"/>
      <c r="G1745" s="76"/>
      <c r="H1745" s="76"/>
      <c r="I1745" s="76"/>
      <c r="J1745" s="76"/>
      <c r="K1745" s="203"/>
      <c r="L1745" s="77"/>
      <c r="M1745" s="78"/>
      <c r="N1745" s="78"/>
      <c r="O1745" s="78"/>
      <c r="P1745" s="1"/>
      <c r="Q1745" s="27"/>
      <c r="R1745" s="30"/>
      <c r="S1745" s="1"/>
    </row>
    <row r="1746" spans="1:19" ht="12.75" customHeight="1" x14ac:dyDescent="0.25">
      <c r="A1746" s="22"/>
      <c r="B1746" s="27"/>
      <c r="C1746" s="27"/>
      <c r="D1746" s="27"/>
      <c r="E1746" s="27"/>
      <c r="F1746" s="76"/>
      <c r="G1746" s="76"/>
      <c r="H1746" s="76"/>
      <c r="I1746" s="76"/>
      <c r="J1746" s="76"/>
      <c r="K1746" s="203"/>
      <c r="L1746" s="77"/>
      <c r="M1746" s="78"/>
      <c r="N1746" s="78"/>
      <c r="O1746" s="78"/>
      <c r="P1746" s="1"/>
      <c r="Q1746" s="27"/>
      <c r="R1746" s="30"/>
      <c r="S1746" s="1"/>
    </row>
    <row r="1747" spans="1:19" ht="12.75" customHeight="1" x14ac:dyDescent="0.25">
      <c r="A1747" s="22"/>
      <c r="B1747" s="27"/>
      <c r="C1747" s="27"/>
      <c r="D1747" s="27"/>
      <c r="E1747" s="27"/>
      <c r="F1747" s="76"/>
      <c r="G1747" s="76"/>
      <c r="H1747" s="76"/>
      <c r="I1747" s="76"/>
      <c r="J1747" s="76"/>
      <c r="K1747" s="203"/>
      <c r="L1747" s="77"/>
      <c r="M1747" s="78"/>
      <c r="N1747" s="78"/>
      <c r="O1747" s="78"/>
      <c r="P1747" s="1"/>
      <c r="Q1747" s="27"/>
      <c r="R1747" s="30"/>
      <c r="S1747" s="1"/>
    </row>
    <row r="1748" spans="1:19" ht="12.75" customHeight="1" x14ac:dyDescent="0.25">
      <c r="A1748" s="22"/>
      <c r="B1748" s="27"/>
      <c r="C1748" s="27"/>
      <c r="D1748" s="27"/>
      <c r="E1748" s="27"/>
      <c r="F1748" s="76"/>
      <c r="G1748" s="76"/>
      <c r="H1748" s="76"/>
      <c r="I1748" s="76"/>
      <c r="J1748" s="76"/>
      <c r="K1748" s="203"/>
      <c r="L1748" s="77"/>
      <c r="M1748" s="78"/>
      <c r="N1748" s="78"/>
      <c r="O1748" s="78"/>
      <c r="P1748" s="1"/>
      <c r="Q1748" s="27"/>
      <c r="R1748" s="30"/>
      <c r="S1748" s="1"/>
    </row>
    <row r="1749" spans="1:19" ht="12.75" customHeight="1" x14ac:dyDescent="0.25">
      <c r="A1749" s="22"/>
      <c r="B1749" s="27"/>
      <c r="C1749" s="27"/>
      <c r="D1749" s="27"/>
      <c r="E1749" s="27"/>
      <c r="F1749" s="76"/>
      <c r="G1749" s="76"/>
      <c r="H1749" s="76"/>
      <c r="I1749" s="76"/>
      <c r="J1749" s="76"/>
      <c r="K1749" s="203"/>
      <c r="L1749" s="77"/>
      <c r="M1749" s="78"/>
      <c r="N1749" s="78"/>
      <c r="O1749" s="78"/>
      <c r="P1749" s="1"/>
      <c r="Q1749" s="27"/>
      <c r="R1749" s="30"/>
      <c r="S1749" s="1"/>
    </row>
    <row r="1750" spans="1:19" ht="12.75" customHeight="1" x14ac:dyDescent="0.25">
      <c r="A1750" s="22"/>
      <c r="B1750" s="27"/>
      <c r="C1750" s="27"/>
      <c r="D1750" s="27"/>
      <c r="E1750" s="27"/>
      <c r="F1750" s="76"/>
      <c r="G1750" s="76"/>
      <c r="H1750" s="76"/>
      <c r="I1750" s="76"/>
      <c r="J1750" s="76"/>
      <c r="K1750" s="203"/>
      <c r="L1750" s="77"/>
      <c r="M1750" s="78"/>
      <c r="N1750" s="78"/>
      <c r="O1750" s="78"/>
      <c r="P1750" s="1"/>
      <c r="Q1750" s="27"/>
      <c r="R1750" s="30"/>
      <c r="S1750" s="1"/>
    </row>
    <row r="1751" spans="1:19" ht="12.75" customHeight="1" x14ac:dyDescent="0.25">
      <c r="A1751" s="22"/>
      <c r="B1751" s="27"/>
      <c r="C1751" s="27"/>
      <c r="D1751" s="27"/>
      <c r="E1751" s="27"/>
      <c r="F1751" s="76"/>
      <c r="G1751" s="76"/>
      <c r="H1751" s="76"/>
      <c r="I1751" s="76"/>
      <c r="J1751" s="76"/>
      <c r="K1751" s="203"/>
      <c r="L1751" s="77"/>
      <c r="M1751" s="78"/>
      <c r="N1751" s="78"/>
      <c r="O1751" s="78"/>
      <c r="P1751" s="1"/>
      <c r="Q1751" s="27"/>
      <c r="R1751" s="30"/>
      <c r="S1751" s="1"/>
    </row>
    <row r="1752" spans="1:19" ht="12.75" customHeight="1" x14ac:dyDescent="0.25">
      <c r="A1752" s="22"/>
      <c r="B1752" s="27"/>
      <c r="C1752" s="27"/>
      <c r="D1752" s="27"/>
      <c r="E1752" s="27"/>
      <c r="F1752" s="76"/>
      <c r="G1752" s="76"/>
      <c r="H1752" s="76"/>
      <c r="I1752" s="76"/>
      <c r="J1752" s="76"/>
      <c r="K1752" s="203"/>
      <c r="L1752" s="77"/>
      <c r="M1752" s="78"/>
      <c r="N1752" s="78"/>
      <c r="O1752" s="78"/>
      <c r="P1752" s="1"/>
      <c r="Q1752" s="27"/>
      <c r="R1752" s="30"/>
      <c r="S1752" s="1"/>
    </row>
    <row r="1753" spans="1:19" ht="12.75" customHeight="1" x14ac:dyDescent="0.25">
      <c r="A1753" s="22"/>
      <c r="B1753" s="27"/>
      <c r="C1753" s="27"/>
      <c r="D1753" s="27"/>
      <c r="E1753" s="27"/>
      <c r="F1753" s="76"/>
      <c r="G1753" s="76"/>
      <c r="H1753" s="76"/>
      <c r="I1753" s="76"/>
      <c r="J1753" s="76"/>
      <c r="K1753" s="203"/>
      <c r="L1753" s="77"/>
      <c r="M1753" s="78"/>
      <c r="N1753" s="78"/>
      <c r="O1753" s="78"/>
      <c r="P1753" s="1"/>
      <c r="Q1753" s="27"/>
      <c r="R1753" s="30"/>
      <c r="S1753" s="1"/>
    </row>
    <row r="1754" spans="1:19" ht="12.75" customHeight="1" x14ac:dyDescent="0.25">
      <c r="A1754" s="22"/>
      <c r="B1754" s="27"/>
      <c r="C1754" s="27"/>
      <c r="D1754" s="27"/>
      <c r="E1754" s="27"/>
      <c r="F1754" s="76"/>
      <c r="G1754" s="76"/>
      <c r="H1754" s="76"/>
      <c r="I1754" s="76"/>
      <c r="J1754" s="76"/>
      <c r="K1754" s="203"/>
      <c r="L1754" s="77"/>
      <c r="M1754" s="78"/>
      <c r="N1754" s="78"/>
      <c r="O1754" s="78"/>
      <c r="P1754" s="1"/>
      <c r="Q1754" s="27"/>
      <c r="R1754" s="30"/>
      <c r="S1754" s="1"/>
    </row>
    <row r="1755" spans="1:19" ht="12.75" customHeight="1" x14ac:dyDescent="0.25">
      <c r="A1755" s="22"/>
      <c r="B1755" s="27"/>
      <c r="C1755" s="27"/>
      <c r="D1755" s="27"/>
      <c r="E1755" s="27"/>
      <c r="F1755" s="76"/>
      <c r="G1755" s="76"/>
      <c r="H1755" s="76"/>
      <c r="I1755" s="76"/>
      <c r="J1755" s="76"/>
      <c r="K1755" s="203"/>
      <c r="L1755" s="77"/>
      <c r="M1755" s="78"/>
      <c r="N1755" s="78"/>
      <c r="O1755" s="78"/>
      <c r="P1755" s="1"/>
      <c r="Q1755" s="27"/>
      <c r="R1755" s="30"/>
      <c r="S1755" s="1"/>
    </row>
    <row r="1756" spans="1:19" ht="12.75" customHeight="1" x14ac:dyDescent="0.25">
      <c r="A1756" s="22"/>
      <c r="B1756" s="27"/>
      <c r="C1756" s="27"/>
      <c r="D1756" s="27"/>
      <c r="E1756" s="27"/>
      <c r="F1756" s="76"/>
      <c r="G1756" s="76"/>
      <c r="H1756" s="76"/>
      <c r="I1756" s="76"/>
      <c r="J1756" s="76"/>
      <c r="K1756" s="203"/>
      <c r="L1756" s="77"/>
      <c r="M1756" s="78"/>
      <c r="N1756" s="78"/>
      <c r="O1756" s="78"/>
      <c r="P1756" s="1"/>
      <c r="Q1756" s="27"/>
      <c r="R1756" s="30"/>
      <c r="S1756" s="1"/>
    </row>
    <row r="1757" spans="1:19" ht="12.75" customHeight="1" x14ac:dyDescent="0.25">
      <c r="A1757" s="22"/>
      <c r="B1757" s="27"/>
      <c r="C1757" s="27"/>
      <c r="D1757" s="27"/>
      <c r="E1757" s="27"/>
      <c r="F1757" s="76"/>
      <c r="G1757" s="76"/>
      <c r="H1757" s="76"/>
      <c r="I1757" s="76"/>
      <c r="J1757" s="76"/>
      <c r="K1757" s="203"/>
      <c r="L1757" s="77"/>
      <c r="M1757" s="78"/>
      <c r="N1757" s="78"/>
      <c r="O1757" s="78"/>
      <c r="P1757" s="1"/>
      <c r="Q1757" s="27"/>
      <c r="R1757" s="30"/>
      <c r="S1757" s="1"/>
    </row>
    <row r="1758" spans="1:19" ht="12.75" customHeight="1" x14ac:dyDescent="0.25">
      <c r="A1758" s="22"/>
      <c r="B1758" s="27"/>
      <c r="C1758" s="27"/>
      <c r="D1758" s="27"/>
      <c r="E1758" s="27"/>
      <c r="F1758" s="76"/>
      <c r="G1758" s="76"/>
      <c r="H1758" s="76"/>
      <c r="I1758" s="76"/>
      <c r="J1758" s="76"/>
      <c r="K1758" s="203"/>
      <c r="L1758" s="77"/>
      <c r="M1758" s="78"/>
      <c r="N1758" s="78"/>
      <c r="O1758" s="78"/>
      <c r="P1758" s="1"/>
      <c r="Q1758" s="27"/>
      <c r="R1758" s="30"/>
      <c r="S1758" s="1"/>
    </row>
    <row r="1759" spans="1:19" ht="12.75" customHeight="1" x14ac:dyDescent="0.25">
      <c r="A1759" s="22"/>
      <c r="B1759" s="27"/>
      <c r="C1759" s="27"/>
      <c r="D1759" s="27"/>
      <c r="E1759" s="27"/>
      <c r="F1759" s="76"/>
      <c r="G1759" s="76"/>
      <c r="H1759" s="76"/>
      <c r="I1759" s="76"/>
      <c r="J1759" s="76"/>
      <c r="K1759" s="203"/>
      <c r="L1759" s="77"/>
      <c r="M1759" s="78"/>
      <c r="N1759" s="78"/>
      <c r="O1759" s="78"/>
      <c r="P1759" s="1"/>
      <c r="Q1759" s="27"/>
      <c r="R1759" s="30"/>
      <c r="S1759" s="1"/>
    </row>
    <row r="1760" spans="1:19" ht="12.75" customHeight="1" x14ac:dyDescent="0.25">
      <c r="A1760" s="22"/>
      <c r="B1760" s="27"/>
      <c r="C1760" s="27"/>
      <c r="D1760" s="27"/>
      <c r="E1760" s="27"/>
      <c r="F1760" s="76"/>
      <c r="G1760" s="76"/>
      <c r="H1760" s="76"/>
      <c r="I1760" s="76"/>
      <c r="J1760" s="76"/>
      <c r="K1760" s="203"/>
      <c r="L1760" s="77"/>
      <c r="M1760" s="78"/>
      <c r="N1760" s="78"/>
      <c r="O1760" s="78"/>
      <c r="P1760" s="1"/>
      <c r="Q1760" s="27"/>
      <c r="R1760" s="30"/>
      <c r="S1760" s="1"/>
    </row>
    <row r="1761" spans="1:19" ht="12.75" customHeight="1" x14ac:dyDescent="0.25">
      <c r="A1761" s="22"/>
      <c r="B1761" s="27"/>
      <c r="C1761" s="27"/>
      <c r="D1761" s="27"/>
      <c r="E1761" s="27"/>
      <c r="F1761" s="76"/>
      <c r="G1761" s="76"/>
      <c r="H1761" s="76"/>
      <c r="I1761" s="76"/>
      <c r="J1761" s="76"/>
      <c r="K1761" s="203"/>
      <c r="L1761" s="77"/>
      <c r="M1761" s="78"/>
      <c r="N1761" s="78"/>
      <c r="O1761" s="78"/>
      <c r="P1761" s="1"/>
      <c r="Q1761" s="27"/>
      <c r="R1761" s="30"/>
      <c r="S1761" s="1"/>
    </row>
    <row r="1762" spans="1:19" ht="12.75" customHeight="1" x14ac:dyDescent="0.25">
      <c r="A1762" s="22"/>
      <c r="B1762" s="27"/>
      <c r="C1762" s="27"/>
      <c r="D1762" s="27"/>
      <c r="E1762" s="27"/>
      <c r="F1762" s="76"/>
      <c r="G1762" s="76"/>
      <c r="H1762" s="76"/>
      <c r="I1762" s="76"/>
      <c r="J1762" s="76"/>
      <c r="K1762" s="203"/>
      <c r="L1762" s="77"/>
      <c r="M1762" s="78"/>
      <c r="N1762" s="78"/>
      <c r="O1762" s="78"/>
      <c r="P1762" s="1"/>
      <c r="Q1762" s="27"/>
      <c r="R1762" s="30"/>
      <c r="S1762" s="1"/>
    </row>
    <row r="1763" spans="1:19" ht="12.75" customHeight="1" x14ac:dyDescent="0.25">
      <c r="A1763" s="22"/>
      <c r="B1763" s="27"/>
      <c r="C1763" s="27"/>
      <c r="D1763" s="27"/>
      <c r="E1763" s="27"/>
      <c r="F1763" s="76"/>
      <c r="G1763" s="76"/>
      <c r="H1763" s="76"/>
      <c r="I1763" s="76"/>
      <c r="J1763" s="76"/>
      <c r="K1763" s="203"/>
      <c r="L1763" s="77"/>
      <c r="M1763" s="78"/>
      <c r="N1763" s="78"/>
      <c r="O1763" s="78"/>
      <c r="P1763" s="1"/>
      <c r="Q1763" s="27"/>
      <c r="R1763" s="30"/>
      <c r="S1763" s="1"/>
    </row>
    <row r="1764" spans="1:19" ht="12.75" customHeight="1" x14ac:dyDescent="0.25">
      <c r="A1764" s="22"/>
      <c r="B1764" s="27"/>
      <c r="C1764" s="27"/>
      <c r="D1764" s="27"/>
      <c r="E1764" s="27"/>
      <c r="F1764" s="76"/>
      <c r="G1764" s="76"/>
      <c r="H1764" s="76"/>
      <c r="I1764" s="76"/>
      <c r="J1764" s="76"/>
      <c r="K1764" s="203"/>
      <c r="L1764" s="77"/>
      <c r="M1764" s="78"/>
      <c r="N1764" s="78"/>
      <c r="O1764" s="78"/>
      <c r="P1764" s="1"/>
      <c r="Q1764" s="27"/>
      <c r="R1764" s="30"/>
      <c r="S1764" s="1"/>
    </row>
    <row r="1765" spans="1:19" ht="12.75" customHeight="1" x14ac:dyDescent="0.25">
      <c r="A1765" s="22"/>
      <c r="B1765" s="27"/>
      <c r="C1765" s="27"/>
      <c r="D1765" s="27"/>
      <c r="E1765" s="27"/>
      <c r="F1765" s="76"/>
      <c r="G1765" s="76"/>
      <c r="H1765" s="76"/>
      <c r="I1765" s="76"/>
      <c r="J1765" s="76"/>
      <c r="K1765" s="203"/>
      <c r="L1765" s="77"/>
      <c r="M1765" s="78"/>
      <c r="N1765" s="78"/>
      <c r="O1765" s="78"/>
      <c r="P1765" s="1"/>
      <c r="Q1765" s="27"/>
      <c r="R1765" s="30"/>
      <c r="S1765" s="1"/>
    </row>
    <row r="1766" spans="1:19" ht="12.75" customHeight="1" x14ac:dyDescent="0.25">
      <c r="A1766" s="22"/>
      <c r="B1766" s="27"/>
      <c r="C1766" s="27"/>
      <c r="D1766" s="27"/>
      <c r="E1766" s="27"/>
      <c r="F1766" s="76"/>
      <c r="G1766" s="76"/>
      <c r="H1766" s="76"/>
      <c r="I1766" s="76"/>
      <c r="J1766" s="76"/>
      <c r="K1766" s="203"/>
      <c r="L1766" s="77"/>
      <c r="M1766" s="78"/>
      <c r="N1766" s="78"/>
      <c r="O1766" s="78"/>
      <c r="P1766" s="1"/>
      <c r="Q1766" s="27"/>
      <c r="R1766" s="30"/>
      <c r="S1766" s="1"/>
    </row>
    <row r="1767" spans="1:19" ht="12.75" customHeight="1" x14ac:dyDescent="0.25">
      <c r="A1767" s="22"/>
      <c r="B1767" s="27"/>
      <c r="C1767" s="27"/>
      <c r="D1767" s="27"/>
      <c r="E1767" s="27"/>
      <c r="F1767" s="76"/>
      <c r="G1767" s="76"/>
      <c r="H1767" s="76"/>
      <c r="I1767" s="76"/>
      <c r="J1767" s="76"/>
      <c r="K1767" s="203"/>
      <c r="L1767" s="77"/>
      <c r="M1767" s="78"/>
      <c r="N1767" s="78"/>
      <c r="O1767" s="78"/>
      <c r="P1767" s="1"/>
      <c r="Q1767" s="27"/>
      <c r="R1767" s="30"/>
      <c r="S1767" s="1"/>
    </row>
    <row r="1768" spans="1:19" ht="12.75" customHeight="1" x14ac:dyDescent="0.25">
      <c r="A1768" s="22"/>
      <c r="B1768" s="27"/>
      <c r="C1768" s="27"/>
      <c r="D1768" s="27"/>
      <c r="E1768" s="27"/>
      <c r="F1768" s="76"/>
      <c r="G1768" s="76"/>
      <c r="H1768" s="76"/>
      <c r="I1768" s="76"/>
      <c r="J1768" s="76"/>
      <c r="K1768" s="203"/>
      <c r="L1768" s="77"/>
      <c r="M1768" s="78"/>
      <c r="N1768" s="78"/>
      <c r="O1768" s="78"/>
      <c r="P1768" s="1"/>
      <c r="Q1768" s="27"/>
      <c r="R1768" s="30"/>
      <c r="S1768" s="1"/>
    </row>
    <row r="1769" spans="1:19" ht="12.75" customHeight="1" x14ac:dyDescent="0.25">
      <c r="A1769" s="22"/>
      <c r="B1769" s="27"/>
      <c r="C1769" s="27"/>
      <c r="D1769" s="27"/>
      <c r="E1769" s="27"/>
      <c r="F1769" s="76"/>
      <c r="G1769" s="76"/>
      <c r="H1769" s="76"/>
      <c r="I1769" s="76"/>
      <c r="J1769" s="76"/>
      <c r="K1769" s="203"/>
      <c r="L1769" s="77"/>
      <c r="M1769" s="78"/>
      <c r="N1769" s="78"/>
      <c r="O1769" s="78"/>
      <c r="P1769" s="1"/>
      <c r="Q1769" s="27"/>
      <c r="R1769" s="30"/>
      <c r="S1769" s="1"/>
    </row>
    <row r="1770" spans="1:19" ht="12.75" customHeight="1" x14ac:dyDescent="0.25">
      <c r="A1770" s="22"/>
      <c r="B1770" s="27"/>
      <c r="C1770" s="27"/>
      <c r="D1770" s="27"/>
      <c r="E1770" s="27"/>
      <c r="F1770" s="76"/>
      <c r="G1770" s="76"/>
      <c r="H1770" s="76"/>
      <c r="I1770" s="76"/>
      <c r="J1770" s="76"/>
      <c r="K1770" s="203"/>
      <c r="L1770" s="77"/>
      <c r="M1770" s="78"/>
      <c r="N1770" s="78"/>
      <c r="O1770" s="78"/>
      <c r="P1770" s="1"/>
      <c r="Q1770" s="27"/>
      <c r="R1770" s="30"/>
      <c r="S1770" s="1"/>
    </row>
    <row r="1771" spans="1:19" ht="12.75" customHeight="1" x14ac:dyDescent="0.25">
      <c r="A1771" s="22"/>
      <c r="B1771" s="27"/>
      <c r="C1771" s="27"/>
      <c r="D1771" s="27"/>
      <c r="E1771" s="27"/>
      <c r="F1771" s="76"/>
      <c r="G1771" s="76"/>
      <c r="H1771" s="76"/>
      <c r="I1771" s="76"/>
      <c r="J1771" s="76"/>
      <c r="K1771" s="203"/>
      <c r="L1771" s="77"/>
      <c r="M1771" s="78"/>
      <c r="N1771" s="78"/>
      <c r="O1771" s="78"/>
      <c r="P1771" s="1"/>
      <c r="Q1771" s="27"/>
      <c r="R1771" s="30"/>
      <c r="S1771" s="1"/>
    </row>
    <row r="1772" spans="1:19" ht="12.75" customHeight="1" x14ac:dyDescent="0.25">
      <c r="A1772" s="22"/>
      <c r="B1772" s="27"/>
      <c r="C1772" s="27"/>
      <c r="D1772" s="27"/>
      <c r="E1772" s="27"/>
      <c r="F1772" s="76"/>
      <c r="G1772" s="76"/>
      <c r="H1772" s="76"/>
      <c r="I1772" s="76"/>
      <c r="J1772" s="76"/>
      <c r="K1772" s="203"/>
      <c r="L1772" s="77"/>
      <c r="M1772" s="78"/>
      <c r="N1772" s="78"/>
      <c r="O1772" s="78"/>
      <c r="P1772" s="1"/>
      <c r="Q1772" s="27"/>
      <c r="R1772" s="30"/>
      <c r="S1772" s="1"/>
    </row>
    <row r="1773" spans="1:19" ht="12.75" customHeight="1" x14ac:dyDescent="0.25">
      <c r="A1773" s="22"/>
      <c r="B1773" s="27"/>
      <c r="C1773" s="27"/>
      <c r="D1773" s="27"/>
      <c r="E1773" s="27"/>
      <c r="F1773" s="76"/>
      <c r="G1773" s="76"/>
      <c r="H1773" s="76"/>
      <c r="I1773" s="76"/>
      <c r="J1773" s="76"/>
      <c r="K1773" s="203"/>
      <c r="L1773" s="77"/>
      <c r="M1773" s="78"/>
      <c r="N1773" s="78"/>
      <c r="O1773" s="78"/>
      <c r="P1773" s="1"/>
      <c r="Q1773" s="27"/>
      <c r="R1773" s="30"/>
      <c r="S1773" s="1"/>
    </row>
    <row r="1774" spans="1:19" ht="12.75" customHeight="1" x14ac:dyDescent="0.25">
      <c r="A1774" s="22"/>
      <c r="B1774" s="27"/>
      <c r="C1774" s="27"/>
      <c r="D1774" s="27"/>
      <c r="E1774" s="27"/>
      <c r="F1774" s="76"/>
      <c r="G1774" s="76"/>
      <c r="H1774" s="76"/>
      <c r="I1774" s="76"/>
      <c r="J1774" s="76"/>
      <c r="K1774" s="203"/>
      <c r="L1774" s="77"/>
      <c r="M1774" s="78"/>
      <c r="N1774" s="78"/>
      <c r="O1774" s="78"/>
      <c r="P1774" s="1"/>
      <c r="Q1774" s="27"/>
      <c r="R1774" s="30"/>
      <c r="S1774" s="1"/>
    </row>
    <row r="1775" spans="1:19" ht="12.75" customHeight="1" x14ac:dyDescent="0.25">
      <c r="A1775" s="22"/>
      <c r="B1775" s="27"/>
      <c r="C1775" s="27"/>
      <c r="D1775" s="27"/>
      <c r="E1775" s="27"/>
      <c r="F1775" s="76"/>
      <c r="G1775" s="76"/>
      <c r="H1775" s="76"/>
      <c r="I1775" s="76"/>
      <c r="J1775" s="76"/>
      <c r="K1775" s="203"/>
      <c r="L1775" s="77"/>
      <c r="M1775" s="78"/>
      <c r="N1775" s="78"/>
      <c r="O1775" s="78"/>
      <c r="P1775" s="1"/>
      <c r="Q1775" s="27"/>
      <c r="R1775" s="30"/>
      <c r="S1775" s="1"/>
    </row>
    <row r="1776" spans="1:19" ht="12.75" customHeight="1" x14ac:dyDescent="0.25">
      <c r="A1776" s="22"/>
      <c r="B1776" s="27"/>
      <c r="C1776" s="27"/>
      <c r="D1776" s="27"/>
      <c r="E1776" s="27"/>
      <c r="F1776" s="76"/>
      <c r="G1776" s="76"/>
      <c r="H1776" s="76"/>
      <c r="I1776" s="76"/>
      <c r="J1776" s="76"/>
      <c r="K1776" s="203"/>
      <c r="L1776" s="77"/>
      <c r="M1776" s="78"/>
      <c r="N1776" s="78"/>
      <c r="O1776" s="78"/>
      <c r="P1776" s="1"/>
      <c r="Q1776" s="27"/>
      <c r="R1776" s="30"/>
      <c r="S1776" s="1"/>
    </row>
    <row r="1777" spans="1:19" ht="12.75" customHeight="1" x14ac:dyDescent="0.25">
      <c r="A1777" s="22"/>
      <c r="B1777" s="27"/>
      <c r="C1777" s="27"/>
      <c r="D1777" s="27"/>
      <c r="E1777" s="27"/>
      <c r="F1777" s="76"/>
      <c r="G1777" s="76"/>
      <c r="H1777" s="76"/>
      <c r="I1777" s="76"/>
      <c r="J1777" s="76"/>
      <c r="K1777" s="203"/>
      <c r="L1777" s="77"/>
      <c r="M1777" s="78"/>
      <c r="N1777" s="78"/>
      <c r="O1777" s="78"/>
      <c r="P1777" s="1"/>
      <c r="Q1777" s="27"/>
      <c r="R1777" s="30"/>
      <c r="S1777" s="1"/>
    </row>
    <row r="1778" spans="1:19" ht="12.75" customHeight="1" x14ac:dyDescent="0.25">
      <c r="A1778" s="22"/>
      <c r="B1778" s="27"/>
      <c r="C1778" s="27"/>
      <c r="D1778" s="27"/>
      <c r="E1778" s="27"/>
      <c r="F1778" s="76"/>
      <c r="G1778" s="76"/>
      <c r="H1778" s="76"/>
      <c r="I1778" s="76"/>
      <c r="J1778" s="76"/>
      <c r="K1778" s="203"/>
      <c r="L1778" s="77"/>
      <c r="M1778" s="78"/>
      <c r="N1778" s="78"/>
      <c r="O1778" s="78"/>
      <c r="P1778" s="1"/>
      <c r="Q1778" s="27"/>
      <c r="R1778" s="30"/>
      <c r="S1778" s="1"/>
    </row>
    <row r="1779" spans="1:19" ht="12.75" customHeight="1" x14ac:dyDescent="0.25">
      <c r="A1779" s="22"/>
      <c r="B1779" s="27"/>
      <c r="C1779" s="27"/>
      <c r="D1779" s="27"/>
      <c r="E1779" s="27"/>
      <c r="F1779" s="76"/>
      <c r="G1779" s="76"/>
      <c r="H1779" s="76"/>
      <c r="I1779" s="76"/>
      <c r="J1779" s="76"/>
      <c r="K1779" s="203"/>
      <c r="L1779" s="77"/>
      <c r="M1779" s="78"/>
      <c r="N1779" s="78"/>
      <c r="O1779" s="78"/>
      <c r="P1779" s="1"/>
      <c r="Q1779" s="27"/>
      <c r="R1779" s="30"/>
      <c r="S1779" s="1"/>
    </row>
    <row r="1780" spans="1:19" ht="12.75" customHeight="1" x14ac:dyDescent="0.25">
      <c r="A1780" s="22"/>
      <c r="B1780" s="27"/>
      <c r="C1780" s="27"/>
      <c r="D1780" s="27"/>
      <c r="E1780" s="27"/>
      <c r="F1780" s="76"/>
      <c r="G1780" s="76"/>
      <c r="H1780" s="76"/>
      <c r="I1780" s="76"/>
      <c r="J1780" s="76"/>
      <c r="K1780" s="203"/>
      <c r="L1780" s="77"/>
      <c r="M1780" s="78"/>
      <c r="N1780" s="78"/>
      <c r="O1780" s="78"/>
      <c r="P1780" s="1"/>
      <c r="Q1780" s="27"/>
      <c r="R1780" s="30"/>
      <c r="S1780" s="1"/>
    </row>
    <row r="1781" spans="1:19" ht="12.75" customHeight="1" x14ac:dyDescent="0.25">
      <c r="A1781" s="22"/>
      <c r="B1781" s="27"/>
      <c r="C1781" s="27"/>
      <c r="D1781" s="27"/>
      <c r="E1781" s="27"/>
      <c r="F1781" s="76"/>
      <c r="G1781" s="76"/>
      <c r="H1781" s="76"/>
      <c r="I1781" s="76"/>
      <c r="J1781" s="76"/>
      <c r="K1781" s="203"/>
      <c r="L1781" s="77"/>
      <c r="M1781" s="78"/>
      <c r="N1781" s="78"/>
      <c r="O1781" s="78"/>
      <c r="P1781" s="1"/>
      <c r="Q1781" s="27"/>
      <c r="R1781" s="30"/>
      <c r="S1781" s="1"/>
    </row>
    <row r="1782" spans="1:19" ht="12.75" customHeight="1" x14ac:dyDescent="0.25">
      <c r="A1782" s="22"/>
      <c r="B1782" s="27"/>
      <c r="C1782" s="27"/>
      <c r="D1782" s="27"/>
      <c r="E1782" s="27"/>
      <c r="F1782" s="76"/>
      <c r="G1782" s="76"/>
      <c r="H1782" s="76"/>
      <c r="I1782" s="76"/>
      <c r="J1782" s="76"/>
      <c r="K1782" s="203"/>
      <c r="L1782" s="77"/>
      <c r="M1782" s="78"/>
      <c r="N1782" s="78"/>
      <c r="O1782" s="78"/>
      <c r="P1782" s="1"/>
      <c r="Q1782" s="27"/>
      <c r="R1782" s="30"/>
      <c r="S1782" s="1"/>
    </row>
    <row r="1783" spans="1:19" ht="12.75" customHeight="1" x14ac:dyDescent="0.25">
      <c r="A1783" s="22"/>
      <c r="B1783" s="27"/>
      <c r="C1783" s="27"/>
      <c r="D1783" s="27"/>
      <c r="E1783" s="27"/>
      <c r="F1783" s="76"/>
      <c r="G1783" s="76"/>
      <c r="H1783" s="76"/>
      <c r="I1783" s="76"/>
      <c r="J1783" s="76"/>
      <c r="K1783" s="203"/>
      <c r="L1783" s="77"/>
      <c r="M1783" s="78"/>
      <c r="N1783" s="78"/>
      <c r="O1783" s="78"/>
      <c r="P1783" s="1"/>
      <c r="Q1783" s="27"/>
      <c r="R1783" s="30"/>
      <c r="S1783" s="1"/>
    </row>
    <row r="1784" spans="1:19" ht="12.75" customHeight="1" x14ac:dyDescent="0.25">
      <c r="A1784" s="22"/>
      <c r="B1784" s="27"/>
      <c r="C1784" s="27"/>
      <c r="D1784" s="27"/>
      <c r="E1784" s="27"/>
      <c r="F1784" s="76"/>
      <c r="G1784" s="76"/>
      <c r="H1784" s="76"/>
      <c r="I1784" s="76"/>
      <c r="J1784" s="76"/>
      <c r="K1784" s="203"/>
      <c r="L1784" s="77"/>
      <c r="M1784" s="78"/>
      <c r="N1784" s="78"/>
      <c r="O1784" s="78"/>
      <c r="P1784" s="1"/>
      <c r="Q1784" s="27"/>
      <c r="R1784" s="30"/>
      <c r="S1784" s="1"/>
    </row>
    <row r="1785" spans="1:19" ht="12.75" customHeight="1" x14ac:dyDescent="0.25">
      <c r="A1785" s="22"/>
      <c r="B1785" s="27"/>
      <c r="C1785" s="27"/>
      <c r="D1785" s="27"/>
      <c r="E1785" s="27"/>
      <c r="F1785" s="76"/>
      <c r="G1785" s="76"/>
      <c r="H1785" s="76"/>
      <c r="I1785" s="76"/>
      <c r="J1785" s="76"/>
      <c r="K1785" s="203"/>
      <c r="L1785" s="77"/>
      <c r="M1785" s="78"/>
      <c r="N1785" s="78"/>
      <c r="O1785" s="78"/>
      <c r="P1785" s="1"/>
      <c r="Q1785" s="27"/>
      <c r="R1785" s="30"/>
      <c r="S1785" s="1"/>
    </row>
    <row r="1786" spans="1:19" ht="12.75" customHeight="1" x14ac:dyDescent="0.25">
      <c r="A1786" s="22"/>
      <c r="B1786" s="27"/>
      <c r="C1786" s="27"/>
      <c r="D1786" s="27"/>
      <c r="E1786" s="27"/>
      <c r="F1786" s="76"/>
      <c r="G1786" s="76"/>
      <c r="H1786" s="76"/>
      <c r="I1786" s="76"/>
      <c r="J1786" s="76"/>
      <c r="K1786" s="203"/>
      <c r="L1786" s="77"/>
      <c r="M1786" s="78"/>
      <c r="N1786" s="78"/>
      <c r="O1786" s="78"/>
      <c r="P1786" s="1"/>
      <c r="Q1786" s="27"/>
      <c r="R1786" s="30"/>
      <c r="S1786" s="1"/>
    </row>
    <row r="1787" spans="1:19" ht="12.75" customHeight="1" x14ac:dyDescent="0.25">
      <c r="A1787" s="22"/>
      <c r="B1787" s="27"/>
      <c r="C1787" s="27"/>
      <c r="D1787" s="27"/>
      <c r="E1787" s="27"/>
      <c r="F1787" s="76"/>
      <c r="G1787" s="76"/>
      <c r="H1787" s="76"/>
      <c r="I1787" s="76"/>
      <c r="J1787" s="76"/>
      <c r="K1787" s="203"/>
      <c r="L1787" s="77"/>
      <c r="M1787" s="78"/>
      <c r="N1787" s="78"/>
      <c r="O1787" s="78"/>
      <c r="P1787" s="1"/>
      <c r="Q1787" s="27"/>
      <c r="R1787" s="30"/>
      <c r="S1787" s="1"/>
    </row>
    <row r="1788" spans="1:19" ht="12.75" customHeight="1" x14ac:dyDescent="0.25">
      <c r="A1788" s="22"/>
      <c r="B1788" s="27"/>
      <c r="C1788" s="27"/>
      <c r="D1788" s="27"/>
      <c r="E1788" s="27"/>
      <c r="F1788" s="76"/>
      <c r="G1788" s="76"/>
      <c r="H1788" s="76"/>
      <c r="I1788" s="76"/>
      <c r="J1788" s="76"/>
      <c r="K1788" s="203"/>
      <c r="L1788" s="77"/>
      <c r="M1788" s="78"/>
      <c r="N1788" s="78"/>
      <c r="O1788" s="78"/>
      <c r="P1788" s="1"/>
      <c r="Q1788" s="27"/>
      <c r="R1788" s="30"/>
      <c r="S1788" s="1"/>
    </row>
    <row r="1789" spans="1:19" ht="12.75" customHeight="1" x14ac:dyDescent="0.25">
      <c r="A1789" s="22"/>
      <c r="B1789" s="27"/>
      <c r="C1789" s="27"/>
      <c r="D1789" s="27"/>
      <c r="E1789" s="27"/>
      <c r="F1789" s="76"/>
      <c r="G1789" s="76"/>
      <c r="H1789" s="76"/>
      <c r="I1789" s="76"/>
      <c r="J1789" s="76"/>
      <c r="K1789" s="203"/>
      <c r="L1789" s="77"/>
      <c r="M1789" s="78"/>
      <c r="N1789" s="78"/>
      <c r="O1789" s="78"/>
      <c r="P1789" s="1"/>
      <c r="Q1789" s="27"/>
      <c r="R1789" s="30"/>
      <c r="S1789" s="1"/>
    </row>
    <row r="1790" spans="1:19" ht="12.75" customHeight="1" x14ac:dyDescent="0.25">
      <c r="A1790" s="22"/>
      <c r="B1790" s="27"/>
      <c r="C1790" s="27"/>
      <c r="D1790" s="27"/>
      <c r="E1790" s="27"/>
      <c r="F1790" s="76"/>
      <c r="G1790" s="76"/>
      <c r="H1790" s="76"/>
      <c r="I1790" s="76"/>
      <c r="J1790" s="76"/>
      <c r="K1790" s="203"/>
      <c r="L1790" s="77"/>
      <c r="M1790" s="78"/>
      <c r="N1790" s="78"/>
      <c r="O1790" s="78"/>
      <c r="P1790" s="1"/>
      <c r="Q1790" s="27"/>
      <c r="R1790" s="30"/>
      <c r="S1790" s="1"/>
    </row>
    <row r="1791" spans="1:19" ht="12.75" customHeight="1" x14ac:dyDescent="0.25">
      <c r="A1791" s="22"/>
      <c r="B1791" s="27"/>
      <c r="C1791" s="27"/>
      <c r="D1791" s="27"/>
      <c r="E1791" s="27"/>
      <c r="F1791" s="76"/>
      <c r="G1791" s="76"/>
      <c r="H1791" s="76"/>
      <c r="I1791" s="76"/>
      <c r="J1791" s="76"/>
      <c r="K1791" s="203"/>
      <c r="L1791" s="77"/>
      <c r="M1791" s="78"/>
      <c r="N1791" s="78"/>
      <c r="O1791" s="78"/>
      <c r="P1791" s="1"/>
      <c r="Q1791" s="27"/>
      <c r="R1791" s="30"/>
      <c r="S1791" s="1"/>
    </row>
    <row r="1792" spans="1:19" ht="12.75" customHeight="1" x14ac:dyDescent="0.25">
      <c r="A1792" s="22"/>
      <c r="B1792" s="27"/>
      <c r="C1792" s="27"/>
      <c r="D1792" s="27"/>
      <c r="E1792" s="27"/>
      <c r="F1792" s="76"/>
      <c r="G1792" s="76"/>
      <c r="H1792" s="76"/>
      <c r="I1792" s="76"/>
      <c r="J1792" s="76"/>
      <c r="K1792" s="203"/>
      <c r="L1792" s="77"/>
      <c r="M1792" s="78"/>
      <c r="N1792" s="78"/>
      <c r="O1792" s="78"/>
      <c r="P1792" s="1"/>
      <c r="Q1792" s="27"/>
      <c r="R1792" s="30"/>
      <c r="S1792" s="1"/>
    </row>
    <row r="1793" spans="1:19" ht="12.75" customHeight="1" x14ac:dyDescent="0.25">
      <c r="A1793" s="22"/>
      <c r="B1793" s="27"/>
      <c r="C1793" s="27"/>
      <c r="D1793" s="27"/>
      <c r="E1793" s="27"/>
      <c r="F1793" s="76"/>
      <c r="G1793" s="76"/>
      <c r="H1793" s="76"/>
      <c r="I1793" s="76"/>
      <c r="J1793" s="76"/>
      <c r="K1793" s="203"/>
      <c r="L1793" s="77"/>
      <c r="M1793" s="78"/>
      <c r="N1793" s="78"/>
      <c r="O1793" s="78"/>
      <c r="P1793" s="1"/>
      <c r="Q1793" s="27"/>
      <c r="R1793" s="30"/>
      <c r="S1793" s="1"/>
    </row>
    <row r="1794" spans="1:19" ht="12.75" customHeight="1" x14ac:dyDescent="0.25">
      <c r="A1794" s="22"/>
      <c r="B1794" s="27"/>
      <c r="C1794" s="27"/>
      <c r="D1794" s="27"/>
      <c r="E1794" s="27"/>
      <c r="F1794" s="76"/>
      <c r="G1794" s="76"/>
      <c r="H1794" s="76"/>
      <c r="I1794" s="76"/>
      <c r="J1794" s="76"/>
      <c r="K1794" s="203"/>
      <c r="L1794" s="77"/>
      <c r="M1794" s="78"/>
      <c r="N1794" s="78"/>
      <c r="O1794" s="78"/>
      <c r="P1794" s="1"/>
      <c r="Q1794" s="27"/>
      <c r="R1794" s="30"/>
      <c r="S1794" s="1"/>
    </row>
    <row r="1795" spans="1:19" ht="12.75" customHeight="1" x14ac:dyDescent="0.25">
      <c r="A1795" s="22"/>
      <c r="B1795" s="27"/>
      <c r="C1795" s="27"/>
      <c r="D1795" s="27"/>
      <c r="E1795" s="27"/>
      <c r="F1795" s="76"/>
      <c r="G1795" s="76"/>
      <c r="H1795" s="76"/>
      <c r="I1795" s="76"/>
      <c r="J1795" s="76"/>
      <c r="K1795" s="203"/>
      <c r="L1795" s="77"/>
      <c r="M1795" s="78"/>
      <c r="N1795" s="78"/>
      <c r="O1795" s="78"/>
      <c r="P1795" s="1"/>
      <c r="Q1795" s="27"/>
      <c r="R1795" s="30"/>
      <c r="S1795" s="1"/>
    </row>
    <row r="1796" spans="1:19" ht="12.75" customHeight="1" x14ac:dyDescent="0.25">
      <c r="A1796" s="22"/>
      <c r="B1796" s="27"/>
      <c r="C1796" s="27"/>
      <c r="D1796" s="27"/>
      <c r="E1796" s="27"/>
      <c r="F1796" s="76"/>
      <c r="G1796" s="76"/>
      <c r="H1796" s="76"/>
      <c r="I1796" s="76"/>
      <c r="J1796" s="76"/>
      <c r="K1796" s="203"/>
      <c r="L1796" s="77"/>
      <c r="M1796" s="78"/>
      <c r="N1796" s="78"/>
      <c r="O1796" s="78"/>
      <c r="P1796" s="1"/>
      <c r="Q1796" s="27"/>
      <c r="R1796" s="30"/>
      <c r="S1796" s="1"/>
    </row>
    <row r="1797" spans="1:19" ht="12.75" customHeight="1" x14ac:dyDescent="0.25">
      <c r="A1797" s="22"/>
      <c r="B1797" s="27"/>
      <c r="C1797" s="27"/>
      <c r="D1797" s="27"/>
      <c r="E1797" s="27"/>
      <c r="F1797" s="76"/>
      <c r="G1797" s="76"/>
      <c r="H1797" s="76"/>
      <c r="I1797" s="76"/>
      <c r="J1797" s="76"/>
      <c r="K1797" s="203"/>
      <c r="L1797" s="77"/>
      <c r="M1797" s="78"/>
      <c r="N1797" s="78"/>
      <c r="O1797" s="78"/>
      <c r="P1797" s="1"/>
      <c r="Q1797" s="27"/>
      <c r="R1797" s="30"/>
      <c r="S1797" s="1"/>
    </row>
    <row r="1798" spans="1:19" ht="12.75" customHeight="1" x14ac:dyDescent="0.25">
      <c r="A1798" s="22"/>
      <c r="B1798" s="27"/>
      <c r="C1798" s="27"/>
      <c r="D1798" s="27"/>
      <c r="E1798" s="27"/>
      <c r="F1798" s="76"/>
      <c r="G1798" s="76"/>
      <c r="H1798" s="76"/>
      <c r="I1798" s="76"/>
      <c r="J1798" s="76"/>
      <c r="K1798" s="203"/>
      <c r="L1798" s="77"/>
      <c r="M1798" s="78"/>
      <c r="N1798" s="78"/>
      <c r="O1798" s="78"/>
      <c r="P1798" s="1"/>
      <c r="Q1798" s="27"/>
      <c r="R1798" s="30"/>
      <c r="S1798" s="1"/>
    </row>
    <row r="1799" spans="1:19" ht="12.75" customHeight="1" x14ac:dyDescent="0.25">
      <c r="A1799" s="22"/>
      <c r="B1799" s="27"/>
      <c r="C1799" s="27"/>
      <c r="D1799" s="27"/>
      <c r="E1799" s="27"/>
      <c r="F1799" s="76"/>
      <c r="G1799" s="76"/>
      <c r="H1799" s="76"/>
      <c r="I1799" s="76"/>
      <c r="J1799" s="76"/>
      <c r="K1799" s="203"/>
      <c r="L1799" s="77"/>
      <c r="M1799" s="78"/>
      <c r="N1799" s="78"/>
      <c r="O1799" s="78"/>
      <c r="P1799" s="1"/>
      <c r="Q1799" s="27"/>
      <c r="R1799" s="30"/>
      <c r="S1799" s="1"/>
    </row>
    <row r="1800" spans="1:19" ht="12.75" customHeight="1" x14ac:dyDescent="0.25">
      <c r="A1800" s="22"/>
      <c r="B1800" s="27"/>
      <c r="C1800" s="27"/>
      <c r="D1800" s="27"/>
      <c r="E1800" s="27"/>
      <c r="F1800" s="76"/>
      <c r="G1800" s="76"/>
      <c r="H1800" s="76"/>
      <c r="I1800" s="76"/>
      <c r="J1800" s="76"/>
      <c r="K1800" s="203"/>
      <c r="L1800" s="77"/>
      <c r="M1800" s="78"/>
      <c r="N1800" s="78"/>
      <c r="O1800" s="78"/>
      <c r="P1800" s="1"/>
      <c r="Q1800" s="27"/>
      <c r="R1800" s="30"/>
      <c r="S1800" s="1"/>
    </row>
    <row r="1801" spans="1:19" ht="12.75" customHeight="1" x14ac:dyDescent="0.2"/>
    <row r="1802" spans="1:19" ht="12.75" customHeight="1" x14ac:dyDescent="0.2"/>
    <row r="1803" spans="1:19" ht="12.75" customHeight="1" x14ac:dyDescent="0.2"/>
    <row r="1804" spans="1:19" ht="12.75" customHeight="1" x14ac:dyDescent="0.2"/>
    <row r="1805" spans="1:19" ht="12.75" customHeight="1" x14ac:dyDescent="0.2"/>
    <row r="1806" spans="1:19" ht="12.75" customHeight="1" x14ac:dyDescent="0.2"/>
    <row r="1807" spans="1:19" ht="12.75" customHeight="1" x14ac:dyDescent="0.2"/>
    <row r="1808" spans="1:19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  <row r="20807" ht="12.75" customHeight="1" x14ac:dyDescent="0.2"/>
    <row r="20808" ht="12.75" customHeight="1" x14ac:dyDescent="0.2"/>
    <row r="20809" ht="12.75" customHeight="1" x14ac:dyDescent="0.2"/>
    <row r="20810" ht="12.75" customHeight="1" x14ac:dyDescent="0.2"/>
    <row r="20811" ht="12.75" customHeight="1" x14ac:dyDescent="0.2"/>
    <row r="20812" ht="12.75" customHeight="1" x14ac:dyDescent="0.2"/>
    <row r="20813" ht="12.75" customHeight="1" x14ac:dyDescent="0.2"/>
    <row r="20814" ht="12.75" customHeight="1" x14ac:dyDescent="0.2"/>
    <row r="20815" ht="12.75" customHeight="1" x14ac:dyDescent="0.2"/>
    <row r="20816" ht="12.75" customHeight="1" x14ac:dyDescent="0.2"/>
    <row r="20817" ht="12.75" customHeight="1" x14ac:dyDescent="0.2"/>
    <row r="20818" ht="12.75" customHeight="1" x14ac:dyDescent="0.2"/>
    <row r="20819" ht="12.75" customHeight="1" x14ac:dyDescent="0.2"/>
    <row r="20820" ht="12.75" customHeight="1" x14ac:dyDescent="0.2"/>
    <row r="20821" ht="12.75" customHeight="1" x14ac:dyDescent="0.2"/>
    <row r="20822" ht="12.75" customHeight="1" x14ac:dyDescent="0.2"/>
    <row r="20823" ht="12.75" customHeight="1" x14ac:dyDescent="0.2"/>
    <row r="20824" ht="12.75" customHeight="1" x14ac:dyDescent="0.2"/>
    <row r="20825" ht="12.75" customHeight="1" x14ac:dyDescent="0.2"/>
    <row r="20826" ht="12.75" customHeight="1" x14ac:dyDescent="0.2"/>
    <row r="20827" ht="12.75" customHeight="1" x14ac:dyDescent="0.2"/>
    <row r="20828" ht="12.75" customHeight="1" x14ac:dyDescent="0.2"/>
    <row r="20829" ht="12.75" customHeight="1" x14ac:dyDescent="0.2"/>
    <row r="20830" ht="12.75" customHeight="1" x14ac:dyDescent="0.2"/>
    <row r="20831" ht="12.75" customHeight="1" x14ac:dyDescent="0.2"/>
    <row r="20832" ht="12.75" customHeight="1" x14ac:dyDescent="0.2"/>
    <row r="20833" ht="12.75" customHeight="1" x14ac:dyDescent="0.2"/>
    <row r="20834" ht="12.75" customHeight="1" x14ac:dyDescent="0.2"/>
    <row r="20835" ht="12.75" customHeight="1" x14ac:dyDescent="0.2"/>
    <row r="20836" ht="12.75" customHeight="1" x14ac:dyDescent="0.2"/>
    <row r="20837" ht="12.75" customHeight="1" x14ac:dyDescent="0.2"/>
    <row r="20838" ht="12.75" customHeight="1" x14ac:dyDescent="0.2"/>
    <row r="20839" ht="12.75" customHeight="1" x14ac:dyDescent="0.2"/>
    <row r="20840" ht="12.75" customHeight="1" x14ac:dyDescent="0.2"/>
    <row r="20841" ht="12.75" customHeight="1" x14ac:dyDescent="0.2"/>
    <row r="20842" ht="12.75" customHeight="1" x14ac:dyDescent="0.2"/>
    <row r="20843" ht="12.75" customHeight="1" x14ac:dyDescent="0.2"/>
    <row r="20844" ht="12.75" customHeight="1" x14ac:dyDescent="0.2"/>
    <row r="20845" ht="12.75" customHeight="1" x14ac:dyDescent="0.2"/>
    <row r="20846" ht="12.75" customHeight="1" x14ac:dyDescent="0.2"/>
    <row r="20847" ht="12.75" customHeight="1" x14ac:dyDescent="0.2"/>
    <row r="20848" ht="12.75" customHeight="1" x14ac:dyDescent="0.2"/>
    <row r="20849" ht="12.75" customHeight="1" x14ac:dyDescent="0.2"/>
    <row r="20850" ht="12.75" customHeight="1" x14ac:dyDescent="0.2"/>
    <row r="20851" ht="12.75" customHeight="1" x14ac:dyDescent="0.2"/>
    <row r="20852" ht="12.75" customHeight="1" x14ac:dyDescent="0.2"/>
    <row r="20853" ht="12.75" customHeight="1" x14ac:dyDescent="0.2"/>
    <row r="20854" ht="12.75" customHeight="1" x14ac:dyDescent="0.2"/>
    <row r="20855" ht="12.75" customHeight="1" x14ac:dyDescent="0.2"/>
    <row r="20856" ht="12.75" customHeight="1" x14ac:dyDescent="0.2"/>
    <row r="20857" ht="12.75" customHeight="1" x14ac:dyDescent="0.2"/>
    <row r="20858" ht="12.75" customHeight="1" x14ac:dyDescent="0.2"/>
    <row r="20859" ht="12.75" customHeight="1" x14ac:dyDescent="0.2"/>
    <row r="20860" ht="12.75" customHeight="1" x14ac:dyDescent="0.2"/>
    <row r="20861" ht="12.75" customHeight="1" x14ac:dyDescent="0.2"/>
    <row r="20862" ht="12.75" customHeight="1" x14ac:dyDescent="0.2"/>
    <row r="20863" ht="12.75" customHeight="1" x14ac:dyDescent="0.2"/>
    <row r="20864" ht="12.75" customHeight="1" x14ac:dyDescent="0.2"/>
    <row r="20865" ht="12.75" customHeight="1" x14ac:dyDescent="0.2"/>
    <row r="20866" ht="12.75" customHeight="1" x14ac:dyDescent="0.2"/>
    <row r="20867" ht="12.75" customHeight="1" x14ac:dyDescent="0.2"/>
    <row r="20868" ht="12.75" customHeight="1" x14ac:dyDescent="0.2"/>
    <row r="20869" ht="12.75" customHeight="1" x14ac:dyDescent="0.2"/>
    <row r="20870" ht="12.75" customHeight="1" x14ac:dyDescent="0.2"/>
    <row r="20871" ht="12.75" customHeight="1" x14ac:dyDescent="0.2"/>
    <row r="20872" ht="12.75" customHeight="1" x14ac:dyDescent="0.2"/>
    <row r="20873" ht="12.75" customHeight="1" x14ac:dyDescent="0.2"/>
    <row r="20874" ht="12.75" customHeight="1" x14ac:dyDescent="0.2"/>
    <row r="20875" ht="12.75" customHeight="1" x14ac:dyDescent="0.2"/>
    <row r="20876" ht="12.75" customHeight="1" x14ac:dyDescent="0.2"/>
    <row r="20877" ht="12.75" customHeight="1" x14ac:dyDescent="0.2"/>
    <row r="20878" ht="12.75" customHeight="1" x14ac:dyDescent="0.2"/>
    <row r="20879" ht="12.75" customHeight="1" x14ac:dyDescent="0.2"/>
    <row r="20880" ht="12.75" customHeight="1" x14ac:dyDescent="0.2"/>
    <row r="20881" ht="12.75" customHeight="1" x14ac:dyDescent="0.2"/>
    <row r="20882" ht="12.75" customHeight="1" x14ac:dyDescent="0.2"/>
    <row r="20883" ht="12.75" customHeight="1" x14ac:dyDescent="0.2"/>
    <row r="20884" ht="12.75" customHeight="1" x14ac:dyDescent="0.2"/>
    <row r="20885" ht="12.75" customHeight="1" x14ac:dyDescent="0.2"/>
    <row r="20886" ht="12.75" customHeight="1" x14ac:dyDescent="0.2"/>
    <row r="20887" ht="12.75" customHeight="1" x14ac:dyDescent="0.2"/>
    <row r="20888" ht="12.75" customHeight="1" x14ac:dyDescent="0.2"/>
    <row r="20889" ht="12.75" customHeight="1" x14ac:dyDescent="0.2"/>
    <row r="20890" ht="12.75" customHeight="1" x14ac:dyDescent="0.2"/>
    <row r="20891" ht="12.75" customHeight="1" x14ac:dyDescent="0.2"/>
    <row r="20892" ht="12.75" customHeight="1" x14ac:dyDescent="0.2"/>
    <row r="20893" ht="12.75" customHeight="1" x14ac:dyDescent="0.2"/>
    <row r="20894" ht="12.75" customHeight="1" x14ac:dyDescent="0.2"/>
    <row r="20895" ht="12.75" customHeight="1" x14ac:dyDescent="0.2"/>
    <row r="20896" ht="12.75" customHeight="1" x14ac:dyDescent="0.2"/>
    <row r="20897" ht="12.75" customHeight="1" x14ac:dyDescent="0.2"/>
    <row r="20898" ht="12.75" customHeight="1" x14ac:dyDescent="0.2"/>
    <row r="20899" ht="12.75" customHeight="1" x14ac:dyDescent="0.2"/>
    <row r="20900" ht="12.75" customHeight="1" x14ac:dyDescent="0.2"/>
    <row r="20901" ht="12.75" customHeight="1" x14ac:dyDescent="0.2"/>
    <row r="20902" ht="12.75" customHeight="1" x14ac:dyDescent="0.2"/>
    <row r="20903" ht="12.75" customHeight="1" x14ac:dyDescent="0.2"/>
    <row r="20904" ht="12.75" customHeight="1" x14ac:dyDescent="0.2"/>
    <row r="20905" ht="12.75" customHeight="1" x14ac:dyDescent="0.2"/>
    <row r="20906" ht="12.75" customHeight="1" x14ac:dyDescent="0.2"/>
    <row r="20907" ht="12.75" customHeight="1" x14ac:dyDescent="0.2"/>
    <row r="20908" ht="12.75" customHeight="1" x14ac:dyDescent="0.2"/>
    <row r="20909" ht="12.75" customHeight="1" x14ac:dyDescent="0.2"/>
    <row r="20910" ht="12.75" customHeight="1" x14ac:dyDescent="0.2"/>
    <row r="20911" ht="12.75" customHeight="1" x14ac:dyDescent="0.2"/>
    <row r="20912" ht="12.75" customHeight="1" x14ac:dyDescent="0.2"/>
    <row r="20913" ht="12.75" customHeight="1" x14ac:dyDescent="0.2"/>
    <row r="20914" ht="12.75" customHeight="1" x14ac:dyDescent="0.2"/>
    <row r="20915" ht="12.75" customHeight="1" x14ac:dyDescent="0.2"/>
    <row r="20916" ht="12.75" customHeight="1" x14ac:dyDescent="0.2"/>
    <row r="20917" ht="12.75" customHeight="1" x14ac:dyDescent="0.2"/>
    <row r="20918" ht="12.75" customHeight="1" x14ac:dyDescent="0.2"/>
    <row r="20919" ht="12.75" customHeight="1" x14ac:dyDescent="0.2"/>
    <row r="20920" ht="12.75" customHeight="1" x14ac:dyDescent="0.2"/>
    <row r="20921" ht="12.75" customHeight="1" x14ac:dyDescent="0.2"/>
    <row r="20922" ht="12.75" customHeight="1" x14ac:dyDescent="0.2"/>
    <row r="20923" ht="12.75" customHeight="1" x14ac:dyDescent="0.2"/>
    <row r="20924" ht="12.75" customHeight="1" x14ac:dyDescent="0.2"/>
    <row r="20925" ht="12.75" customHeight="1" x14ac:dyDescent="0.2"/>
    <row r="20926" ht="12.75" customHeight="1" x14ac:dyDescent="0.2"/>
    <row r="20927" ht="12.75" customHeight="1" x14ac:dyDescent="0.2"/>
    <row r="20928" ht="12.75" customHeight="1" x14ac:dyDescent="0.2"/>
    <row r="20929" ht="12.75" customHeight="1" x14ac:dyDescent="0.2"/>
    <row r="20930" ht="12.75" customHeight="1" x14ac:dyDescent="0.2"/>
    <row r="20931" ht="12.75" customHeight="1" x14ac:dyDescent="0.2"/>
    <row r="20932" ht="12.75" customHeight="1" x14ac:dyDescent="0.2"/>
    <row r="20933" ht="12.75" customHeight="1" x14ac:dyDescent="0.2"/>
    <row r="20934" ht="12.75" customHeight="1" x14ac:dyDescent="0.2"/>
    <row r="20935" ht="12.75" customHeight="1" x14ac:dyDescent="0.2"/>
    <row r="20936" ht="12.75" customHeight="1" x14ac:dyDescent="0.2"/>
    <row r="20937" ht="12.75" customHeight="1" x14ac:dyDescent="0.2"/>
    <row r="20938" ht="12.75" customHeight="1" x14ac:dyDescent="0.2"/>
    <row r="20939" ht="12.75" customHeight="1" x14ac:dyDescent="0.2"/>
    <row r="20940" ht="12.75" customHeight="1" x14ac:dyDescent="0.2"/>
    <row r="20941" ht="12.75" customHeight="1" x14ac:dyDescent="0.2"/>
    <row r="20942" ht="12.75" customHeight="1" x14ac:dyDescent="0.2"/>
    <row r="20943" ht="12.75" customHeight="1" x14ac:dyDescent="0.2"/>
    <row r="20944" ht="12.75" customHeight="1" x14ac:dyDescent="0.2"/>
    <row r="20945" ht="12.75" customHeight="1" x14ac:dyDescent="0.2"/>
    <row r="20946" ht="12.75" customHeight="1" x14ac:dyDescent="0.2"/>
    <row r="20947" ht="12.75" customHeight="1" x14ac:dyDescent="0.2"/>
    <row r="20948" ht="12.75" customHeight="1" x14ac:dyDescent="0.2"/>
    <row r="20949" ht="12.75" customHeight="1" x14ac:dyDescent="0.2"/>
    <row r="20950" ht="12.75" customHeight="1" x14ac:dyDescent="0.2"/>
    <row r="20951" ht="12.75" customHeight="1" x14ac:dyDescent="0.2"/>
    <row r="20952" ht="12.75" customHeight="1" x14ac:dyDescent="0.2"/>
    <row r="20953" ht="12.75" customHeight="1" x14ac:dyDescent="0.2"/>
    <row r="20954" ht="12.75" customHeight="1" x14ac:dyDescent="0.2"/>
    <row r="20955" ht="12.75" customHeight="1" x14ac:dyDescent="0.2"/>
    <row r="20956" ht="12.75" customHeight="1" x14ac:dyDescent="0.2"/>
    <row r="20957" ht="12.75" customHeight="1" x14ac:dyDescent="0.2"/>
    <row r="20958" ht="12.75" customHeight="1" x14ac:dyDescent="0.2"/>
    <row r="20959" ht="12.75" customHeight="1" x14ac:dyDescent="0.2"/>
    <row r="20960" ht="12.75" customHeight="1" x14ac:dyDescent="0.2"/>
    <row r="20961" ht="12.75" customHeight="1" x14ac:dyDescent="0.2"/>
    <row r="20962" ht="12.75" customHeight="1" x14ac:dyDescent="0.2"/>
    <row r="20963" ht="12.75" customHeight="1" x14ac:dyDescent="0.2"/>
    <row r="20964" ht="12.75" customHeight="1" x14ac:dyDescent="0.2"/>
    <row r="20965" ht="12.75" customHeight="1" x14ac:dyDescent="0.2"/>
    <row r="20966" ht="12.75" customHeight="1" x14ac:dyDescent="0.2"/>
    <row r="20967" ht="12.75" customHeight="1" x14ac:dyDescent="0.2"/>
    <row r="20968" ht="12.75" customHeight="1" x14ac:dyDescent="0.2"/>
    <row r="20969" ht="12.75" customHeight="1" x14ac:dyDescent="0.2"/>
    <row r="20970" ht="12.75" customHeight="1" x14ac:dyDescent="0.2"/>
    <row r="20971" ht="12.75" customHeight="1" x14ac:dyDescent="0.2"/>
    <row r="20972" ht="12.75" customHeight="1" x14ac:dyDescent="0.2"/>
    <row r="20973" ht="12.75" customHeight="1" x14ac:dyDescent="0.2"/>
    <row r="20974" ht="12.75" customHeight="1" x14ac:dyDescent="0.2"/>
    <row r="20975" ht="12.75" customHeight="1" x14ac:dyDescent="0.2"/>
    <row r="20976" ht="12.75" customHeight="1" x14ac:dyDescent="0.2"/>
    <row r="20977" ht="12.75" customHeight="1" x14ac:dyDescent="0.2"/>
    <row r="20978" ht="12.75" customHeight="1" x14ac:dyDescent="0.2"/>
    <row r="20979" ht="12.75" customHeight="1" x14ac:dyDescent="0.2"/>
    <row r="20980" ht="12.75" customHeight="1" x14ac:dyDescent="0.2"/>
    <row r="20981" ht="12.75" customHeight="1" x14ac:dyDescent="0.2"/>
    <row r="20982" ht="12.75" customHeight="1" x14ac:dyDescent="0.2"/>
    <row r="20983" ht="12.75" customHeight="1" x14ac:dyDescent="0.2"/>
    <row r="20984" ht="12.75" customHeight="1" x14ac:dyDescent="0.2"/>
    <row r="20985" ht="12.75" customHeight="1" x14ac:dyDescent="0.2"/>
    <row r="20986" ht="12.75" customHeight="1" x14ac:dyDescent="0.2"/>
    <row r="20987" ht="12.75" customHeight="1" x14ac:dyDescent="0.2"/>
    <row r="20988" ht="12.75" customHeight="1" x14ac:dyDescent="0.2"/>
    <row r="20989" ht="12.75" customHeight="1" x14ac:dyDescent="0.2"/>
    <row r="20990" ht="12.75" customHeight="1" x14ac:dyDescent="0.2"/>
    <row r="20991" ht="12.75" customHeight="1" x14ac:dyDescent="0.2"/>
    <row r="20992" ht="12.75" customHeight="1" x14ac:dyDescent="0.2"/>
    <row r="20993" ht="12.75" customHeight="1" x14ac:dyDescent="0.2"/>
    <row r="20994" ht="12.75" customHeight="1" x14ac:dyDescent="0.2"/>
    <row r="20995" ht="12.75" customHeight="1" x14ac:dyDescent="0.2"/>
    <row r="20996" ht="12.75" customHeight="1" x14ac:dyDescent="0.2"/>
    <row r="20997" ht="12.75" customHeight="1" x14ac:dyDescent="0.2"/>
    <row r="20998" ht="12.75" customHeight="1" x14ac:dyDescent="0.2"/>
    <row r="20999" ht="12.75" customHeight="1" x14ac:dyDescent="0.2"/>
    <row r="21000" ht="12.75" customHeight="1" x14ac:dyDescent="0.2"/>
    <row r="21001" ht="12.75" customHeight="1" x14ac:dyDescent="0.2"/>
    <row r="21002" ht="12.75" customHeight="1" x14ac:dyDescent="0.2"/>
    <row r="21003" ht="12.75" customHeight="1" x14ac:dyDescent="0.2"/>
    <row r="21004" ht="12.75" customHeight="1" x14ac:dyDescent="0.2"/>
    <row r="21005" ht="12.75" customHeight="1" x14ac:dyDescent="0.2"/>
    <row r="21006" ht="12.75" customHeight="1" x14ac:dyDescent="0.2"/>
    <row r="21007" ht="12.75" customHeight="1" x14ac:dyDescent="0.2"/>
    <row r="21008" ht="12.75" customHeight="1" x14ac:dyDescent="0.2"/>
    <row r="21009" ht="12.75" customHeight="1" x14ac:dyDescent="0.2"/>
    <row r="21010" ht="12.75" customHeight="1" x14ac:dyDescent="0.2"/>
    <row r="21011" ht="12.75" customHeight="1" x14ac:dyDescent="0.2"/>
    <row r="21012" ht="12.75" customHeight="1" x14ac:dyDescent="0.2"/>
    <row r="21013" ht="12.75" customHeight="1" x14ac:dyDescent="0.2"/>
    <row r="21014" ht="12.75" customHeight="1" x14ac:dyDescent="0.2"/>
    <row r="21015" ht="12.75" customHeight="1" x14ac:dyDescent="0.2"/>
    <row r="21016" ht="12.75" customHeight="1" x14ac:dyDescent="0.2"/>
    <row r="21017" ht="12.75" customHeight="1" x14ac:dyDescent="0.2"/>
    <row r="21018" ht="12.75" customHeight="1" x14ac:dyDescent="0.2"/>
    <row r="21019" ht="12.75" customHeight="1" x14ac:dyDescent="0.2"/>
    <row r="21020" ht="12.75" customHeight="1" x14ac:dyDescent="0.2"/>
    <row r="21021" ht="12.75" customHeight="1" x14ac:dyDescent="0.2"/>
    <row r="21022" ht="12.75" customHeight="1" x14ac:dyDescent="0.2"/>
    <row r="21023" ht="12.75" customHeight="1" x14ac:dyDescent="0.2"/>
    <row r="21024" ht="12.75" customHeight="1" x14ac:dyDescent="0.2"/>
    <row r="21025" ht="12.75" customHeight="1" x14ac:dyDescent="0.2"/>
    <row r="21026" ht="12.75" customHeight="1" x14ac:dyDescent="0.2"/>
    <row r="21027" ht="12.75" customHeight="1" x14ac:dyDescent="0.2"/>
    <row r="21028" ht="12.75" customHeight="1" x14ac:dyDescent="0.2"/>
    <row r="21029" ht="12.75" customHeight="1" x14ac:dyDescent="0.2"/>
    <row r="21030" ht="12.75" customHeight="1" x14ac:dyDescent="0.2"/>
    <row r="21031" ht="12.75" customHeight="1" x14ac:dyDescent="0.2"/>
    <row r="21032" ht="12.75" customHeight="1" x14ac:dyDescent="0.2"/>
    <row r="21033" ht="12.75" customHeight="1" x14ac:dyDescent="0.2"/>
    <row r="21034" ht="12.75" customHeight="1" x14ac:dyDescent="0.2"/>
    <row r="21035" ht="12.75" customHeight="1" x14ac:dyDescent="0.2"/>
    <row r="21036" ht="12.75" customHeight="1" x14ac:dyDescent="0.2"/>
    <row r="21037" ht="12.75" customHeight="1" x14ac:dyDescent="0.2"/>
    <row r="21038" ht="12.75" customHeight="1" x14ac:dyDescent="0.2"/>
    <row r="21039" ht="12.75" customHeight="1" x14ac:dyDescent="0.2"/>
    <row r="21040" ht="12.75" customHeight="1" x14ac:dyDescent="0.2"/>
    <row r="21041" ht="12.75" customHeight="1" x14ac:dyDescent="0.2"/>
    <row r="21042" ht="12.75" customHeight="1" x14ac:dyDescent="0.2"/>
    <row r="21043" ht="12.75" customHeight="1" x14ac:dyDescent="0.2"/>
    <row r="21044" ht="12.75" customHeight="1" x14ac:dyDescent="0.2"/>
    <row r="21045" ht="12.75" customHeight="1" x14ac:dyDescent="0.2"/>
    <row r="21046" ht="12.75" customHeight="1" x14ac:dyDescent="0.2"/>
    <row r="21047" ht="12.75" customHeight="1" x14ac:dyDescent="0.2"/>
    <row r="21048" ht="12.75" customHeight="1" x14ac:dyDescent="0.2"/>
    <row r="21049" ht="12.75" customHeight="1" x14ac:dyDescent="0.2"/>
    <row r="21050" ht="12.75" customHeight="1" x14ac:dyDescent="0.2"/>
    <row r="21051" ht="12.75" customHeight="1" x14ac:dyDescent="0.2"/>
    <row r="21052" ht="12.75" customHeight="1" x14ac:dyDescent="0.2"/>
    <row r="21053" ht="12.75" customHeight="1" x14ac:dyDescent="0.2"/>
    <row r="21054" ht="12.75" customHeight="1" x14ac:dyDescent="0.2"/>
    <row r="21055" ht="12.75" customHeight="1" x14ac:dyDescent="0.2"/>
    <row r="21056" ht="12.75" customHeight="1" x14ac:dyDescent="0.2"/>
    <row r="21057" ht="12.75" customHeight="1" x14ac:dyDescent="0.2"/>
    <row r="21058" ht="12.75" customHeight="1" x14ac:dyDescent="0.2"/>
    <row r="21059" ht="12.75" customHeight="1" x14ac:dyDescent="0.2"/>
    <row r="21060" ht="12.75" customHeight="1" x14ac:dyDescent="0.2"/>
    <row r="21061" ht="12.75" customHeight="1" x14ac:dyDescent="0.2"/>
    <row r="21062" ht="12.75" customHeight="1" x14ac:dyDescent="0.2"/>
    <row r="21063" ht="12.75" customHeight="1" x14ac:dyDescent="0.2"/>
    <row r="21064" ht="12.75" customHeight="1" x14ac:dyDescent="0.2"/>
    <row r="21065" ht="12.75" customHeight="1" x14ac:dyDescent="0.2"/>
    <row r="21066" ht="12.75" customHeight="1" x14ac:dyDescent="0.2"/>
    <row r="21067" ht="12.75" customHeight="1" x14ac:dyDescent="0.2"/>
    <row r="21068" ht="12.75" customHeight="1" x14ac:dyDescent="0.2"/>
    <row r="21069" ht="12.75" customHeight="1" x14ac:dyDescent="0.2"/>
    <row r="21070" ht="12.75" customHeight="1" x14ac:dyDescent="0.2"/>
    <row r="21071" ht="12.75" customHeight="1" x14ac:dyDescent="0.2"/>
    <row r="21072" ht="12.75" customHeight="1" x14ac:dyDescent="0.2"/>
    <row r="21073" ht="12.75" customHeight="1" x14ac:dyDescent="0.2"/>
    <row r="21074" ht="12.75" customHeight="1" x14ac:dyDescent="0.2"/>
    <row r="21075" ht="12.75" customHeight="1" x14ac:dyDescent="0.2"/>
    <row r="21076" ht="12.75" customHeight="1" x14ac:dyDescent="0.2"/>
    <row r="21077" ht="12.75" customHeight="1" x14ac:dyDescent="0.2"/>
    <row r="21078" ht="12.75" customHeight="1" x14ac:dyDescent="0.2"/>
    <row r="21079" ht="12.75" customHeight="1" x14ac:dyDescent="0.2"/>
    <row r="21080" ht="12.75" customHeight="1" x14ac:dyDescent="0.2"/>
    <row r="21081" ht="12.75" customHeight="1" x14ac:dyDescent="0.2"/>
    <row r="21082" ht="12.75" customHeight="1" x14ac:dyDescent="0.2"/>
    <row r="21083" ht="12.75" customHeight="1" x14ac:dyDescent="0.2"/>
    <row r="21084" ht="12.75" customHeight="1" x14ac:dyDescent="0.2"/>
    <row r="21085" ht="12.75" customHeight="1" x14ac:dyDescent="0.2"/>
    <row r="21086" ht="12.75" customHeight="1" x14ac:dyDescent="0.2"/>
    <row r="21087" ht="12.75" customHeight="1" x14ac:dyDescent="0.2"/>
    <row r="21088" ht="12.75" customHeight="1" x14ac:dyDescent="0.2"/>
    <row r="21089" ht="12.75" customHeight="1" x14ac:dyDescent="0.2"/>
    <row r="21090" ht="12.75" customHeight="1" x14ac:dyDescent="0.2"/>
    <row r="21091" ht="12.75" customHeight="1" x14ac:dyDescent="0.2"/>
    <row r="21092" ht="12.75" customHeight="1" x14ac:dyDescent="0.2"/>
    <row r="21093" ht="12.75" customHeight="1" x14ac:dyDescent="0.2"/>
    <row r="21094" ht="12.75" customHeight="1" x14ac:dyDescent="0.2"/>
    <row r="21095" ht="12.75" customHeight="1" x14ac:dyDescent="0.2"/>
    <row r="21096" ht="12.75" customHeight="1" x14ac:dyDescent="0.2"/>
    <row r="21097" ht="12.75" customHeight="1" x14ac:dyDescent="0.2"/>
    <row r="21098" ht="12.75" customHeight="1" x14ac:dyDescent="0.2"/>
    <row r="21099" ht="12.75" customHeight="1" x14ac:dyDescent="0.2"/>
    <row r="21100" ht="12.75" customHeight="1" x14ac:dyDescent="0.2"/>
    <row r="21101" ht="12.75" customHeight="1" x14ac:dyDescent="0.2"/>
    <row r="21102" ht="12.75" customHeight="1" x14ac:dyDescent="0.2"/>
    <row r="21103" ht="12.75" customHeight="1" x14ac:dyDescent="0.2"/>
    <row r="21104" ht="12.75" customHeight="1" x14ac:dyDescent="0.2"/>
    <row r="21105" ht="12.75" customHeight="1" x14ac:dyDescent="0.2"/>
    <row r="21106" ht="12.75" customHeight="1" x14ac:dyDescent="0.2"/>
    <row r="21107" ht="12.75" customHeight="1" x14ac:dyDescent="0.2"/>
    <row r="21108" ht="12.75" customHeight="1" x14ac:dyDescent="0.2"/>
    <row r="21109" ht="12.75" customHeight="1" x14ac:dyDescent="0.2"/>
    <row r="21110" ht="12.75" customHeight="1" x14ac:dyDescent="0.2"/>
    <row r="21111" ht="12.75" customHeight="1" x14ac:dyDescent="0.2"/>
    <row r="21112" ht="12.75" customHeight="1" x14ac:dyDescent="0.2"/>
    <row r="21113" ht="12.75" customHeight="1" x14ac:dyDescent="0.2"/>
    <row r="21114" ht="12.75" customHeight="1" x14ac:dyDescent="0.2"/>
    <row r="21115" ht="12.75" customHeight="1" x14ac:dyDescent="0.2"/>
    <row r="21116" ht="12.75" customHeight="1" x14ac:dyDescent="0.2"/>
    <row r="21117" ht="12.75" customHeight="1" x14ac:dyDescent="0.2"/>
    <row r="21118" ht="12.75" customHeight="1" x14ac:dyDescent="0.2"/>
    <row r="21119" ht="12.75" customHeight="1" x14ac:dyDescent="0.2"/>
    <row r="21120" ht="12.75" customHeight="1" x14ac:dyDescent="0.2"/>
    <row r="21121" ht="12.75" customHeight="1" x14ac:dyDescent="0.2"/>
    <row r="21122" ht="12.75" customHeight="1" x14ac:dyDescent="0.2"/>
    <row r="21123" ht="12.75" customHeight="1" x14ac:dyDescent="0.2"/>
    <row r="21124" ht="12.75" customHeight="1" x14ac:dyDescent="0.2"/>
    <row r="21125" ht="12.75" customHeight="1" x14ac:dyDescent="0.2"/>
    <row r="21126" ht="12.75" customHeight="1" x14ac:dyDescent="0.2"/>
    <row r="21127" ht="12.75" customHeight="1" x14ac:dyDescent="0.2"/>
    <row r="21128" ht="12.75" customHeight="1" x14ac:dyDescent="0.2"/>
    <row r="21129" ht="12.75" customHeight="1" x14ac:dyDescent="0.2"/>
    <row r="21130" ht="12.75" customHeight="1" x14ac:dyDescent="0.2"/>
    <row r="21131" ht="12.75" customHeight="1" x14ac:dyDescent="0.2"/>
    <row r="21132" ht="12.75" customHeight="1" x14ac:dyDescent="0.2"/>
    <row r="21133" ht="12.75" customHeight="1" x14ac:dyDescent="0.2"/>
    <row r="21134" ht="12.75" customHeight="1" x14ac:dyDescent="0.2"/>
    <row r="21135" ht="12.75" customHeight="1" x14ac:dyDescent="0.2"/>
    <row r="21136" ht="12.75" customHeight="1" x14ac:dyDescent="0.2"/>
    <row r="21137" ht="12.75" customHeight="1" x14ac:dyDescent="0.2"/>
    <row r="21138" ht="12.75" customHeight="1" x14ac:dyDescent="0.2"/>
    <row r="21139" ht="12.75" customHeight="1" x14ac:dyDescent="0.2"/>
    <row r="21140" ht="12.75" customHeight="1" x14ac:dyDescent="0.2"/>
    <row r="21141" ht="12.75" customHeight="1" x14ac:dyDescent="0.2"/>
    <row r="21142" ht="12.75" customHeight="1" x14ac:dyDescent="0.2"/>
    <row r="21143" ht="12.75" customHeight="1" x14ac:dyDescent="0.2"/>
    <row r="21144" ht="12.75" customHeight="1" x14ac:dyDescent="0.2"/>
    <row r="21145" ht="12.75" customHeight="1" x14ac:dyDescent="0.2"/>
    <row r="21146" ht="12.75" customHeight="1" x14ac:dyDescent="0.2"/>
    <row r="21147" ht="12.75" customHeight="1" x14ac:dyDescent="0.2"/>
    <row r="21148" ht="12.75" customHeight="1" x14ac:dyDescent="0.2"/>
    <row r="21149" ht="12.75" customHeight="1" x14ac:dyDescent="0.2"/>
    <row r="21150" ht="12.75" customHeight="1" x14ac:dyDescent="0.2"/>
    <row r="21151" ht="12.75" customHeight="1" x14ac:dyDescent="0.2"/>
    <row r="21152" ht="12.75" customHeight="1" x14ac:dyDescent="0.2"/>
    <row r="21153" ht="12.75" customHeight="1" x14ac:dyDescent="0.2"/>
    <row r="21154" ht="12.75" customHeight="1" x14ac:dyDescent="0.2"/>
    <row r="21155" ht="12.75" customHeight="1" x14ac:dyDescent="0.2"/>
    <row r="21156" ht="12.75" customHeight="1" x14ac:dyDescent="0.2"/>
    <row r="21157" ht="12.75" customHeight="1" x14ac:dyDescent="0.2"/>
    <row r="21158" ht="12.75" customHeight="1" x14ac:dyDescent="0.2"/>
    <row r="21159" ht="12.75" customHeight="1" x14ac:dyDescent="0.2"/>
    <row r="21160" ht="12.75" customHeight="1" x14ac:dyDescent="0.2"/>
    <row r="21161" ht="12.75" customHeight="1" x14ac:dyDescent="0.2"/>
    <row r="21162" ht="12.75" customHeight="1" x14ac:dyDescent="0.2"/>
    <row r="21163" ht="12.75" customHeight="1" x14ac:dyDescent="0.2"/>
    <row r="21164" ht="12.75" customHeight="1" x14ac:dyDescent="0.2"/>
    <row r="21165" ht="12.75" customHeight="1" x14ac:dyDescent="0.2"/>
    <row r="21166" ht="12.75" customHeight="1" x14ac:dyDescent="0.2"/>
    <row r="21167" ht="12.75" customHeight="1" x14ac:dyDescent="0.2"/>
    <row r="21168" ht="12.75" customHeight="1" x14ac:dyDescent="0.2"/>
    <row r="21169" ht="12.75" customHeight="1" x14ac:dyDescent="0.2"/>
    <row r="21170" ht="12.75" customHeight="1" x14ac:dyDescent="0.2"/>
    <row r="21171" ht="12.75" customHeight="1" x14ac:dyDescent="0.2"/>
    <row r="21172" ht="12.75" customHeight="1" x14ac:dyDescent="0.2"/>
    <row r="21173" ht="12.75" customHeight="1" x14ac:dyDescent="0.2"/>
    <row r="21174" ht="12.75" customHeight="1" x14ac:dyDescent="0.2"/>
    <row r="21175" ht="12.75" customHeight="1" x14ac:dyDescent="0.2"/>
    <row r="21176" ht="12.75" customHeight="1" x14ac:dyDescent="0.2"/>
    <row r="21177" ht="12.75" customHeight="1" x14ac:dyDescent="0.2"/>
    <row r="21178" ht="12.75" customHeight="1" x14ac:dyDescent="0.2"/>
    <row r="21179" ht="12.75" customHeight="1" x14ac:dyDescent="0.2"/>
    <row r="21180" ht="12.75" customHeight="1" x14ac:dyDescent="0.2"/>
    <row r="21181" ht="12.75" customHeight="1" x14ac:dyDescent="0.2"/>
    <row r="21182" ht="12.75" customHeight="1" x14ac:dyDescent="0.2"/>
    <row r="21183" ht="12.75" customHeight="1" x14ac:dyDescent="0.2"/>
    <row r="21184" ht="12.75" customHeight="1" x14ac:dyDescent="0.2"/>
    <row r="21185" ht="12.75" customHeight="1" x14ac:dyDescent="0.2"/>
    <row r="21186" ht="12.75" customHeight="1" x14ac:dyDescent="0.2"/>
    <row r="21187" ht="12.75" customHeight="1" x14ac:dyDescent="0.2"/>
    <row r="21188" ht="12.75" customHeight="1" x14ac:dyDescent="0.2"/>
    <row r="21189" ht="12.75" customHeight="1" x14ac:dyDescent="0.2"/>
    <row r="21190" ht="12.75" customHeight="1" x14ac:dyDescent="0.2"/>
    <row r="21191" ht="12.75" customHeight="1" x14ac:dyDescent="0.2"/>
    <row r="21192" ht="12.75" customHeight="1" x14ac:dyDescent="0.2"/>
    <row r="21193" ht="12.75" customHeight="1" x14ac:dyDescent="0.2"/>
    <row r="21194" ht="12.75" customHeight="1" x14ac:dyDescent="0.2"/>
    <row r="21195" ht="12.75" customHeight="1" x14ac:dyDescent="0.2"/>
    <row r="21196" ht="12.75" customHeight="1" x14ac:dyDescent="0.2"/>
    <row r="21197" ht="12.75" customHeight="1" x14ac:dyDescent="0.2"/>
    <row r="21198" ht="12.75" customHeight="1" x14ac:dyDescent="0.2"/>
    <row r="21199" ht="12.75" customHeight="1" x14ac:dyDescent="0.2"/>
    <row r="21200" ht="12.75" customHeight="1" x14ac:dyDescent="0.2"/>
    <row r="21201" ht="12.75" customHeight="1" x14ac:dyDescent="0.2"/>
    <row r="21202" ht="12.75" customHeight="1" x14ac:dyDescent="0.2"/>
    <row r="21203" ht="12.75" customHeight="1" x14ac:dyDescent="0.2"/>
    <row r="21204" ht="12.75" customHeight="1" x14ac:dyDescent="0.2"/>
    <row r="21205" ht="12.75" customHeight="1" x14ac:dyDescent="0.2"/>
    <row r="21206" ht="12.75" customHeight="1" x14ac:dyDescent="0.2"/>
    <row r="21207" ht="12.75" customHeight="1" x14ac:dyDescent="0.2"/>
    <row r="21208" ht="12.75" customHeight="1" x14ac:dyDescent="0.2"/>
    <row r="21209" ht="12.75" customHeight="1" x14ac:dyDescent="0.2"/>
    <row r="21210" ht="12.75" customHeight="1" x14ac:dyDescent="0.2"/>
    <row r="21211" ht="12.75" customHeight="1" x14ac:dyDescent="0.2"/>
    <row r="21212" ht="12.75" customHeight="1" x14ac:dyDescent="0.2"/>
    <row r="21213" ht="12.75" customHeight="1" x14ac:dyDescent="0.2"/>
    <row r="21214" ht="12.75" customHeight="1" x14ac:dyDescent="0.2"/>
    <row r="21215" ht="12.75" customHeight="1" x14ac:dyDescent="0.2"/>
    <row r="21216" ht="12.75" customHeight="1" x14ac:dyDescent="0.2"/>
    <row r="21217" ht="12.75" customHeight="1" x14ac:dyDescent="0.2"/>
    <row r="21218" ht="12.75" customHeight="1" x14ac:dyDescent="0.2"/>
    <row r="21219" ht="12.75" customHeight="1" x14ac:dyDescent="0.2"/>
    <row r="21220" ht="12.75" customHeight="1" x14ac:dyDescent="0.2"/>
    <row r="21221" ht="12.75" customHeight="1" x14ac:dyDescent="0.2"/>
    <row r="21222" ht="12.75" customHeight="1" x14ac:dyDescent="0.2"/>
    <row r="21223" ht="12.75" customHeight="1" x14ac:dyDescent="0.2"/>
    <row r="21224" ht="12.75" customHeight="1" x14ac:dyDescent="0.2"/>
    <row r="21225" ht="12.75" customHeight="1" x14ac:dyDescent="0.2"/>
    <row r="21226" ht="12.75" customHeight="1" x14ac:dyDescent="0.2"/>
    <row r="21227" ht="12.75" customHeight="1" x14ac:dyDescent="0.2"/>
    <row r="21228" ht="12.75" customHeight="1" x14ac:dyDescent="0.2"/>
    <row r="21229" ht="12.75" customHeight="1" x14ac:dyDescent="0.2"/>
    <row r="21230" ht="12.75" customHeight="1" x14ac:dyDescent="0.2"/>
    <row r="21231" ht="12.75" customHeight="1" x14ac:dyDescent="0.2"/>
    <row r="21232" ht="12.75" customHeight="1" x14ac:dyDescent="0.2"/>
    <row r="21233" ht="12.75" customHeight="1" x14ac:dyDescent="0.2"/>
    <row r="21234" ht="12.75" customHeight="1" x14ac:dyDescent="0.2"/>
    <row r="21235" ht="12.75" customHeight="1" x14ac:dyDescent="0.2"/>
    <row r="21236" ht="12.75" customHeight="1" x14ac:dyDescent="0.2"/>
    <row r="21237" ht="12.75" customHeight="1" x14ac:dyDescent="0.2"/>
    <row r="21238" ht="12.75" customHeight="1" x14ac:dyDescent="0.2"/>
    <row r="21239" ht="12.75" customHeight="1" x14ac:dyDescent="0.2"/>
    <row r="21240" ht="12.75" customHeight="1" x14ac:dyDescent="0.2"/>
    <row r="21241" ht="12.75" customHeight="1" x14ac:dyDescent="0.2"/>
    <row r="21242" ht="12.75" customHeight="1" x14ac:dyDescent="0.2"/>
    <row r="21243" ht="12.75" customHeight="1" x14ac:dyDescent="0.2"/>
    <row r="21244" ht="12.75" customHeight="1" x14ac:dyDescent="0.2"/>
    <row r="21245" ht="12.75" customHeight="1" x14ac:dyDescent="0.2"/>
    <row r="21246" ht="12.75" customHeight="1" x14ac:dyDescent="0.2"/>
    <row r="21247" ht="12.75" customHeight="1" x14ac:dyDescent="0.2"/>
    <row r="21248" ht="12.75" customHeight="1" x14ac:dyDescent="0.2"/>
    <row r="21249" ht="12.75" customHeight="1" x14ac:dyDescent="0.2"/>
    <row r="21250" ht="12.75" customHeight="1" x14ac:dyDescent="0.2"/>
    <row r="21251" ht="12.75" customHeight="1" x14ac:dyDescent="0.2"/>
    <row r="21252" ht="12.75" customHeight="1" x14ac:dyDescent="0.2"/>
    <row r="21253" ht="12.75" customHeight="1" x14ac:dyDescent="0.2"/>
    <row r="21254" ht="12.75" customHeight="1" x14ac:dyDescent="0.2"/>
    <row r="21255" ht="12.75" customHeight="1" x14ac:dyDescent="0.2"/>
    <row r="21256" ht="12.75" customHeight="1" x14ac:dyDescent="0.2"/>
    <row r="21257" ht="12.75" customHeight="1" x14ac:dyDescent="0.2"/>
    <row r="21258" ht="12.75" customHeight="1" x14ac:dyDescent="0.2"/>
    <row r="21259" ht="12.75" customHeight="1" x14ac:dyDescent="0.2"/>
    <row r="21260" ht="12.75" customHeight="1" x14ac:dyDescent="0.2"/>
    <row r="21261" ht="12.75" customHeight="1" x14ac:dyDescent="0.2"/>
    <row r="21262" ht="12.75" customHeight="1" x14ac:dyDescent="0.2"/>
    <row r="21263" ht="12.75" customHeight="1" x14ac:dyDescent="0.2"/>
    <row r="21264" ht="12.75" customHeight="1" x14ac:dyDescent="0.2"/>
    <row r="21265" ht="12.75" customHeight="1" x14ac:dyDescent="0.2"/>
    <row r="21266" ht="12.75" customHeight="1" x14ac:dyDescent="0.2"/>
    <row r="21267" ht="12.75" customHeight="1" x14ac:dyDescent="0.2"/>
    <row r="21268" ht="12.75" customHeight="1" x14ac:dyDescent="0.2"/>
    <row r="21269" ht="12.75" customHeight="1" x14ac:dyDescent="0.2"/>
    <row r="21270" ht="12.75" customHeight="1" x14ac:dyDescent="0.2"/>
    <row r="21271" ht="12.75" customHeight="1" x14ac:dyDescent="0.2"/>
    <row r="21272" ht="12.75" customHeight="1" x14ac:dyDescent="0.2"/>
    <row r="21273" ht="12.75" customHeight="1" x14ac:dyDescent="0.2"/>
    <row r="21274" ht="12.75" customHeight="1" x14ac:dyDescent="0.2"/>
    <row r="21275" ht="12.75" customHeight="1" x14ac:dyDescent="0.2"/>
    <row r="21276" ht="12.75" customHeight="1" x14ac:dyDescent="0.2"/>
    <row r="21277" ht="12.75" customHeight="1" x14ac:dyDescent="0.2"/>
    <row r="21278" ht="12.75" customHeight="1" x14ac:dyDescent="0.2"/>
    <row r="21279" ht="12.75" customHeight="1" x14ac:dyDescent="0.2"/>
    <row r="21280" ht="12.75" customHeight="1" x14ac:dyDescent="0.2"/>
    <row r="21281" ht="12.75" customHeight="1" x14ac:dyDescent="0.2"/>
    <row r="21282" ht="12.75" customHeight="1" x14ac:dyDescent="0.2"/>
    <row r="21283" ht="12.75" customHeight="1" x14ac:dyDescent="0.2"/>
    <row r="21284" ht="12.75" customHeight="1" x14ac:dyDescent="0.2"/>
    <row r="21285" ht="12.75" customHeight="1" x14ac:dyDescent="0.2"/>
    <row r="21286" ht="12.75" customHeight="1" x14ac:dyDescent="0.2"/>
    <row r="21287" ht="12.75" customHeight="1" x14ac:dyDescent="0.2"/>
    <row r="21288" ht="12.75" customHeight="1" x14ac:dyDescent="0.2"/>
    <row r="21289" ht="12.75" customHeight="1" x14ac:dyDescent="0.2"/>
    <row r="21290" ht="12.75" customHeight="1" x14ac:dyDescent="0.2"/>
    <row r="21291" ht="12.75" customHeight="1" x14ac:dyDescent="0.2"/>
    <row r="21292" ht="12.75" customHeight="1" x14ac:dyDescent="0.2"/>
    <row r="21293" ht="12.75" customHeight="1" x14ac:dyDescent="0.2"/>
    <row r="21294" ht="12.75" customHeight="1" x14ac:dyDescent="0.2"/>
    <row r="21295" ht="12.75" customHeight="1" x14ac:dyDescent="0.2"/>
    <row r="21296" ht="12.75" customHeight="1" x14ac:dyDescent="0.2"/>
    <row r="21297" ht="12.75" customHeight="1" x14ac:dyDescent="0.2"/>
    <row r="21298" ht="12.75" customHeight="1" x14ac:dyDescent="0.2"/>
    <row r="21299" ht="12.75" customHeight="1" x14ac:dyDescent="0.2"/>
    <row r="21300" ht="12.75" customHeight="1" x14ac:dyDescent="0.2"/>
    <row r="21301" ht="12.75" customHeight="1" x14ac:dyDescent="0.2"/>
    <row r="21302" ht="12.75" customHeight="1" x14ac:dyDescent="0.2"/>
    <row r="21303" ht="12.75" customHeight="1" x14ac:dyDescent="0.2"/>
    <row r="21304" ht="12.75" customHeight="1" x14ac:dyDescent="0.2"/>
    <row r="21305" ht="12.75" customHeight="1" x14ac:dyDescent="0.2"/>
    <row r="21306" ht="12.75" customHeight="1" x14ac:dyDescent="0.2"/>
    <row r="21307" ht="12.75" customHeight="1" x14ac:dyDescent="0.2"/>
    <row r="21308" ht="12.75" customHeight="1" x14ac:dyDescent="0.2"/>
    <row r="21309" ht="12.75" customHeight="1" x14ac:dyDescent="0.2"/>
    <row r="21310" ht="12.75" customHeight="1" x14ac:dyDescent="0.2"/>
    <row r="21311" ht="12.75" customHeight="1" x14ac:dyDescent="0.2"/>
    <row r="21312" ht="12.75" customHeight="1" x14ac:dyDescent="0.2"/>
    <row r="21313" ht="12.75" customHeight="1" x14ac:dyDescent="0.2"/>
    <row r="21314" ht="12.75" customHeight="1" x14ac:dyDescent="0.2"/>
    <row r="21315" ht="12.75" customHeight="1" x14ac:dyDescent="0.2"/>
    <row r="21316" ht="12.75" customHeight="1" x14ac:dyDescent="0.2"/>
    <row r="21317" ht="12.75" customHeight="1" x14ac:dyDescent="0.2"/>
    <row r="21318" ht="12.75" customHeight="1" x14ac:dyDescent="0.2"/>
    <row r="21319" ht="12.75" customHeight="1" x14ac:dyDescent="0.2"/>
    <row r="21320" ht="12.75" customHeight="1" x14ac:dyDescent="0.2"/>
    <row r="21321" ht="12.75" customHeight="1" x14ac:dyDescent="0.2"/>
    <row r="21322" ht="12.75" customHeight="1" x14ac:dyDescent="0.2"/>
    <row r="21323" ht="12.75" customHeight="1" x14ac:dyDescent="0.2"/>
    <row r="21324" ht="12.75" customHeight="1" x14ac:dyDescent="0.2"/>
    <row r="21325" ht="12.75" customHeight="1" x14ac:dyDescent="0.2"/>
    <row r="21326" ht="12.75" customHeight="1" x14ac:dyDescent="0.2"/>
    <row r="21327" ht="12.75" customHeight="1" x14ac:dyDescent="0.2"/>
    <row r="21328" ht="12.75" customHeight="1" x14ac:dyDescent="0.2"/>
    <row r="21329" ht="12.75" customHeight="1" x14ac:dyDescent="0.2"/>
    <row r="21330" ht="12.75" customHeight="1" x14ac:dyDescent="0.2"/>
    <row r="21331" ht="12.75" customHeight="1" x14ac:dyDescent="0.2"/>
    <row r="21332" ht="12.75" customHeight="1" x14ac:dyDescent="0.2"/>
    <row r="21333" ht="12.75" customHeight="1" x14ac:dyDescent="0.2"/>
    <row r="21334" ht="12.75" customHeight="1" x14ac:dyDescent="0.2"/>
    <row r="21335" ht="12.75" customHeight="1" x14ac:dyDescent="0.2"/>
    <row r="21336" ht="12.75" customHeight="1" x14ac:dyDescent="0.2"/>
    <row r="21337" ht="12.75" customHeight="1" x14ac:dyDescent="0.2"/>
    <row r="21338" ht="12.75" customHeight="1" x14ac:dyDescent="0.2"/>
    <row r="21339" ht="12.75" customHeight="1" x14ac:dyDescent="0.2"/>
    <row r="21340" ht="12.75" customHeight="1" x14ac:dyDescent="0.2"/>
    <row r="21341" ht="12.75" customHeight="1" x14ac:dyDescent="0.2"/>
    <row r="21342" ht="12.75" customHeight="1" x14ac:dyDescent="0.2"/>
    <row r="21343" ht="12.75" customHeight="1" x14ac:dyDescent="0.2"/>
    <row r="21344" ht="12.75" customHeight="1" x14ac:dyDescent="0.2"/>
    <row r="21345" ht="12.75" customHeight="1" x14ac:dyDescent="0.2"/>
    <row r="21346" ht="12.75" customHeight="1" x14ac:dyDescent="0.2"/>
    <row r="21347" ht="12.75" customHeight="1" x14ac:dyDescent="0.2"/>
    <row r="21348" ht="12.75" customHeight="1" x14ac:dyDescent="0.2"/>
    <row r="21349" ht="12.75" customHeight="1" x14ac:dyDescent="0.2"/>
    <row r="21350" ht="12.75" customHeight="1" x14ac:dyDescent="0.2"/>
    <row r="21351" ht="12.75" customHeight="1" x14ac:dyDescent="0.2"/>
    <row r="21352" ht="12.75" customHeight="1" x14ac:dyDescent="0.2"/>
    <row r="21353" ht="12.75" customHeight="1" x14ac:dyDescent="0.2"/>
    <row r="21354" ht="12.75" customHeight="1" x14ac:dyDescent="0.2"/>
    <row r="21355" ht="12.75" customHeight="1" x14ac:dyDescent="0.2"/>
    <row r="21356" ht="12.75" customHeight="1" x14ac:dyDescent="0.2"/>
    <row r="21357" ht="12.75" customHeight="1" x14ac:dyDescent="0.2"/>
    <row r="21358" ht="12.75" customHeight="1" x14ac:dyDescent="0.2"/>
    <row r="21359" ht="12.75" customHeight="1" x14ac:dyDescent="0.2"/>
    <row r="21360" ht="12.75" customHeight="1" x14ac:dyDescent="0.2"/>
    <row r="21361" ht="12.75" customHeight="1" x14ac:dyDescent="0.2"/>
    <row r="21362" ht="12.75" customHeight="1" x14ac:dyDescent="0.2"/>
    <row r="21363" ht="12.75" customHeight="1" x14ac:dyDescent="0.2"/>
    <row r="21364" ht="12.75" customHeight="1" x14ac:dyDescent="0.2"/>
    <row r="21365" ht="12.75" customHeight="1" x14ac:dyDescent="0.2"/>
    <row r="21366" ht="12.75" customHeight="1" x14ac:dyDescent="0.2"/>
    <row r="21367" ht="12.75" customHeight="1" x14ac:dyDescent="0.2"/>
    <row r="21368" ht="12.75" customHeight="1" x14ac:dyDescent="0.2"/>
    <row r="21369" ht="12.75" customHeight="1" x14ac:dyDescent="0.2"/>
    <row r="21370" ht="12.75" customHeight="1" x14ac:dyDescent="0.2"/>
    <row r="21371" ht="12.75" customHeight="1" x14ac:dyDescent="0.2"/>
    <row r="21372" ht="12.75" customHeight="1" x14ac:dyDescent="0.2"/>
    <row r="21373" ht="12.75" customHeight="1" x14ac:dyDescent="0.2"/>
    <row r="21374" ht="12.75" customHeight="1" x14ac:dyDescent="0.2"/>
    <row r="21375" ht="12.75" customHeight="1" x14ac:dyDescent="0.2"/>
    <row r="21376" ht="12.75" customHeight="1" x14ac:dyDescent="0.2"/>
    <row r="21377" ht="12.75" customHeight="1" x14ac:dyDescent="0.2"/>
    <row r="21378" ht="12.75" customHeight="1" x14ac:dyDescent="0.2"/>
    <row r="21379" ht="12.75" customHeight="1" x14ac:dyDescent="0.2"/>
    <row r="21380" ht="12.75" customHeight="1" x14ac:dyDescent="0.2"/>
    <row r="21381" ht="12.75" customHeight="1" x14ac:dyDescent="0.2"/>
    <row r="21382" ht="12.75" customHeight="1" x14ac:dyDescent="0.2"/>
    <row r="21383" ht="12.75" customHeight="1" x14ac:dyDescent="0.2"/>
    <row r="21384" ht="12.75" customHeight="1" x14ac:dyDescent="0.2"/>
    <row r="21385" ht="12.75" customHeight="1" x14ac:dyDescent="0.2"/>
    <row r="21386" ht="12.75" customHeight="1" x14ac:dyDescent="0.2"/>
    <row r="21387" ht="12.75" customHeight="1" x14ac:dyDescent="0.2"/>
    <row r="21388" ht="12.75" customHeight="1" x14ac:dyDescent="0.2"/>
    <row r="21389" ht="12.75" customHeight="1" x14ac:dyDescent="0.2"/>
    <row r="21390" ht="12.75" customHeight="1" x14ac:dyDescent="0.2"/>
    <row r="21391" ht="12.75" customHeight="1" x14ac:dyDescent="0.2"/>
    <row r="21392" ht="12.75" customHeight="1" x14ac:dyDescent="0.2"/>
    <row r="21393" ht="12.75" customHeight="1" x14ac:dyDescent="0.2"/>
    <row r="21394" ht="12.75" customHeight="1" x14ac:dyDescent="0.2"/>
    <row r="21395" ht="12.75" customHeight="1" x14ac:dyDescent="0.2"/>
    <row r="21396" ht="12.75" customHeight="1" x14ac:dyDescent="0.2"/>
    <row r="21397" ht="12.75" customHeight="1" x14ac:dyDescent="0.2"/>
    <row r="21398" ht="12.75" customHeight="1" x14ac:dyDescent="0.2"/>
    <row r="21399" ht="12.75" customHeight="1" x14ac:dyDescent="0.2"/>
    <row r="21400" ht="12.75" customHeight="1" x14ac:dyDescent="0.2"/>
    <row r="21401" ht="12.75" customHeight="1" x14ac:dyDescent="0.2"/>
    <row r="21402" ht="12.75" customHeight="1" x14ac:dyDescent="0.2"/>
    <row r="21403" ht="12.75" customHeight="1" x14ac:dyDescent="0.2"/>
    <row r="21404" ht="12.75" customHeight="1" x14ac:dyDescent="0.2"/>
    <row r="21405" ht="12.75" customHeight="1" x14ac:dyDescent="0.2"/>
    <row r="21406" ht="12.75" customHeight="1" x14ac:dyDescent="0.2"/>
    <row r="21407" ht="12.75" customHeight="1" x14ac:dyDescent="0.2"/>
    <row r="21408" ht="12.75" customHeight="1" x14ac:dyDescent="0.2"/>
    <row r="21409" ht="12.75" customHeight="1" x14ac:dyDescent="0.2"/>
    <row r="21410" ht="12.75" customHeight="1" x14ac:dyDescent="0.2"/>
    <row r="21411" ht="12.75" customHeight="1" x14ac:dyDescent="0.2"/>
    <row r="21412" ht="12.75" customHeight="1" x14ac:dyDescent="0.2"/>
    <row r="21413" ht="12.75" customHeight="1" x14ac:dyDescent="0.2"/>
    <row r="21414" ht="12.75" customHeight="1" x14ac:dyDescent="0.2"/>
    <row r="21415" ht="12.75" customHeight="1" x14ac:dyDescent="0.2"/>
    <row r="21416" ht="12.75" customHeight="1" x14ac:dyDescent="0.2"/>
    <row r="21417" ht="12.75" customHeight="1" x14ac:dyDescent="0.2"/>
    <row r="21418" ht="12.75" customHeight="1" x14ac:dyDescent="0.2"/>
    <row r="21419" ht="12.75" customHeight="1" x14ac:dyDescent="0.2"/>
    <row r="21420" ht="12.75" customHeight="1" x14ac:dyDescent="0.2"/>
    <row r="21421" ht="12.75" customHeight="1" x14ac:dyDescent="0.2"/>
    <row r="21422" ht="12.75" customHeight="1" x14ac:dyDescent="0.2"/>
    <row r="21423" ht="12.75" customHeight="1" x14ac:dyDescent="0.2"/>
    <row r="21424" ht="12.75" customHeight="1" x14ac:dyDescent="0.2"/>
    <row r="21425" ht="12.75" customHeight="1" x14ac:dyDescent="0.2"/>
    <row r="21426" ht="12.75" customHeight="1" x14ac:dyDescent="0.2"/>
    <row r="21427" ht="12.75" customHeight="1" x14ac:dyDescent="0.2"/>
    <row r="21428" ht="12.75" customHeight="1" x14ac:dyDescent="0.2"/>
    <row r="21429" ht="12.75" customHeight="1" x14ac:dyDescent="0.2"/>
    <row r="21430" ht="12.75" customHeight="1" x14ac:dyDescent="0.2"/>
    <row r="21431" ht="12.75" customHeight="1" x14ac:dyDescent="0.2"/>
    <row r="21432" ht="12.75" customHeight="1" x14ac:dyDescent="0.2"/>
    <row r="21433" ht="12.75" customHeight="1" x14ac:dyDescent="0.2"/>
    <row r="21434" ht="12.75" customHeight="1" x14ac:dyDescent="0.2"/>
    <row r="21435" ht="12.75" customHeight="1" x14ac:dyDescent="0.2"/>
    <row r="21436" ht="12.75" customHeight="1" x14ac:dyDescent="0.2"/>
    <row r="21437" ht="12.75" customHeight="1" x14ac:dyDescent="0.2"/>
    <row r="21438" ht="12.75" customHeight="1" x14ac:dyDescent="0.2"/>
    <row r="21439" ht="12.75" customHeight="1" x14ac:dyDescent="0.2"/>
    <row r="21440" ht="12.75" customHeight="1" x14ac:dyDescent="0.2"/>
    <row r="21441" ht="12.75" customHeight="1" x14ac:dyDescent="0.2"/>
    <row r="21442" ht="12.75" customHeight="1" x14ac:dyDescent="0.2"/>
    <row r="21443" ht="12.75" customHeight="1" x14ac:dyDescent="0.2"/>
    <row r="21444" ht="12.75" customHeight="1" x14ac:dyDescent="0.2"/>
    <row r="21445" ht="12.75" customHeight="1" x14ac:dyDescent="0.2"/>
    <row r="21446" ht="12.75" customHeight="1" x14ac:dyDescent="0.2"/>
    <row r="21447" ht="12.75" customHeight="1" x14ac:dyDescent="0.2"/>
    <row r="21448" ht="12.75" customHeight="1" x14ac:dyDescent="0.2"/>
    <row r="21449" ht="12.75" customHeight="1" x14ac:dyDescent="0.2"/>
    <row r="21450" ht="12.75" customHeight="1" x14ac:dyDescent="0.2"/>
    <row r="21451" ht="12.75" customHeight="1" x14ac:dyDescent="0.2"/>
    <row r="21452" ht="12.75" customHeight="1" x14ac:dyDescent="0.2"/>
    <row r="21453" ht="12.75" customHeight="1" x14ac:dyDescent="0.2"/>
    <row r="21454" ht="12.75" customHeight="1" x14ac:dyDescent="0.2"/>
    <row r="21455" ht="12.75" customHeight="1" x14ac:dyDescent="0.2"/>
    <row r="21456" ht="12.75" customHeight="1" x14ac:dyDescent="0.2"/>
    <row r="21457" ht="12.75" customHeight="1" x14ac:dyDescent="0.2"/>
    <row r="21458" ht="12.75" customHeight="1" x14ac:dyDescent="0.2"/>
    <row r="21459" ht="12.75" customHeight="1" x14ac:dyDescent="0.2"/>
    <row r="21460" ht="12.75" customHeight="1" x14ac:dyDescent="0.2"/>
    <row r="21461" ht="12.75" customHeight="1" x14ac:dyDescent="0.2"/>
    <row r="21462" ht="12.75" customHeight="1" x14ac:dyDescent="0.2"/>
    <row r="21463" ht="12.75" customHeight="1" x14ac:dyDescent="0.2"/>
    <row r="21464" ht="12.75" customHeight="1" x14ac:dyDescent="0.2"/>
    <row r="21465" ht="12.75" customHeight="1" x14ac:dyDescent="0.2"/>
    <row r="21466" ht="12.75" customHeight="1" x14ac:dyDescent="0.2"/>
    <row r="21467" ht="12.75" customHeight="1" x14ac:dyDescent="0.2"/>
    <row r="21468" ht="12.75" customHeight="1" x14ac:dyDescent="0.2"/>
    <row r="21469" ht="12.75" customHeight="1" x14ac:dyDescent="0.2"/>
    <row r="21470" ht="12.75" customHeight="1" x14ac:dyDescent="0.2"/>
    <row r="21471" ht="12.75" customHeight="1" x14ac:dyDescent="0.2"/>
    <row r="21472" ht="12.75" customHeight="1" x14ac:dyDescent="0.2"/>
    <row r="21473" ht="12.75" customHeight="1" x14ac:dyDescent="0.2"/>
    <row r="21474" ht="12.75" customHeight="1" x14ac:dyDescent="0.2"/>
    <row r="21475" ht="12.75" customHeight="1" x14ac:dyDescent="0.2"/>
    <row r="21476" ht="12.75" customHeight="1" x14ac:dyDescent="0.2"/>
    <row r="21477" ht="12.75" customHeight="1" x14ac:dyDescent="0.2"/>
    <row r="21478" ht="12.75" customHeight="1" x14ac:dyDescent="0.2"/>
    <row r="21479" ht="12.75" customHeight="1" x14ac:dyDescent="0.2"/>
    <row r="21480" ht="12.75" customHeight="1" x14ac:dyDescent="0.2"/>
    <row r="21481" ht="12.75" customHeight="1" x14ac:dyDescent="0.2"/>
    <row r="21482" ht="12.75" customHeight="1" x14ac:dyDescent="0.2"/>
    <row r="21483" ht="12.75" customHeight="1" x14ac:dyDescent="0.2"/>
    <row r="21484" ht="12.75" customHeight="1" x14ac:dyDescent="0.2"/>
    <row r="21485" ht="12.75" customHeight="1" x14ac:dyDescent="0.2"/>
    <row r="21486" ht="12.75" customHeight="1" x14ac:dyDescent="0.2"/>
    <row r="21487" ht="12.75" customHeight="1" x14ac:dyDescent="0.2"/>
    <row r="21488" ht="12.75" customHeight="1" x14ac:dyDescent="0.2"/>
    <row r="21489" ht="12.75" customHeight="1" x14ac:dyDescent="0.2"/>
    <row r="21490" ht="12.75" customHeight="1" x14ac:dyDescent="0.2"/>
    <row r="21491" ht="12.75" customHeight="1" x14ac:dyDescent="0.2"/>
    <row r="21492" ht="12.75" customHeight="1" x14ac:dyDescent="0.2"/>
    <row r="21493" ht="12.75" customHeight="1" x14ac:dyDescent="0.2"/>
    <row r="21494" ht="12.75" customHeight="1" x14ac:dyDescent="0.2"/>
    <row r="21495" ht="12.75" customHeight="1" x14ac:dyDescent="0.2"/>
    <row r="21496" ht="12.75" customHeight="1" x14ac:dyDescent="0.2"/>
    <row r="21497" ht="12.75" customHeight="1" x14ac:dyDescent="0.2"/>
    <row r="21498" ht="12.75" customHeight="1" x14ac:dyDescent="0.2"/>
    <row r="21499" ht="12.75" customHeight="1" x14ac:dyDescent="0.2"/>
    <row r="21500" ht="12.75" customHeight="1" x14ac:dyDescent="0.2"/>
    <row r="21501" ht="12.75" customHeight="1" x14ac:dyDescent="0.2"/>
    <row r="21502" ht="12.75" customHeight="1" x14ac:dyDescent="0.2"/>
    <row r="21503" ht="12.75" customHeight="1" x14ac:dyDescent="0.2"/>
    <row r="21504" ht="12.75" customHeight="1" x14ac:dyDescent="0.2"/>
    <row r="21505" ht="12.75" customHeight="1" x14ac:dyDescent="0.2"/>
    <row r="21506" ht="12.75" customHeight="1" x14ac:dyDescent="0.2"/>
    <row r="21507" ht="12.75" customHeight="1" x14ac:dyDescent="0.2"/>
    <row r="21508" ht="12.75" customHeight="1" x14ac:dyDescent="0.2"/>
    <row r="21509" ht="12.75" customHeight="1" x14ac:dyDescent="0.2"/>
    <row r="21510" ht="12.75" customHeight="1" x14ac:dyDescent="0.2"/>
    <row r="21511" ht="12.75" customHeight="1" x14ac:dyDescent="0.2"/>
    <row r="21512" ht="12.75" customHeight="1" x14ac:dyDescent="0.2"/>
    <row r="21513" ht="12.75" customHeight="1" x14ac:dyDescent="0.2"/>
    <row r="21514" ht="12.75" customHeight="1" x14ac:dyDescent="0.2"/>
    <row r="21515" ht="12.75" customHeight="1" x14ac:dyDescent="0.2"/>
    <row r="21516" ht="12.75" customHeight="1" x14ac:dyDescent="0.2"/>
    <row r="21517" ht="12.75" customHeight="1" x14ac:dyDescent="0.2"/>
    <row r="21518" ht="12.75" customHeight="1" x14ac:dyDescent="0.2"/>
    <row r="21519" ht="12.75" customHeight="1" x14ac:dyDescent="0.2"/>
    <row r="21520" ht="12.75" customHeight="1" x14ac:dyDescent="0.2"/>
    <row r="21521" ht="12.75" customHeight="1" x14ac:dyDescent="0.2"/>
    <row r="21522" ht="12.75" customHeight="1" x14ac:dyDescent="0.2"/>
    <row r="21523" ht="12.75" customHeight="1" x14ac:dyDescent="0.2"/>
    <row r="21524" ht="12.75" customHeight="1" x14ac:dyDescent="0.2"/>
    <row r="21525" ht="12.75" customHeight="1" x14ac:dyDescent="0.2"/>
    <row r="21526" ht="12.75" customHeight="1" x14ac:dyDescent="0.2"/>
    <row r="21527" ht="12.75" customHeight="1" x14ac:dyDescent="0.2"/>
    <row r="21528" ht="12.75" customHeight="1" x14ac:dyDescent="0.2"/>
    <row r="21529" ht="12.75" customHeight="1" x14ac:dyDescent="0.2"/>
    <row r="21530" ht="12.75" customHeight="1" x14ac:dyDescent="0.2"/>
    <row r="21531" ht="12.75" customHeight="1" x14ac:dyDescent="0.2"/>
    <row r="21532" ht="12.75" customHeight="1" x14ac:dyDescent="0.2"/>
    <row r="21533" ht="12.75" customHeight="1" x14ac:dyDescent="0.2"/>
    <row r="21534" ht="12.75" customHeight="1" x14ac:dyDescent="0.2"/>
    <row r="21535" ht="12.75" customHeight="1" x14ac:dyDescent="0.2"/>
    <row r="21536" ht="12.75" customHeight="1" x14ac:dyDescent="0.2"/>
    <row r="21537" ht="12.75" customHeight="1" x14ac:dyDescent="0.2"/>
    <row r="21538" ht="12.75" customHeight="1" x14ac:dyDescent="0.2"/>
    <row r="21539" ht="12.75" customHeight="1" x14ac:dyDescent="0.2"/>
    <row r="21540" ht="12.75" customHeight="1" x14ac:dyDescent="0.2"/>
    <row r="21541" ht="12.75" customHeight="1" x14ac:dyDescent="0.2"/>
    <row r="21542" ht="12.75" customHeight="1" x14ac:dyDescent="0.2"/>
    <row r="21543" ht="12.75" customHeight="1" x14ac:dyDescent="0.2"/>
    <row r="21544" ht="12.75" customHeight="1" x14ac:dyDescent="0.2"/>
    <row r="21545" ht="12.75" customHeight="1" x14ac:dyDescent="0.2"/>
    <row r="21546" ht="12.75" customHeight="1" x14ac:dyDescent="0.2"/>
    <row r="21547" ht="12.75" customHeight="1" x14ac:dyDescent="0.2"/>
    <row r="21548" ht="12.75" customHeight="1" x14ac:dyDescent="0.2"/>
    <row r="21549" ht="12.75" customHeight="1" x14ac:dyDescent="0.2"/>
    <row r="21550" ht="12.75" customHeight="1" x14ac:dyDescent="0.2"/>
    <row r="21551" ht="12.75" customHeight="1" x14ac:dyDescent="0.2"/>
    <row r="21552" ht="12.75" customHeight="1" x14ac:dyDescent="0.2"/>
    <row r="21553" ht="12.75" customHeight="1" x14ac:dyDescent="0.2"/>
    <row r="21554" ht="12.75" customHeight="1" x14ac:dyDescent="0.2"/>
    <row r="21555" ht="12.75" customHeight="1" x14ac:dyDescent="0.2"/>
    <row r="21556" ht="12.75" customHeight="1" x14ac:dyDescent="0.2"/>
    <row r="21557" ht="12.75" customHeight="1" x14ac:dyDescent="0.2"/>
    <row r="21558" ht="12.75" customHeight="1" x14ac:dyDescent="0.2"/>
    <row r="21559" ht="12.75" customHeight="1" x14ac:dyDescent="0.2"/>
    <row r="21560" ht="12.75" customHeight="1" x14ac:dyDescent="0.2"/>
    <row r="21561" ht="12.75" customHeight="1" x14ac:dyDescent="0.2"/>
    <row r="21562" ht="12.75" customHeight="1" x14ac:dyDescent="0.2"/>
    <row r="21563" ht="12.75" customHeight="1" x14ac:dyDescent="0.2"/>
    <row r="21564" ht="12.75" customHeight="1" x14ac:dyDescent="0.2"/>
    <row r="21565" ht="12.75" customHeight="1" x14ac:dyDescent="0.2"/>
    <row r="21566" ht="12.75" customHeight="1" x14ac:dyDescent="0.2"/>
    <row r="21567" ht="12.75" customHeight="1" x14ac:dyDescent="0.2"/>
    <row r="21568" ht="12.75" customHeight="1" x14ac:dyDescent="0.2"/>
    <row r="21569" ht="12.75" customHeight="1" x14ac:dyDescent="0.2"/>
    <row r="21570" ht="12.75" customHeight="1" x14ac:dyDescent="0.2"/>
    <row r="21571" ht="12.75" customHeight="1" x14ac:dyDescent="0.2"/>
    <row r="21572" ht="12.75" customHeight="1" x14ac:dyDescent="0.2"/>
  </sheetData>
  <mergeCells count="386">
    <mergeCell ref="Q934:Q935"/>
    <mergeCell ref="R934:R935"/>
    <mergeCell ref="B952:J952"/>
    <mergeCell ref="B933:J933"/>
    <mergeCell ref="A934:A935"/>
    <mergeCell ref="B934:J934"/>
    <mergeCell ref="K934:K935"/>
    <mergeCell ref="L934:L935"/>
    <mergeCell ref="M934:M935"/>
    <mergeCell ref="N934:N935"/>
    <mergeCell ref="O934:O935"/>
    <mergeCell ref="P934:P935"/>
    <mergeCell ref="R912:R913"/>
    <mergeCell ref="A912:A913"/>
    <mergeCell ref="B912:J912"/>
    <mergeCell ref="K912:K913"/>
    <mergeCell ref="L912:L913"/>
    <mergeCell ref="M912:M913"/>
    <mergeCell ref="N912:N913"/>
    <mergeCell ref="O912:O913"/>
    <mergeCell ref="P912:P913"/>
    <mergeCell ref="Q912:Q913"/>
    <mergeCell ref="R890:R891"/>
    <mergeCell ref="A890:A891"/>
    <mergeCell ref="B890:J890"/>
    <mergeCell ref="K890:K891"/>
    <mergeCell ref="L890:L891"/>
    <mergeCell ref="M890:M891"/>
    <mergeCell ref="N890:N891"/>
    <mergeCell ref="O890:O891"/>
    <mergeCell ref="P890:P891"/>
    <mergeCell ref="Q890:Q891"/>
    <mergeCell ref="R846:R847"/>
    <mergeCell ref="A846:A847"/>
    <mergeCell ref="B846:J846"/>
    <mergeCell ref="K846:K847"/>
    <mergeCell ref="L846:L847"/>
    <mergeCell ref="M846:M847"/>
    <mergeCell ref="N846:N847"/>
    <mergeCell ref="O846:O847"/>
    <mergeCell ref="P846:P847"/>
    <mergeCell ref="Q846:Q847"/>
    <mergeCell ref="Q554:Q555"/>
    <mergeCell ref="S439:S440"/>
    <mergeCell ref="Q416:Q417"/>
    <mergeCell ref="R416:R417"/>
    <mergeCell ref="A439:A440"/>
    <mergeCell ref="B439:K439"/>
    <mergeCell ref="L439:L440"/>
    <mergeCell ref="M439:M440"/>
    <mergeCell ref="R439:R440"/>
    <mergeCell ref="N439:N440"/>
    <mergeCell ref="O439:O440"/>
    <mergeCell ref="B416:K416"/>
    <mergeCell ref="L416:L417"/>
    <mergeCell ref="M416:M417"/>
    <mergeCell ref="N416:N417"/>
    <mergeCell ref="O416:O417"/>
    <mergeCell ref="P416:P417"/>
    <mergeCell ref="P439:P440"/>
    <mergeCell ref="Q439:Q440"/>
    <mergeCell ref="S462:S463"/>
    <mergeCell ref="M531:M532"/>
    <mergeCell ref="N531:N532"/>
    <mergeCell ref="O531:O532"/>
    <mergeCell ref="P531:P532"/>
    <mergeCell ref="Q531:Q532"/>
    <mergeCell ref="R531:R532"/>
    <mergeCell ref="S485:S486"/>
    <mergeCell ref="R508:R509"/>
    <mergeCell ref="M462:M463"/>
    <mergeCell ref="N462:N463"/>
    <mergeCell ref="O462:O463"/>
    <mergeCell ref="P462:P463"/>
    <mergeCell ref="Q462:Q463"/>
    <mergeCell ref="R485:R486"/>
    <mergeCell ref="R462:R463"/>
    <mergeCell ref="O485:O486"/>
    <mergeCell ref="P485:P486"/>
    <mergeCell ref="Q485:Q486"/>
    <mergeCell ref="N508:N509"/>
    <mergeCell ref="O508:O509"/>
    <mergeCell ref="R824:R825"/>
    <mergeCell ref="K824:K825"/>
    <mergeCell ref="L824:L825"/>
    <mergeCell ref="M824:M825"/>
    <mergeCell ref="N824:N825"/>
    <mergeCell ref="O824:O825"/>
    <mergeCell ref="P824:P825"/>
    <mergeCell ref="N758:N759"/>
    <mergeCell ref="O758:O759"/>
    <mergeCell ref="L758:L759"/>
    <mergeCell ref="M758:M759"/>
    <mergeCell ref="M780:M781"/>
    <mergeCell ref="N780:N781"/>
    <mergeCell ref="O780:O781"/>
    <mergeCell ref="P780:P781"/>
    <mergeCell ref="Q780:Q781"/>
    <mergeCell ref="R780:R781"/>
    <mergeCell ref="P758:P759"/>
    <mergeCell ref="Q758:Q759"/>
    <mergeCell ref="Q802:Q803"/>
    <mergeCell ref="R802:R803"/>
    <mergeCell ref="K802:K803"/>
    <mergeCell ref="L802:L803"/>
    <mergeCell ref="M802:M803"/>
    <mergeCell ref="K714:K715"/>
    <mergeCell ref="L714:L715"/>
    <mergeCell ref="M714:M715"/>
    <mergeCell ref="N714:N715"/>
    <mergeCell ref="L670:L671"/>
    <mergeCell ref="M670:M671"/>
    <mergeCell ref="N670:N671"/>
    <mergeCell ref="A670:A671"/>
    <mergeCell ref="A692:A693"/>
    <mergeCell ref="K692:K693"/>
    <mergeCell ref="L692:L693"/>
    <mergeCell ref="B688:J688"/>
    <mergeCell ref="M692:M693"/>
    <mergeCell ref="B713:J713"/>
    <mergeCell ref="B691:J691"/>
    <mergeCell ref="M347:M348"/>
    <mergeCell ref="O802:O803"/>
    <mergeCell ref="P802:P803"/>
    <mergeCell ref="N736:N737"/>
    <mergeCell ref="O736:O737"/>
    <mergeCell ref="P736:P737"/>
    <mergeCell ref="O670:O671"/>
    <mergeCell ref="K577:K578"/>
    <mergeCell ref="L577:L578"/>
    <mergeCell ref="K600:K601"/>
    <mergeCell ref="L600:L601"/>
    <mergeCell ref="M577:M578"/>
    <mergeCell ref="N577:N578"/>
    <mergeCell ref="O577:O578"/>
    <mergeCell ref="P577:P578"/>
    <mergeCell ref="M600:M601"/>
    <mergeCell ref="N600:N601"/>
    <mergeCell ref="O600:O601"/>
    <mergeCell ref="N692:N693"/>
    <mergeCell ref="N802:N803"/>
    <mergeCell ref="K780:K781"/>
    <mergeCell ref="M623:M624"/>
    <mergeCell ref="N554:N555"/>
    <mergeCell ref="O554:O555"/>
    <mergeCell ref="A255:A256"/>
    <mergeCell ref="B255:K255"/>
    <mergeCell ref="L255:L256"/>
    <mergeCell ref="A301:A302"/>
    <mergeCell ref="M255:M256"/>
    <mergeCell ref="A278:A279"/>
    <mergeCell ref="B278:K278"/>
    <mergeCell ref="L278:L279"/>
    <mergeCell ref="M278:M279"/>
    <mergeCell ref="B301:K301"/>
    <mergeCell ref="L301:L302"/>
    <mergeCell ref="M301:M302"/>
    <mergeCell ref="B170:J170"/>
    <mergeCell ref="B186:J186"/>
    <mergeCell ref="B202:J202"/>
    <mergeCell ref="B219:J219"/>
    <mergeCell ref="B236:J236"/>
    <mergeCell ref="B324:K324"/>
    <mergeCell ref="L324:L325"/>
    <mergeCell ref="M324:M325"/>
    <mergeCell ref="B274:K274"/>
    <mergeCell ref="B297:K297"/>
    <mergeCell ref="B320:K320"/>
    <mergeCell ref="B16:J16"/>
    <mergeCell ref="B33:J33"/>
    <mergeCell ref="B53:J53"/>
    <mergeCell ref="B71:J71"/>
    <mergeCell ref="B88:J88"/>
    <mergeCell ref="B104:J104"/>
    <mergeCell ref="B120:J120"/>
    <mergeCell ref="B137:J137"/>
    <mergeCell ref="B153:J153"/>
    <mergeCell ref="S278:S279"/>
    <mergeCell ref="N301:N302"/>
    <mergeCell ref="O301:O302"/>
    <mergeCell ref="P301:P302"/>
    <mergeCell ref="Q301:Q302"/>
    <mergeCell ref="R301:R302"/>
    <mergeCell ref="S301:S302"/>
    <mergeCell ref="N255:N256"/>
    <mergeCell ref="O255:O256"/>
    <mergeCell ref="P255:P256"/>
    <mergeCell ref="Q278:Q279"/>
    <mergeCell ref="R278:R279"/>
    <mergeCell ref="Q255:Q256"/>
    <mergeCell ref="R255:R256"/>
    <mergeCell ref="S255:S256"/>
    <mergeCell ref="O278:O279"/>
    <mergeCell ref="P278:P279"/>
    <mergeCell ref="N278:N279"/>
    <mergeCell ref="R347:R348"/>
    <mergeCell ref="S347:S348"/>
    <mergeCell ref="B370:K370"/>
    <mergeCell ref="L370:L371"/>
    <mergeCell ref="M370:M371"/>
    <mergeCell ref="N370:N371"/>
    <mergeCell ref="S370:S371"/>
    <mergeCell ref="A324:A325"/>
    <mergeCell ref="A347:A348"/>
    <mergeCell ref="A370:A371"/>
    <mergeCell ref="S324:S325"/>
    <mergeCell ref="Q370:Q371"/>
    <mergeCell ref="B347:K347"/>
    <mergeCell ref="L347:L348"/>
    <mergeCell ref="P324:P325"/>
    <mergeCell ref="Q324:Q325"/>
    <mergeCell ref="R324:R325"/>
    <mergeCell ref="N324:N325"/>
    <mergeCell ref="O324:O325"/>
    <mergeCell ref="N347:N348"/>
    <mergeCell ref="O347:O348"/>
    <mergeCell ref="P347:P348"/>
    <mergeCell ref="Q347:Q348"/>
    <mergeCell ref="B343:K343"/>
    <mergeCell ref="S393:S394"/>
    <mergeCell ref="S416:S417"/>
    <mergeCell ref="O370:O371"/>
    <mergeCell ref="P370:P371"/>
    <mergeCell ref="B393:K393"/>
    <mergeCell ref="L393:L394"/>
    <mergeCell ref="M393:M394"/>
    <mergeCell ref="N393:N394"/>
    <mergeCell ref="R370:R371"/>
    <mergeCell ref="R393:R394"/>
    <mergeCell ref="Q393:Q394"/>
    <mergeCell ref="P554:P555"/>
    <mergeCell ref="L508:L509"/>
    <mergeCell ref="M508:M509"/>
    <mergeCell ref="O393:O394"/>
    <mergeCell ref="P393:P394"/>
    <mergeCell ref="P508:P509"/>
    <mergeCell ref="A393:A394"/>
    <mergeCell ref="A416:A417"/>
    <mergeCell ref="A462:A463"/>
    <mergeCell ref="A485:A486"/>
    <mergeCell ref="B485:K485"/>
    <mergeCell ref="L485:L486"/>
    <mergeCell ref="M485:M486"/>
    <mergeCell ref="N485:N486"/>
    <mergeCell ref="B462:K462"/>
    <mergeCell ref="L462:L463"/>
    <mergeCell ref="A531:A532"/>
    <mergeCell ref="K531:K532"/>
    <mergeCell ref="L531:L532"/>
    <mergeCell ref="M554:M555"/>
    <mergeCell ref="A554:A555"/>
    <mergeCell ref="B527:J527"/>
    <mergeCell ref="B481:K481"/>
    <mergeCell ref="B504:K504"/>
    <mergeCell ref="L623:L624"/>
    <mergeCell ref="Q577:Q578"/>
    <mergeCell ref="R577:R578"/>
    <mergeCell ref="R714:R715"/>
    <mergeCell ref="O692:O693"/>
    <mergeCell ref="P692:P693"/>
    <mergeCell ref="R692:R693"/>
    <mergeCell ref="P670:P671"/>
    <mergeCell ref="Q670:Q671"/>
    <mergeCell ref="P600:P601"/>
    <mergeCell ref="P623:P624"/>
    <mergeCell ref="Q623:Q624"/>
    <mergeCell ref="Q600:Q601"/>
    <mergeCell ref="R600:R601"/>
    <mergeCell ref="Q692:Q693"/>
    <mergeCell ref="Q714:Q715"/>
    <mergeCell ref="Q648:Q649"/>
    <mergeCell ref="R648:R649"/>
    <mergeCell ref="R670:R671"/>
    <mergeCell ref="O714:O715"/>
    <mergeCell ref="P714:P715"/>
    <mergeCell ref="R623:R624"/>
    <mergeCell ref="K758:K759"/>
    <mergeCell ref="B754:J754"/>
    <mergeCell ref="B776:J776"/>
    <mergeCell ref="B757:J757"/>
    <mergeCell ref="R758:R759"/>
    <mergeCell ref="B508:J508"/>
    <mergeCell ref="B531:J531"/>
    <mergeCell ref="R554:R555"/>
    <mergeCell ref="K554:K555"/>
    <mergeCell ref="L554:L555"/>
    <mergeCell ref="K736:K737"/>
    <mergeCell ref="L736:L737"/>
    <mergeCell ref="M736:M737"/>
    <mergeCell ref="R736:R737"/>
    <mergeCell ref="Q508:Q509"/>
    <mergeCell ref="M648:M649"/>
    <mergeCell ref="K670:K671"/>
    <mergeCell ref="N648:N649"/>
    <mergeCell ref="O648:O649"/>
    <mergeCell ref="P648:P649"/>
    <mergeCell ref="N623:N624"/>
    <mergeCell ref="O623:O624"/>
    <mergeCell ref="K648:K649"/>
    <mergeCell ref="L648:L649"/>
    <mergeCell ref="B908:J908"/>
    <mergeCell ref="A508:A509"/>
    <mergeCell ref="K508:K509"/>
    <mergeCell ref="B550:J550"/>
    <mergeCell ref="B573:J573"/>
    <mergeCell ref="B596:J596"/>
    <mergeCell ref="B619:J619"/>
    <mergeCell ref="B644:J644"/>
    <mergeCell ref="R868:R869"/>
    <mergeCell ref="A868:A869"/>
    <mergeCell ref="B868:J868"/>
    <mergeCell ref="K868:K869"/>
    <mergeCell ref="L868:L869"/>
    <mergeCell ref="M868:M869"/>
    <mergeCell ref="N868:N869"/>
    <mergeCell ref="O868:O869"/>
    <mergeCell ref="P868:P869"/>
    <mergeCell ref="Q868:Q869"/>
    <mergeCell ref="Q824:Q825"/>
    <mergeCell ref="Q736:Q737"/>
    <mergeCell ref="A802:A803"/>
    <mergeCell ref="A824:A825"/>
    <mergeCell ref="A780:A781"/>
    <mergeCell ref="L780:L781"/>
    <mergeCell ref="B889:J889"/>
    <mergeCell ref="B867:J867"/>
    <mergeCell ref="B845:J845"/>
    <mergeCell ref="B823:J823"/>
    <mergeCell ref="B801:J801"/>
    <mergeCell ref="B779:J779"/>
    <mergeCell ref="A577:A578"/>
    <mergeCell ref="A600:A601"/>
    <mergeCell ref="A623:A624"/>
    <mergeCell ref="A648:A649"/>
    <mergeCell ref="B820:J820"/>
    <mergeCell ref="A758:A759"/>
    <mergeCell ref="A714:A715"/>
    <mergeCell ref="A736:A737"/>
    <mergeCell ref="B930:J930"/>
    <mergeCell ref="B669:J669"/>
    <mergeCell ref="B647:J647"/>
    <mergeCell ref="B622:J622"/>
    <mergeCell ref="B599:J599"/>
    <mergeCell ref="B576:J576"/>
    <mergeCell ref="B553:J553"/>
    <mergeCell ref="B530:J530"/>
    <mergeCell ref="B842:J842"/>
    <mergeCell ref="B692:J692"/>
    <mergeCell ref="B670:J670"/>
    <mergeCell ref="B864:J864"/>
    <mergeCell ref="B886:J886"/>
    <mergeCell ref="B714:J714"/>
    <mergeCell ref="B736:J736"/>
    <mergeCell ref="B758:J758"/>
    <mergeCell ref="B780:J780"/>
    <mergeCell ref="B802:J802"/>
    <mergeCell ref="B824:J824"/>
    <mergeCell ref="B710:J710"/>
    <mergeCell ref="B732:J732"/>
    <mergeCell ref="B798:J798"/>
    <mergeCell ref="B735:J735"/>
    <mergeCell ref="B911:J911"/>
    <mergeCell ref="B507:J507"/>
    <mergeCell ref="B484:K484"/>
    <mergeCell ref="B554:J554"/>
    <mergeCell ref="B577:J577"/>
    <mergeCell ref="B600:J600"/>
    <mergeCell ref="B623:J623"/>
    <mergeCell ref="B648:J648"/>
    <mergeCell ref="B666:J666"/>
    <mergeCell ref="B254:K254"/>
    <mergeCell ref="B461:K461"/>
    <mergeCell ref="B438:K438"/>
    <mergeCell ref="B415:K415"/>
    <mergeCell ref="B392:K392"/>
    <mergeCell ref="B369:K369"/>
    <mergeCell ref="B346:K346"/>
    <mergeCell ref="B323:K323"/>
    <mergeCell ref="B300:K300"/>
    <mergeCell ref="B277:K277"/>
    <mergeCell ref="B366:K366"/>
    <mergeCell ref="B389:K389"/>
    <mergeCell ref="B412:K412"/>
    <mergeCell ref="B435:K435"/>
    <mergeCell ref="B458:K458"/>
    <mergeCell ref="K623:K624"/>
  </mergeCells>
  <pageMargins left="0.7" right="0.7" top="0.75" bottom="0.75" header="0" footer="0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9CC00"/>
  </sheetPr>
  <dimension ref="A1:Z1010"/>
  <sheetViews>
    <sheetView topLeftCell="A451" zoomScaleNormal="100" workbookViewId="0">
      <selection activeCell="N473" sqref="N473"/>
    </sheetView>
  </sheetViews>
  <sheetFormatPr baseColWidth="10" defaultColWidth="12.5703125" defaultRowHeight="15" customHeight="1" x14ac:dyDescent="0.2"/>
  <cols>
    <col min="1" max="1" width="8.5703125" customWidth="1"/>
    <col min="2" max="2" width="7.140625" style="197" customWidth="1"/>
    <col min="3" max="10" width="7.140625" customWidth="1"/>
    <col min="11" max="11" width="15.7109375" style="193" bestFit="1" customWidth="1"/>
    <col min="12" max="18" width="12.85546875" customWidth="1"/>
    <col min="19" max="20" width="11.42578125" customWidth="1"/>
    <col min="21" max="26" width="10" customWidth="1"/>
  </cols>
  <sheetData>
    <row r="1" spans="1:26" s="226" customFormat="1" ht="15" customHeight="1" x14ac:dyDescent="0.2">
      <c r="K1" s="193"/>
    </row>
    <row r="2" spans="1:26" s="226" customFormat="1" ht="15" customHeight="1" x14ac:dyDescent="0.2">
      <c r="K2" s="193"/>
    </row>
    <row r="3" spans="1:26" s="226" customFormat="1" ht="15" customHeight="1" x14ac:dyDescent="0.2">
      <c r="K3" s="193"/>
    </row>
    <row r="4" spans="1:26" s="226" customFormat="1" ht="15" customHeight="1" x14ac:dyDescent="0.2">
      <c r="K4" s="193"/>
    </row>
    <row r="5" spans="1:26" s="226" customFormat="1" ht="15" customHeight="1" x14ac:dyDescent="0.2">
      <c r="K5" s="193"/>
    </row>
    <row r="6" spans="1:26" s="226" customFormat="1" ht="15" customHeight="1" x14ac:dyDescent="0.2">
      <c r="K6" s="193"/>
    </row>
    <row r="7" spans="1:26" s="226" customFormat="1" ht="15" customHeight="1" x14ac:dyDescent="0.2">
      <c r="K7" s="193"/>
    </row>
    <row r="8" spans="1:26" s="226" customFormat="1" ht="15" customHeight="1" x14ac:dyDescent="0.2">
      <c r="K8" s="193"/>
    </row>
    <row r="9" spans="1:26" s="226" customFormat="1" ht="15" customHeight="1" x14ac:dyDescent="0.2">
      <c r="K9" s="193"/>
    </row>
    <row r="10" spans="1:26" s="226" customFormat="1" ht="15" customHeight="1" x14ac:dyDescent="0.2">
      <c r="K10" s="193"/>
    </row>
    <row r="11" spans="1:26" s="226" customFormat="1" ht="15" customHeight="1" x14ac:dyDescent="0.2">
      <c r="K11" s="193"/>
    </row>
    <row r="12" spans="1:26" s="226" customFormat="1" ht="15" customHeight="1" x14ac:dyDescent="0.2">
      <c r="K12" s="193"/>
    </row>
    <row r="13" spans="1:26" s="226" customFormat="1" ht="15" customHeight="1" x14ac:dyDescent="0.2">
      <c r="K13" s="193"/>
    </row>
    <row r="14" spans="1:26" ht="12.75" customHeight="1" x14ac:dyDescent="0.2">
      <c r="A14" s="27"/>
      <c r="B14" s="192"/>
      <c r="C14" s="27"/>
      <c r="D14" s="27"/>
      <c r="E14" s="27"/>
      <c r="F14" s="27"/>
      <c r="G14" s="27"/>
      <c r="H14" s="27"/>
      <c r="I14" s="27"/>
      <c r="J14" s="27"/>
      <c r="K14" s="200"/>
      <c r="L14" s="1"/>
      <c r="M14" s="1"/>
      <c r="N14" s="27"/>
      <c r="O14" s="1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26.25" customHeight="1" x14ac:dyDescent="0.4">
      <c r="B15" s="235" t="s">
        <v>69</v>
      </c>
      <c r="C15" s="236"/>
      <c r="D15" s="236"/>
      <c r="E15" s="236"/>
      <c r="F15" s="236"/>
      <c r="G15" s="236"/>
      <c r="H15" s="236"/>
      <c r="I15" s="236"/>
      <c r="J15" s="236"/>
      <c r="K15" s="173" t="s">
        <v>82</v>
      </c>
      <c r="L15" s="1"/>
      <c r="M15" s="1"/>
      <c r="N15" s="27"/>
      <c r="O15" s="1"/>
      <c r="P15" s="27"/>
      <c r="Q15" s="27"/>
      <c r="R15" s="27"/>
      <c r="T15" s="27"/>
      <c r="U15" s="27"/>
      <c r="V15" s="27"/>
      <c r="W15" s="27"/>
      <c r="X15" s="27"/>
      <c r="Y15" s="27"/>
      <c r="Z15" s="27"/>
    </row>
    <row r="16" spans="1:26" ht="20.25" x14ac:dyDescent="0.2">
      <c r="A16" s="245" t="s">
        <v>19</v>
      </c>
      <c r="B16" s="246" t="s">
        <v>70</v>
      </c>
      <c r="C16" s="247"/>
      <c r="D16" s="247"/>
      <c r="E16" s="247"/>
      <c r="F16" s="247"/>
      <c r="G16" s="247"/>
      <c r="H16" s="247"/>
      <c r="I16" s="247"/>
      <c r="J16" s="248"/>
      <c r="K16" s="249" t="s">
        <v>20</v>
      </c>
      <c r="L16" s="243" t="s">
        <v>11</v>
      </c>
      <c r="M16" s="243" t="s">
        <v>12</v>
      </c>
      <c r="N16" s="242" t="s">
        <v>13</v>
      </c>
      <c r="O16" s="243" t="s">
        <v>14</v>
      </c>
      <c r="P16" s="244" t="s">
        <v>15</v>
      </c>
      <c r="Q16" s="244" t="s">
        <v>16</v>
      </c>
      <c r="R16" s="243" t="s">
        <v>17</v>
      </c>
      <c r="T16" s="27"/>
      <c r="U16" s="27"/>
      <c r="V16" s="27"/>
      <c r="W16" s="27"/>
      <c r="X16" s="27"/>
      <c r="Y16" s="27"/>
      <c r="Z16" s="27"/>
    </row>
    <row r="17" spans="1:26" ht="15.75" customHeight="1" x14ac:dyDescent="0.25">
      <c r="A17" s="238"/>
      <c r="B17" s="41" t="s">
        <v>71</v>
      </c>
      <c r="C17" s="41" t="s">
        <v>72</v>
      </c>
      <c r="D17" s="41" t="s">
        <v>73</v>
      </c>
      <c r="E17" s="41" t="s">
        <v>74</v>
      </c>
      <c r="F17" s="41" t="s">
        <v>75</v>
      </c>
      <c r="G17" s="41" t="s">
        <v>76</v>
      </c>
      <c r="H17" s="41" t="s">
        <v>77</v>
      </c>
      <c r="I17" s="41" t="s">
        <v>78</v>
      </c>
      <c r="J17" s="41" t="s">
        <v>79</v>
      </c>
      <c r="K17" s="275"/>
      <c r="L17" s="238"/>
      <c r="M17" s="238"/>
      <c r="N17" s="238"/>
      <c r="O17" s="238"/>
      <c r="P17" s="238"/>
      <c r="Q17" s="238"/>
      <c r="R17" s="238"/>
      <c r="T17" s="27"/>
      <c r="U17" s="27"/>
      <c r="V17" s="27"/>
      <c r="W17" s="27"/>
      <c r="X17" s="27"/>
      <c r="Y17" s="27"/>
      <c r="Z17" s="27"/>
    </row>
    <row r="18" spans="1:26" ht="15.75" customHeight="1" x14ac:dyDescent="0.25">
      <c r="A18" s="41">
        <v>1502</v>
      </c>
      <c r="B18" s="42">
        <v>34</v>
      </c>
      <c r="C18" s="42"/>
      <c r="D18" s="42"/>
      <c r="E18" s="42"/>
      <c r="F18" s="179"/>
      <c r="G18" s="179"/>
      <c r="H18" s="179"/>
      <c r="I18" s="179"/>
      <c r="J18" s="179"/>
      <c r="K18" s="131"/>
      <c r="L18" s="114"/>
      <c r="M18" s="115"/>
      <c r="N18" s="116"/>
      <c r="O18" s="43"/>
      <c r="P18" s="44">
        <f>B18</f>
        <v>34</v>
      </c>
      <c r="Q18" s="45"/>
      <c r="R18" s="43"/>
      <c r="T18" s="27"/>
      <c r="U18" s="27"/>
      <c r="V18" s="27"/>
      <c r="W18" s="27"/>
      <c r="X18" s="27"/>
      <c r="Y18" s="27"/>
      <c r="Z18" s="27"/>
    </row>
    <row r="19" spans="1:26" ht="15.75" customHeight="1" x14ac:dyDescent="0.25">
      <c r="A19" s="41">
        <v>1601</v>
      </c>
      <c r="B19" s="42"/>
      <c r="C19" s="42">
        <v>31</v>
      </c>
      <c r="D19" s="42"/>
      <c r="E19" s="42"/>
      <c r="F19" s="179"/>
      <c r="G19" s="179"/>
      <c r="H19" s="179"/>
      <c r="I19" s="179"/>
      <c r="J19" s="179"/>
      <c r="K19" s="131"/>
      <c r="L19" s="119"/>
      <c r="M19" s="120"/>
      <c r="N19" s="121"/>
      <c r="O19" s="47">
        <f>IF(C19=0,"",C19/B18)</f>
        <v>0.91176470588235292</v>
      </c>
      <c r="P19" s="48">
        <v>33</v>
      </c>
      <c r="Q19" s="49">
        <f t="shared" ref="Q19:Q21" si="0">IF(P19=0,"",P19/P18)</f>
        <v>0.97058823529411764</v>
      </c>
      <c r="R19" s="49">
        <f t="shared" ref="R19:R21" si="1">IF(P19=0,"",100%-Q19)</f>
        <v>2.9411764705882359E-2</v>
      </c>
      <c r="T19" s="27"/>
      <c r="U19" s="27"/>
      <c r="V19" s="27"/>
      <c r="W19" s="27"/>
      <c r="X19" s="27"/>
      <c r="Y19" s="27"/>
      <c r="Z19" s="27"/>
    </row>
    <row r="20" spans="1:26" ht="15.75" customHeight="1" x14ac:dyDescent="0.25">
      <c r="A20" s="41">
        <v>1602</v>
      </c>
      <c r="B20" s="42"/>
      <c r="C20" s="42"/>
      <c r="D20" s="42">
        <v>24</v>
      </c>
      <c r="E20" s="42"/>
      <c r="F20" s="179"/>
      <c r="G20" s="179"/>
      <c r="H20" s="179"/>
      <c r="I20" s="179"/>
      <c r="J20" s="179"/>
      <c r="K20" s="131"/>
      <c r="L20" s="119"/>
      <c r="M20" s="120"/>
      <c r="N20" s="121"/>
      <c r="O20" s="47">
        <f>IF(D20=0,"",D20/C19)</f>
        <v>0.77419354838709675</v>
      </c>
      <c r="P20" s="48">
        <v>31</v>
      </c>
      <c r="Q20" s="49">
        <f t="shared" si="0"/>
        <v>0.93939393939393945</v>
      </c>
      <c r="R20" s="49">
        <f t="shared" si="1"/>
        <v>6.0606060606060552E-2</v>
      </c>
      <c r="S20" s="32">
        <f>P20/P18</f>
        <v>0.91176470588235292</v>
      </c>
      <c r="T20" s="27"/>
      <c r="U20" s="27"/>
      <c r="V20" s="27"/>
      <c r="W20" s="27"/>
      <c r="X20" s="27"/>
      <c r="Y20" s="27"/>
      <c r="Z20" s="27"/>
    </row>
    <row r="21" spans="1:26" ht="15.75" customHeight="1" x14ac:dyDescent="0.25">
      <c r="A21" s="41">
        <v>1701</v>
      </c>
      <c r="B21" s="42"/>
      <c r="C21" s="42"/>
      <c r="D21" s="42"/>
      <c r="E21" s="42">
        <v>19</v>
      </c>
      <c r="F21" s="179"/>
      <c r="G21" s="179"/>
      <c r="H21" s="179"/>
      <c r="I21" s="179"/>
      <c r="J21" s="179"/>
      <c r="K21" s="131"/>
      <c r="L21" s="119"/>
      <c r="M21" s="120"/>
      <c r="N21" s="121"/>
      <c r="O21" s="47">
        <f>IF(E21=0,"",E21/D20)</f>
        <v>0.79166666666666663</v>
      </c>
      <c r="P21" s="48">
        <v>29</v>
      </c>
      <c r="Q21" s="49">
        <f t="shared" si="0"/>
        <v>0.93548387096774188</v>
      </c>
      <c r="R21" s="49">
        <f t="shared" si="1"/>
        <v>6.4516129032258118E-2</v>
      </c>
      <c r="T21" s="27"/>
      <c r="U21" s="27"/>
      <c r="V21" s="27"/>
      <c r="W21" s="27"/>
      <c r="X21" s="27"/>
      <c r="Y21" s="27"/>
      <c r="Z21" s="27"/>
    </row>
    <row r="22" spans="1:26" ht="15.75" customHeight="1" x14ac:dyDescent="0.25">
      <c r="A22" s="41">
        <v>1702</v>
      </c>
      <c r="B22" s="42"/>
      <c r="C22" s="42"/>
      <c r="D22" s="42"/>
      <c r="E22" s="42">
        <v>14</v>
      </c>
      <c r="F22" s="180"/>
      <c r="G22" s="179"/>
      <c r="H22" s="179"/>
      <c r="I22" s="179"/>
      <c r="J22" s="179"/>
      <c r="K22" s="131"/>
      <c r="L22" s="119"/>
      <c r="M22" s="120"/>
      <c r="N22" s="120"/>
      <c r="O22" s="120"/>
      <c r="P22" s="48">
        <v>19</v>
      </c>
      <c r="Q22" s="127"/>
      <c r="R22" s="126"/>
      <c r="T22" s="27"/>
      <c r="U22" s="27"/>
      <c r="V22" s="27"/>
      <c r="W22" s="27"/>
      <c r="X22" s="27"/>
      <c r="Y22" s="27"/>
      <c r="Z22" s="27"/>
    </row>
    <row r="23" spans="1:26" ht="15.75" customHeight="1" x14ac:dyDescent="0.25">
      <c r="A23" s="41">
        <v>1801</v>
      </c>
      <c r="B23" s="42"/>
      <c r="C23" s="42"/>
      <c r="D23" s="42"/>
      <c r="E23" s="42">
        <v>9</v>
      </c>
      <c r="F23" s="179"/>
      <c r="G23" s="179"/>
      <c r="H23" s="179"/>
      <c r="I23" s="179"/>
      <c r="J23" s="179"/>
      <c r="K23" s="131"/>
      <c r="L23" s="119"/>
      <c r="M23" s="120"/>
      <c r="N23" s="120"/>
      <c r="O23" s="120"/>
      <c r="P23" s="48">
        <v>9</v>
      </c>
      <c r="Q23" s="127"/>
      <c r="R23" s="126"/>
      <c r="T23" s="27"/>
      <c r="U23" s="27"/>
      <c r="V23" s="27"/>
      <c r="W23" s="27"/>
      <c r="X23" s="27"/>
      <c r="Y23" s="27"/>
      <c r="Z23" s="27"/>
    </row>
    <row r="24" spans="1:26" ht="15.75" customHeight="1" x14ac:dyDescent="0.25">
      <c r="A24" s="41">
        <v>1802</v>
      </c>
      <c r="B24" s="42"/>
      <c r="C24" s="42"/>
      <c r="D24" s="42"/>
      <c r="E24" s="42">
        <v>1</v>
      </c>
      <c r="F24" s="179"/>
      <c r="G24" s="179"/>
      <c r="H24" s="179"/>
      <c r="I24" s="179"/>
      <c r="J24" s="179"/>
      <c r="K24" s="131"/>
      <c r="L24" s="119"/>
      <c r="M24" s="120"/>
      <c r="N24" s="120"/>
      <c r="O24" s="120"/>
      <c r="P24" s="48"/>
      <c r="Q24" s="127"/>
      <c r="R24" s="126"/>
      <c r="T24" s="27"/>
      <c r="U24" s="27"/>
      <c r="V24" s="27"/>
      <c r="W24" s="27"/>
      <c r="X24" s="27"/>
      <c r="Y24" s="27"/>
      <c r="Z24" s="27"/>
    </row>
    <row r="25" spans="1:26" ht="15.75" customHeight="1" x14ac:dyDescent="0.25">
      <c r="A25" s="41">
        <v>1901</v>
      </c>
      <c r="B25" s="42"/>
      <c r="C25" s="42"/>
      <c r="D25" s="42"/>
      <c r="E25" s="42"/>
      <c r="F25" s="179"/>
      <c r="G25" s="179"/>
      <c r="H25" s="179"/>
      <c r="I25" s="179"/>
      <c r="J25" s="179"/>
      <c r="K25" s="131"/>
      <c r="L25" s="119"/>
      <c r="M25" s="120"/>
      <c r="N25" s="120"/>
      <c r="O25" s="120"/>
      <c r="P25" s="48"/>
      <c r="Q25" s="127"/>
      <c r="R25" s="126"/>
      <c r="T25" s="27"/>
      <c r="U25" s="27"/>
      <c r="V25" s="27"/>
      <c r="W25" s="27"/>
      <c r="X25" s="27"/>
      <c r="Y25" s="27"/>
      <c r="Z25" s="27"/>
    </row>
    <row r="26" spans="1:26" ht="15.75" customHeight="1" x14ac:dyDescent="0.25">
      <c r="A26" s="41">
        <v>1902</v>
      </c>
      <c r="B26" s="42"/>
      <c r="C26" s="42"/>
      <c r="D26" s="42"/>
      <c r="E26" s="42"/>
      <c r="F26" s="179"/>
      <c r="G26" s="179"/>
      <c r="H26" s="179"/>
      <c r="I26" s="179"/>
      <c r="J26" s="179"/>
      <c r="K26" s="131"/>
      <c r="L26" s="119"/>
      <c r="M26" s="120"/>
      <c r="N26" s="120"/>
      <c r="O26" s="120"/>
      <c r="P26" s="48"/>
      <c r="Q26" s="127"/>
      <c r="R26" s="126"/>
      <c r="T26" s="27"/>
      <c r="U26" s="27"/>
      <c r="V26" s="27"/>
      <c r="W26" s="27"/>
      <c r="X26" s="27"/>
      <c r="Y26" s="27"/>
      <c r="Z26" s="27"/>
    </row>
    <row r="27" spans="1:26" ht="15.75" customHeight="1" x14ac:dyDescent="0.25">
      <c r="A27" s="41">
        <v>2001</v>
      </c>
      <c r="B27" s="42"/>
      <c r="C27" s="42"/>
      <c r="D27" s="42"/>
      <c r="E27" s="42"/>
      <c r="F27" s="179"/>
      <c r="G27" s="179"/>
      <c r="H27" s="179"/>
      <c r="I27" s="179"/>
      <c r="J27" s="179"/>
      <c r="K27" s="131"/>
      <c r="L27" s="119"/>
      <c r="M27" s="120"/>
      <c r="N27" s="120"/>
      <c r="O27" s="120"/>
      <c r="P27" s="48"/>
      <c r="Q27" s="127"/>
      <c r="R27" s="126"/>
      <c r="T27" s="27"/>
      <c r="U27" s="27"/>
      <c r="V27" s="27"/>
      <c r="W27" s="27"/>
      <c r="X27" s="27"/>
      <c r="Y27" s="27"/>
      <c r="Z27" s="27"/>
    </row>
    <row r="28" spans="1:26" ht="15.75" customHeight="1" x14ac:dyDescent="0.25">
      <c r="A28" s="41">
        <v>2002</v>
      </c>
      <c r="B28" s="42"/>
      <c r="C28" s="42"/>
      <c r="D28" s="42"/>
      <c r="E28" s="42"/>
      <c r="F28" s="179"/>
      <c r="G28" s="179"/>
      <c r="H28" s="179"/>
      <c r="I28" s="179"/>
      <c r="J28" s="179"/>
      <c r="K28" s="131"/>
      <c r="L28" s="119"/>
      <c r="M28" s="120"/>
      <c r="N28" s="122"/>
      <c r="O28" s="126"/>
      <c r="P28" s="124"/>
      <c r="Q28" s="127"/>
      <c r="R28" s="126"/>
      <c r="T28" s="27"/>
      <c r="U28" s="27"/>
      <c r="V28" s="27"/>
      <c r="W28" s="27"/>
      <c r="X28" s="27"/>
      <c r="Y28" s="27"/>
      <c r="Z28" s="27"/>
    </row>
    <row r="29" spans="1:26" ht="15.75" customHeight="1" x14ac:dyDescent="0.25">
      <c r="A29" s="41">
        <v>2101</v>
      </c>
      <c r="B29" s="42"/>
      <c r="C29" s="42"/>
      <c r="D29" s="42"/>
      <c r="E29" s="42"/>
      <c r="F29" s="179"/>
      <c r="G29" s="179"/>
      <c r="H29" s="179"/>
      <c r="I29" s="179"/>
      <c r="J29" s="179"/>
      <c r="K29" s="131"/>
      <c r="L29" s="119"/>
      <c r="M29" s="120"/>
      <c r="N29" s="122"/>
      <c r="O29" s="126"/>
      <c r="P29" s="124"/>
      <c r="Q29" s="127"/>
      <c r="R29" s="126"/>
      <c r="T29" s="27"/>
      <c r="U29" s="27"/>
      <c r="V29" s="27"/>
      <c r="W29" s="27"/>
      <c r="X29" s="27"/>
      <c r="Y29" s="27"/>
      <c r="Z29" s="27"/>
    </row>
    <row r="30" spans="1:26" ht="15.75" customHeight="1" x14ac:dyDescent="0.25">
      <c r="A30" s="41">
        <v>2102</v>
      </c>
      <c r="B30" s="42"/>
      <c r="C30" s="42"/>
      <c r="D30" s="42"/>
      <c r="E30" s="42"/>
      <c r="F30" s="179"/>
      <c r="G30" s="179"/>
      <c r="H30" s="179"/>
      <c r="I30" s="179"/>
      <c r="J30" s="179"/>
      <c r="K30" s="131"/>
      <c r="L30" s="119"/>
      <c r="M30" s="120"/>
      <c r="N30" s="122"/>
      <c r="O30" s="126"/>
      <c r="P30" s="124"/>
      <c r="Q30" s="127"/>
      <c r="R30" s="126"/>
      <c r="T30" s="27"/>
      <c r="U30" s="27"/>
      <c r="V30" s="27"/>
      <c r="W30" s="27"/>
      <c r="X30" s="27"/>
      <c r="Y30" s="27"/>
      <c r="Z30" s="27"/>
    </row>
    <row r="31" spans="1:26" ht="15.75" customHeight="1" x14ac:dyDescent="0.25">
      <c r="A31" s="41">
        <v>2201</v>
      </c>
      <c r="B31" s="42"/>
      <c r="C31" s="42"/>
      <c r="D31" s="42"/>
      <c r="E31" s="42"/>
      <c r="F31" s="179"/>
      <c r="G31" s="179"/>
      <c r="H31" s="179"/>
      <c r="I31" s="179"/>
      <c r="J31" s="179"/>
      <c r="K31" s="131"/>
      <c r="L31" s="119"/>
      <c r="M31" s="120"/>
      <c r="N31" s="122"/>
      <c r="O31" s="120"/>
      <c r="P31" s="122"/>
      <c r="Q31" s="158"/>
      <c r="R31" s="126"/>
      <c r="T31" s="27"/>
      <c r="U31" s="27"/>
      <c r="V31" s="27"/>
      <c r="W31" s="27"/>
      <c r="X31" s="27"/>
      <c r="Y31" s="27"/>
      <c r="Z31" s="27"/>
    </row>
    <row r="32" spans="1:26" ht="15.75" customHeight="1" x14ac:dyDescent="0.25">
      <c r="A32" s="41">
        <v>2202</v>
      </c>
      <c r="B32" s="42"/>
      <c r="C32" s="42"/>
      <c r="D32" s="42"/>
      <c r="E32" s="42"/>
      <c r="F32" s="179"/>
      <c r="G32" s="179"/>
      <c r="H32" s="179"/>
      <c r="I32" s="179"/>
      <c r="J32" s="179"/>
      <c r="K32" s="131"/>
      <c r="L32" s="119"/>
      <c r="M32" s="120"/>
      <c r="N32" s="122"/>
      <c r="O32" s="52" t="s">
        <v>35</v>
      </c>
      <c r="P32" s="94"/>
      <c r="Q32" s="54" t="str">
        <f>IF(SUM(K22:K32)=0,"",SUM(K22:K32))</f>
        <v/>
      </c>
      <c r="R32" s="55" t="s">
        <v>20</v>
      </c>
      <c r="T32" s="27"/>
      <c r="U32" s="27"/>
      <c r="V32" s="27"/>
      <c r="W32" s="27"/>
      <c r="X32" s="27"/>
      <c r="Y32" s="27"/>
      <c r="Z32" s="27"/>
    </row>
    <row r="33" spans="1:26" ht="15.75" customHeight="1" x14ac:dyDescent="0.25">
      <c r="A33" s="41">
        <v>2301</v>
      </c>
      <c r="B33" s="42"/>
      <c r="C33" s="42"/>
      <c r="D33" s="42"/>
      <c r="E33" s="42"/>
      <c r="F33" s="179"/>
      <c r="G33" s="179"/>
      <c r="H33" s="179"/>
      <c r="I33" s="179"/>
      <c r="J33" s="179"/>
      <c r="K33" s="131"/>
      <c r="L33" s="119"/>
      <c r="M33" s="120"/>
      <c r="N33" s="122"/>
      <c r="O33" s="56" t="s">
        <v>36</v>
      </c>
      <c r="P33" s="96" t="e">
        <f>IF(P32/Q32=0,"",P32/Q32)</f>
        <v>#VALUE!</v>
      </c>
      <c r="Q33" s="58" t="e">
        <f>IF(P32/Q32=0,"",P32/Q32)</f>
        <v>#VALUE!</v>
      </c>
      <c r="R33" s="59" t="s">
        <v>37</v>
      </c>
      <c r="T33" s="27"/>
      <c r="U33" s="27"/>
      <c r="V33" s="27"/>
      <c r="W33" s="27"/>
      <c r="X33" s="27"/>
      <c r="Y33" s="27"/>
      <c r="Z33" s="27"/>
    </row>
    <row r="34" spans="1:26" ht="15.75" customHeight="1" x14ac:dyDescent="0.25">
      <c r="A34" s="41">
        <v>2302</v>
      </c>
      <c r="B34" s="42"/>
      <c r="C34" s="42"/>
      <c r="D34" s="42"/>
      <c r="E34" s="42"/>
      <c r="F34" s="179"/>
      <c r="G34" s="179"/>
      <c r="H34" s="179"/>
      <c r="I34" s="179"/>
      <c r="J34" s="179"/>
      <c r="K34" s="131"/>
      <c r="L34" s="128"/>
      <c r="M34" s="129"/>
      <c r="N34" s="130"/>
      <c r="O34" s="61"/>
      <c r="P34" s="62"/>
      <c r="Q34" s="62"/>
      <c r="R34" s="63"/>
      <c r="T34" s="27"/>
      <c r="U34" s="27"/>
      <c r="V34" s="27"/>
      <c r="W34" s="27"/>
      <c r="X34" s="27"/>
      <c r="Y34" s="27"/>
      <c r="Z34" s="27"/>
    </row>
    <row r="35" spans="1:26" ht="18" customHeight="1" x14ac:dyDescent="0.25">
      <c r="A35" s="22"/>
      <c r="B35" s="253" t="s">
        <v>80</v>
      </c>
      <c r="C35" s="253"/>
      <c r="D35" s="253"/>
      <c r="E35" s="253"/>
      <c r="F35" s="253"/>
      <c r="G35" s="253"/>
      <c r="H35" s="253"/>
      <c r="I35" s="253"/>
      <c r="J35" s="253"/>
      <c r="K35" s="64">
        <f>SUM(K18:K31)</f>
        <v>0</v>
      </c>
      <c r="L35" s="65" t="str">
        <f>IF(K26=0,"",K26/B18)</f>
        <v/>
      </c>
      <c r="M35" s="65" t="str">
        <f>IF(K35=0,"",K35/B18)</f>
        <v/>
      </c>
      <c r="N35" s="65" t="str">
        <f>IF(K26=0,"",M35-L35)</f>
        <v/>
      </c>
      <c r="O35" s="1"/>
      <c r="P35" s="27"/>
      <c r="Q35" s="30"/>
      <c r="R35" s="1"/>
      <c r="T35" s="27"/>
      <c r="U35" s="27"/>
      <c r="V35" s="27"/>
      <c r="W35" s="27"/>
      <c r="X35" s="27"/>
      <c r="Y35" s="27"/>
      <c r="Z35" s="27"/>
    </row>
    <row r="36" spans="1:26" ht="12.75" customHeight="1" x14ac:dyDescent="0.2">
      <c r="A36" s="27"/>
      <c r="B36" s="192"/>
      <c r="C36" s="27"/>
      <c r="D36" s="27"/>
      <c r="E36" s="27"/>
      <c r="F36" s="27"/>
      <c r="G36" s="27"/>
      <c r="H36" s="27"/>
      <c r="I36" s="27"/>
      <c r="J36" s="27"/>
      <c r="K36" s="200"/>
      <c r="L36" s="1"/>
      <c r="M36" s="1"/>
      <c r="N36" s="27"/>
      <c r="O36" s="1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12.75" customHeight="1" x14ac:dyDescent="0.2">
      <c r="A37" s="27"/>
      <c r="B37" s="192"/>
      <c r="C37" s="27"/>
      <c r="D37" s="27"/>
      <c r="E37" s="27"/>
      <c r="F37" s="27"/>
      <c r="G37" s="27"/>
      <c r="H37" s="27"/>
      <c r="I37" s="27"/>
      <c r="J37" s="27"/>
      <c r="K37" s="200"/>
      <c r="L37" s="1"/>
      <c r="M37" s="1"/>
      <c r="N37" s="27"/>
      <c r="O37" s="1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26.25" x14ac:dyDescent="0.4">
      <c r="B38" s="235" t="s">
        <v>69</v>
      </c>
      <c r="C38" s="236"/>
      <c r="D38" s="236"/>
      <c r="E38" s="236"/>
      <c r="F38" s="236"/>
      <c r="G38" s="236"/>
      <c r="H38" s="236"/>
      <c r="I38" s="236"/>
      <c r="J38" s="236"/>
      <c r="K38" s="173" t="s">
        <v>83</v>
      </c>
      <c r="L38" s="1"/>
      <c r="M38" s="1"/>
      <c r="N38" s="27"/>
      <c r="O38" s="1"/>
      <c r="P38" s="27"/>
      <c r="Q38" s="27"/>
      <c r="R38" s="27"/>
      <c r="T38" s="27"/>
      <c r="U38" s="27"/>
      <c r="V38" s="27"/>
      <c r="W38" s="27"/>
      <c r="X38" s="27"/>
      <c r="Y38" s="27"/>
      <c r="Z38" s="27"/>
    </row>
    <row r="39" spans="1:26" ht="20.25" x14ac:dyDescent="0.2">
      <c r="A39" s="245" t="s">
        <v>19</v>
      </c>
      <c r="B39" s="246" t="s">
        <v>70</v>
      </c>
      <c r="C39" s="247"/>
      <c r="D39" s="247"/>
      <c r="E39" s="247"/>
      <c r="F39" s="247"/>
      <c r="G39" s="247"/>
      <c r="H39" s="247"/>
      <c r="I39" s="247"/>
      <c r="J39" s="248"/>
      <c r="K39" s="249" t="s">
        <v>20</v>
      </c>
      <c r="L39" s="243" t="s">
        <v>11</v>
      </c>
      <c r="M39" s="243" t="s">
        <v>12</v>
      </c>
      <c r="N39" s="242" t="s">
        <v>13</v>
      </c>
      <c r="O39" s="243" t="s">
        <v>14</v>
      </c>
      <c r="P39" s="244" t="s">
        <v>15</v>
      </c>
      <c r="Q39" s="244" t="s">
        <v>16</v>
      </c>
      <c r="R39" s="243" t="s">
        <v>17</v>
      </c>
      <c r="T39" s="27"/>
      <c r="U39" s="27"/>
      <c r="V39" s="27"/>
      <c r="W39" s="27"/>
      <c r="X39" s="27"/>
      <c r="Y39" s="27"/>
      <c r="Z39" s="27"/>
    </row>
    <row r="40" spans="1:26" ht="15.75" x14ac:dyDescent="0.25">
      <c r="A40" s="238"/>
      <c r="B40" s="41" t="s">
        <v>71</v>
      </c>
      <c r="C40" s="41" t="s">
        <v>72</v>
      </c>
      <c r="D40" s="41" t="s">
        <v>73</v>
      </c>
      <c r="E40" s="41" t="s">
        <v>74</v>
      </c>
      <c r="F40" s="41" t="s">
        <v>75</v>
      </c>
      <c r="G40" s="41" t="s">
        <v>76</v>
      </c>
      <c r="H40" s="41" t="s">
        <v>77</v>
      </c>
      <c r="I40" s="41" t="s">
        <v>78</v>
      </c>
      <c r="J40" s="41" t="s">
        <v>79</v>
      </c>
      <c r="K40" s="275"/>
      <c r="L40" s="238"/>
      <c r="M40" s="238"/>
      <c r="N40" s="238"/>
      <c r="O40" s="238"/>
      <c r="P40" s="238"/>
      <c r="Q40" s="238"/>
      <c r="R40" s="238"/>
      <c r="T40" s="27"/>
      <c r="U40" s="27"/>
      <c r="V40" s="27"/>
      <c r="W40" s="27"/>
      <c r="X40" s="27"/>
      <c r="Y40" s="27"/>
      <c r="Z40" s="27"/>
    </row>
    <row r="41" spans="1:26" ht="15.75" customHeight="1" x14ac:dyDescent="0.25">
      <c r="A41" s="41">
        <v>1601</v>
      </c>
      <c r="B41" s="42">
        <v>34</v>
      </c>
      <c r="C41" s="42"/>
      <c r="D41" s="42"/>
      <c r="E41" s="42"/>
      <c r="F41" s="179"/>
      <c r="G41" s="179"/>
      <c r="H41" s="179"/>
      <c r="I41" s="179"/>
      <c r="J41" s="179"/>
      <c r="K41" s="131"/>
      <c r="L41" s="114"/>
      <c r="M41" s="115"/>
      <c r="N41" s="116"/>
      <c r="O41" s="43"/>
      <c r="P41" s="44">
        <f>B41</f>
        <v>34</v>
      </c>
      <c r="Q41" s="45"/>
      <c r="R41" s="43"/>
      <c r="T41" s="27"/>
      <c r="U41" s="27"/>
      <c r="V41" s="27"/>
      <c r="W41" s="27"/>
      <c r="X41" s="27"/>
      <c r="Y41" s="27"/>
      <c r="Z41" s="27"/>
    </row>
    <row r="42" spans="1:26" ht="15.75" customHeight="1" x14ac:dyDescent="0.25">
      <c r="A42" s="41">
        <v>1602</v>
      </c>
      <c r="B42" s="42"/>
      <c r="C42" s="42">
        <v>30</v>
      </c>
      <c r="D42" s="42"/>
      <c r="E42" s="42"/>
      <c r="F42" s="179"/>
      <c r="G42" s="179"/>
      <c r="H42" s="179"/>
      <c r="I42" s="179"/>
      <c r="J42" s="179"/>
      <c r="K42" s="131"/>
      <c r="L42" s="119"/>
      <c r="M42" s="120"/>
      <c r="N42" s="121"/>
      <c r="O42" s="47">
        <f>IF(C42=0,"",C42/B41)</f>
        <v>0.88235294117647056</v>
      </c>
      <c r="P42" s="48">
        <v>30</v>
      </c>
      <c r="Q42" s="49">
        <f t="shared" ref="Q42:Q44" si="2">IF(P42=0,"",P42/P41)</f>
        <v>0.88235294117647056</v>
      </c>
      <c r="R42" s="49">
        <f t="shared" ref="R42:R44" si="3">IF(P42=0,"",100%-Q42)</f>
        <v>0.11764705882352944</v>
      </c>
      <c r="T42" s="27"/>
      <c r="U42" s="27"/>
      <c r="V42" s="27"/>
      <c r="W42" s="27"/>
      <c r="X42" s="27"/>
      <c r="Y42" s="27"/>
      <c r="Z42" s="27"/>
    </row>
    <row r="43" spans="1:26" ht="15.75" customHeight="1" x14ac:dyDescent="0.25">
      <c r="A43" s="41">
        <v>1701</v>
      </c>
      <c r="B43" s="42"/>
      <c r="C43" s="42"/>
      <c r="D43" s="42">
        <v>21</v>
      </c>
      <c r="E43" s="42"/>
      <c r="F43" s="179"/>
      <c r="G43" s="179"/>
      <c r="H43" s="179"/>
      <c r="I43" s="179"/>
      <c r="J43" s="179"/>
      <c r="K43" s="131"/>
      <c r="L43" s="119"/>
      <c r="M43" s="120"/>
      <c r="N43" s="121"/>
      <c r="O43" s="47">
        <f>IF(D43=0,"",D43/C42)</f>
        <v>0.7</v>
      </c>
      <c r="P43" s="48">
        <v>28</v>
      </c>
      <c r="Q43" s="49">
        <f t="shared" si="2"/>
        <v>0.93333333333333335</v>
      </c>
      <c r="R43" s="49">
        <f t="shared" si="3"/>
        <v>6.6666666666666652E-2</v>
      </c>
      <c r="S43" s="32">
        <f>P43/P41</f>
        <v>0.82352941176470584</v>
      </c>
      <c r="T43" s="27"/>
      <c r="U43" s="27"/>
      <c r="V43" s="27"/>
      <c r="W43" s="27"/>
      <c r="X43" s="27"/>
      <c r="Y43" s="27"/>
      <c r="Z43" s="27"/>
    </row>
    <row r="44" spans="1:26" ht="15.75" customHeight="1" x14ac:dyDescent="0.25">
      <c r="A44" s="41">
        <v>1702</v>
      </c>
      <c r="B44" s="42"/>
      <c r="C44" s="42"/>
      <c r="D44" s="42"/>
      <c r="E44" s="42">
        <v>16</v>
      </c>
      <c r="F44" s="179"/>
      <c r="G44" s="179"/>
      <c r="H44" s="179"/>
      <c r="I44" s="179"/>
      <c r="J44" s="179"/>
      <c r="K44" s="131"/>
      <c r="L44" s="119"/>
      <c r="M44" s="120"/>
      <c r="N44" s="121"/>
      <c r="O44" s="47">
        <f>IF(E44=0,"",E44/D43)</f>
        <v>0.76190476190476186</v>
      </c>
      <c r="P44" s="48">
        <v>27</v>
      </c>
      <c r="Q44" s="49">
        <f t="shared" si="2"/>
        <v>0.9642857142857143</v>
      </c>
      <c r="R44" s="49">
        <f t="shared" si="3"/>
        <v>3.5714285714285698E-2</v>
      </c>
      <c r="T44" s="27"/>
      <c r="U44" s="27"/>
      <c r="V44" s="27"/>
      <c r="W44" s="27"/>
      <c r="X44" s="27"/>
      <c r="Y44" s="27"/>
      <c r="Z44" s="27"/>
    </row>
    <row r="45" spans="1:26" ht="15.75" customHeight="1" x14ac:dyDescent="0.25">
      <c r="A45" s="41">
        <v>1801</v>
      </c>
      <c r="B45" s="42"/>
      <c r="C45" s="42"/>
      <c r="D45" s="42"/>
      <c r="E45" s="42">
        <v>16</v>
      </c>
      <c r="F45" s="179"/>
      <c r="G45" s="179"/>
      <c r="H45" s="179"/>
      <c r="I45" s="179"/>
      <c r="J45" s="179"/>
      <c r="K45" s="131"/>
      <c r="L45" s="119"/>
      <c r="M45" s="120"/>
      <c r="N45" s="120"/>
      <c r="O45" s="120"/>
      <c r="P45" s="48">
        <v>18</v>
      </c>
      <c r="Q45" s="127"/>
      <c r="R45" s="126"/>
      <c r="T45" s="27"/>
      <c r="U45" s="27"/>
      <c r="V45" s="27"/>
      <c r="W45" s="27"/>
      <c r="X45" s="27"/>
      <c r="Y45" s="27"/>
      <c r="Z45" s="27"/>
    </row>
    <row r="46" spans="1:26" ht="15.75" customHeight="1" x14ac:dyDescent="0.25">
      <c r="A46" s="41">
        <v>1802</v>
      </c>
      <c r="B46" s="42"/>
      <c r="C46" s="42"/>
      <c r="D46" s="42"/>
      <c r="E46" s="42">
        <v>6</v>
      </c>
      <c r="F46" s="179"/>
      <c r="G46" s="179"/>
      <c r="H46" s="179"/>
      <c r="I46" s="179"/>
      <c r="J46" s="179"/>
      <c r="K46" s="131"/>
      <c r="L46" s="119"/>
      <c r="M46" s="120"/>
      <c r="N46" s="120"/>
      <c r="O46" s="120"/>
      <c r="P46" s="48">
        <v>1</v>
      </c>
      <c r="Q46" s="127"/>
      <c r="R46" s="126"/>
      <c r="T46" s="27"/>
      <c r="U46" s="27"/>
      <c r="V46" s="27"/>
      <c r="W46" s="27"/>
      <c r="X46" s="27"/>
      <c r="Y46" s="27"/>
      <c r="Z46" s="27"/>
    </row>
    <row r="47" spans="1:26" ht="15.75" customHeight="1" x14ac:dyDescent="0.25">
      <c r="A47" s="41">
        <v>1901</v>
      </c>
      <c r="B47" s="42"/>
      <c r="C47" s="42"/>
      <c r="D47" s="42"/>
      <c r="E47" s="42">
        <v>1</v>
      </c>
      <c r="F47" s="179"/>
      <c r="G47" s="179"/>
      <c r="H47" s="179"/>
      <c r="I47" s="179"/>
      <c r="J47" s="179"/>
      <c r="K47" s="131"/>
      <c r="L47" s="119"/>
      <c r="M47" s="120"/>
      <c r="N47" s="120"/>
      <c r="O47" s="120"/>
      <c r="P47" s="48"/>
      <c r="Q47" s="127"/>
      <c r="R47" s="126"/>
      <c r="T47" s="27"/>
      <c r="U47" s="27"/>
      <c r="V47" s="27"/>
      <c r="W47" s="27"/>
      <c r="X47" s="27"/>
      <c r="Y47" s="27"/>
      <c r="Z47" s="27"/>
    </row>
    <row r="48" spans="1:26" ht="15.75" customHeight="1" x14ac:dyDescent="0.25">
      <c r="A48" s="41">
        <v>1902</v>
      </c>
      <c r="B48" s="42"/>
      <c r="C48" s="42"/>
      <c r="D48" s="42"/>
      <c r="E48" s="42"/>
      <c r="F48" s="179"/>
      <c r="G48" s="179"/>
      <c r="H48" s="179"/>
      <c r="I48" s="179"/>
      <c r="J48" s="179"/>
      <c r="K48" s="131"/>
      <c r="L48" s="119"/>
      <c r="M48" s="120"/>
      <c r="N48" s="120"/>
      <c r="O48" s="120"/>
      <c r="P48" s="48"/>
      <c r="Q48" s="127"/>
      <c r="R48" s="126"/>
      <c r="T48" s="27"/>
      <c r="U48" s="27"/>
      <c r="V48" s="27"/>
      <c r="W48" s="27"/>
      <c r="X48" s="27"/>
      <c r="Y48" s="27"/>
      <c r="Z48" s="27"/>
    </row>
    <row r="49" spans="1:26" ht="15.75" customHeight="1" x14ac:dyDescent="0.25">
      <c r="A49" s="41">
        <v>2001</v>
      </c>
      <c r="B49" s="42"/>
      <c r="C49" s="42"/>
      <c r="D49" s="42"/>
      <c r="E49" s="42"/>
      <c r="F49" s="179"/>
      <c r="G49" s="179"/>
      <c r="H49" s="179"/>
      <c r="I49" s="179"/>
      <c r="J49" s="179"/>
      <c r="K49" s="131"/>
      <c r="L49" s="119"/>
      <c r="M49" s="120"/>
      <c r="N49" s="120"/>
      <c r="O49" s="120"/>
      <c r="P49" s="48"/>
      <c r="Q49" s="127"/>
      <c r="R49" s="126"/>
      <c r="T49" s="27"/>
      <c r="U49" s="27"/>
      <c r="V49" s="27"/>
      <c r="W49" s="27"/>
      <c r="X49" s="27"/>
      <c r="Y49" s="27"/>
      <c r="Z49" s="27"/>
    </row>
    <row r="50" spans="1:26" ht="15.75" customHeight="1" x14ac:dyDescent="0.25">
      <c r="A50" s="41">
        <v>2002</v>
      </c>
      <c r="B50" s="42"/>
      <c r="C50" s="42"/>
      <c r="D50" s="42"/>
      <c r="E50" s="42"/>
      <c r="F50" s="179"/>
      <c r="G50" s="179"/>
      <c r="H50" s="179"/>
      <c r="I50" s="179"/>
      <c r="J50" s="179"/>
      <c r="K50" s="131"/>
      <c r="L50" s="119"/>
      <c r="M50" s="120"/>
      <c r="N50" s="122"/>
      <c r="O50" s="126"/>
      <c r="P50" s="48"/>
      <c r="Q50" s="127"/>
      <c r="R50" s="126"/>
      <c r="T50" s="27"/>
      <c r="U50" s="27"/>
      <c r="V50" s="27"/>
      <c r="W50" s="27"/>
      <c r="X50" s="27"/>
      <c r="Y50" s="27"/>
      <c r="Z50" s="27"/>
    </row>
    <row r="51" spans="1:26" ht="15.75" customHeight="1" x14ac:dyDescent="0.25">
      <c r="A51" s="41">
        <v>2101</v>
      </c>
      <c r="B51" s="42"/>
      <c r="C51" s="42"/>
      <c r="D51" s="42"/>
      <c r="E51" s="42"/>
      <c r="F51" s="179"/>
      <c r="G51" s="179"/>
      <c r="H51" s="179"/>
      <c r="I51" s="179"/>
      <c r="J51" s="179"/>
      <c r="K51" s="131"/>
      <c r="L51" s="119"/>
      <c r="M51" s="120"/>
      <c r="N51" s="122"/>
      <c r="O51" s="126"/>
      <c r="P51" s="124"/>
      <c r="Q51" s="127"/>
      <c r="R51" s="126"/>
      <c r="T51" s="27"/>
      <c r="U51" s="27"/>
      <c r="V51" s="27"/>
      <c r="W51" s="27"/>
      <c r="X51" s="27"/>
      <c r="Y51" s="27"/>
      <c r="Z51" s="27"/>
    </row>
    <row r="52" spans="1:26" ht="15.75" customHeight="1" x14ac:dyDescent="0.25">
      <c r="A52" s="41">
        <v>2102</v>
      </c>
      <c r="B52" s="42"/>
      <c r="C52" s="42"/>
      <c r="D52" s="42"/>
      <c r="E52" s="42"/>
      <c r="F52" s="179"/>
      <c r="G52" s="179"/>
      <c r="H52" s="179"/>
      <c r="I52" s="179"/>
      <c r="J52" s="179"/>
      <c r="K52" s="131"/>
      <c r="L52" s="119"/>
      <c r="M52" s="120"/>
      <c r="N52" s="122"/>
      <c r="O52" s="126"/>
      <c r="P52" s="124"/>
      <c r="Q52" s="127"/>
      <c r="R52" s="126"/>
      <c r="T52" s="27"/>
      <c r="U52" s="27"/>
      <c r="V52" s="27"/>
      <c r="W52" s="27"/>
      <c r="X52" s="27"/>
      <c r="Y52" s="27"/>
      <c r="Z52" s="27"/>
    </row>
    <row r="53" spans="1:26" ht="15.75" customHeight="1" x14ac:dyDescent="0.25">
      <c r="A53" s="41">
        <v>2201</v>
      </c>
      <c r="B53" s="42"/>
      <c r="C53" s="42"/>
      <c r="D53" s="42"/>
      <c r="E53" s="42"/>
      <c r="F53" s="179"/>
      <c r="G53" s="179"/>
      <c r="H53" s="179"/>
      <c r="I53" s="179"/>
      <c r="J53" s="179"/>
      <c r="K53" s="131"/>
      <c r="L53" s="119"/>
      <c r="M53" s="120"/>
      <c r="N53" s="122"/>
      <c r="O53" s="126"/>
      <c r="P53" s="124"/>
      <c r="Q53" s="127"/>
      <c r="R53" s="126"/>
      <c r="T53" s="27"/>
      <c r="U53" s="27"/>
      <c r="V53" s="27"/>
      <c r="W53" s="27"/>
      <c r="X53" s="27"/>
      <c r="Y53" s="27"/>
      <c r="Z53" s="27"/>
    </row>
    <row r="54" spans="1:26" ht="15.75" customHeight="1" x14ac:dyDescent="0.25">
      <c r="A54" s="41">
        <v>2202</v>
      </c>
      <c r="B54" s="42"/>
      <c r="C54" s="42"/>
      <c r="D54" s="42"/>
      <c r="E54" s="42"/>
      <c r="F54" s="179"/>
      <c r="G54" s="179"/>
      <c r="H54" s="179"/>
      <c r="I54" s="179"/>
      <c r="J54" s="179"/>
      <c r="K54" s="131"/>
      <c r="L54" s="119"/>
      <c r="M54" s="120"/>
      <c r="N54" s="122"/>
      <c r="O54" s="120"/>
      <c r="P54" s="122"/>
      <c r="Q54" s="158"/>
      <c r="R54" s="126"/>
      <c r="T54" s="27"/>
      <c r="U54" s="27"/>
      <c r="V54" s="27"/>
      <c r="W54" s="27"/>
      <c r="X54" s="27"/>
      <c r="Y54" s="27"/>
      <c r="Z54" s="27"/>
    </row>
    <row r="55" spans="1:26" ht="15.75" customHeight="1" x14ac:dyDescent="0.25">
      <c r="A55" s="41">
        <v>2301</v>
      </c>
      <c r="B55" s="42"/>
      <c r="C55" s="42"/>
      <c r="D55" s="42"/>
      <c r="E55" s="42"/>
      <c r="F55" s="179"/>
      <c r="G55" s="179"/>
      <c r="H55" s="179"/>
      <c r="I55" s="179"/>
      <c r="J55" s="179"/>
      <c r="K55" s="131"/>
      <c r="L55" s="119"/>
      <c r="M55" s="120"/>
      <c r="N55" s="122"/>
      <c r="O55" s="52" t="s">
        <v>35</v>
      </c>
      <c r="P55" s="94"/>
      <c r="Q55" s="54" t="str">
        <f>IF(SUM(K45:K55)=0,"",SUM(K45:K55))</f>
        <v/>
      </c>
      <c r="R55" s="55" t="s">
        <v>20</v>
      </c>
      <c r="T55" s="27"/>
      <c r="U55" s="27"/>
      <c r="V55" s="27"/>
      <c r="W55" s="27"/>
      <c r="X55" s="27"/>
      <c r="Y55" s="27"/>
      <c r="Z55" s="27"/>
    </row>
    <row r="56" spans="1:26" ht="15.75" customHeight="1" x14ac:dyDescent="0.25">
      <c r="A56" s="41">
        <v>2302</v>
      </c>
      <c r="B56" s="42"/>
      <c r="C56" s="42"/>
      <c r="D56" s="42"/>
      <c r="E56" s="42"/>
      <c r="F56" s="179"/>
      <c r="G56" s="179"/>
      <c r="H56" s="179"/>
      <c r="I56" s="179"/>
      <c r="J56" s="179"/>
      <c r="K56" s="131"/>
      <c r="L56" s="119"/>
      <c r="M56" s="120"/>
      <c r="N56" s="122"/>
      <c r="O56" s="56" t="s">
        <v>36</v>
      </c>
      <c r="P56" s="96" t="e">
        <f>IF(P55/Q55=0,"",P55/Q55)</f>
        <v>#VALUE!</v>
      </c>
      <c r="Q56" s="58" t="e">
        <f>IF(P55/Q55=0,"",P55/Q55)</f>
        <v>#VALUE!</v>
      </c>
      <c r="R56" s="59" t="s">
        <v>37</v>
      </c>
      <c r="T56" s="27"/>
      <c r="U56" s="27"/>
      <c r="V56" s="27"/>
      <c r="W56" s="27"/>
      <c r="X56" s="27"/>
      <c r="Y56" s="27"/>
      <c r="Z56" s="27"/>
    </row>
    <row r="57" spans="1:26" ht="15.75" customHeight="1" x14ac:dyDescent="0.25">
      <c r="A57" s="41">
        <v>2401</v>
      </c>
      <c r="B57" s="42"/>
      <c r="C57" s="42"/>
      <c r="D57" s="42"/>
      <c r="E57" s="42"/>
      <c r="F57" s="179"/>
      <c r="G57" s="179"/>
      <c r="H57" s="179"/>
      <c r="I57" s="179"/>
      <c r="J57" s="179"/>
      <c r="K57" s="131"/>
      <c r="L57" s="128"/>
      <c r="M57" s="129"/>
      <c r="N57" s="130"/>
      <c r="O57" s="61"/>
      <c r="P57" s="62"/>
      <c r="Q57" s="62"/>
      <c r="R57" s="63"/>
      <c r="T57" s="27"/>
      <c r="U57" s="27"/>
      <c r="V57" s="27"/>
      <c r="W57" s="27"/>
      <c r="X57" s="27"/>
      <c r="Y57" s="27"/>
      <c r="Z57" s="27"/>
    </row>
    <row r="58" spans="1:26" ht="18" x14ac:dyDescent="0.25">
      <c r="A58" s="22"/>
      <c r="B58" s="253" t="s">
        <v>80</v>
      </c>
      <c r="C58" s="253"/>
      <c r="D58" s="253"/>
      <c r="E58" s="253"/>
      <c r="F58" s="253"/>
      <c r="G58" s="253"/>
      <c r="H58" s="253"/>
      <c r="I58" s="253"/>
      <c r="J58" s="253"/>
      <c r="K58" s="64">
        <f>SUM(K41:K54)</f>
        <v>0</v>
      </c>
      <c r="L58" s="65" t="str">
        <f>IF(K49=0,"",K49/B41)</f>
        <v/>
      </c>
      <c r="M58" s="65" t="str">
        <f>IF(K58=0,"",K58/B41)</f>
        <v/>
      </c>
      <c r="N58" s="65" t="str">
        <f>IF(K49=0,"",M58-L58)</f>
        <v/>
      </c>
      <c r="O58" s="1"/>
      <c r="P58" s="27"/>
      <c r="Q58" s="30"/>
      <c r="R58" s="1"/>
      <c r="T58" s="27"/>
      <c r="U58" s="27"/>
      <c r="V58" s="27"/>
      <c r="W58" s="27"/>
      <c r="X58" s="27"/>
      <c r="Y58" s="27"/>
      <c r="Z58" s="27"/>
    </row>
    <row r="59" spans="1:26" ht="12.75" customHeight="1" x14ac:dyDescent="0.2">
      <c r="A59" s="27"/>
      <c r="B59" s="192"/>
      <c r="C59" s="27"/>
      <c r="D59" s="27"/>
      <c r="E59" s="27"/>
      <c r="F59" s="27"/>
      <c r="G59" s="27"/>
      <c r="H59" s="27"/>
      <c r="I59" s="27"/>
      <c r="J59" s="27"/>
      <c r="K59" s="200"/>
      <c r="L59" s="1"/>
      <c r="M59" s="1"/>
      <c r="N59" s="27"/>
      <c r="O59" s="1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12.75" customHeight="1" x14ac:dyDescent="0.2">
      <c r="A60" s="27"/>
      <c r="B60" s="192"/>
      <c r="C60" s="27"/>
      <c r="D60" s="27"/>
      <c r="E60" s="27"/>
      <c r="F60" s="27"/>
      <c r="G60" s="27"/>
      <c r="H60" s="27"/>
      <c r="I60" s="27"/>
      <c r="J60" s="27"/>
      <c r="K60" s="200"/>
      <c r="L60" s="1"/>
      <c r="M60" s="1"/>
      <c r="N60" s="27"/>
      <c r="O60" s="1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26.25" customHeight="1" x14ac:dyDescent="0.4">
      <c r="A61" s="196"/>
      <c r="B61" s="235" t="s">
        <v>69</v>
      </c>
      <c r="C61" s="236"/>
      <c r="D61" s="236"/>
      <c r="E61" s="236"/>
      <c r="F61" s="236"/>
      <c r="G61" s="236"/>
      <c r="H61" s="236"/>
      <c r="I61" s="236"/>
      <c r="J61" s="236"/>
      <c r="K61" s="173" t="s">
        <v>85</v>
      </c>
      <c r="L61" s="137"/>
      <c r="M61" s="137"/>
      <c r="N61" s="1"/>
      <c r="O61" s="27"/>
      <c r="P61" s="1"/>
      <c r="Q61" s="27"/>
      <c r="R61" s="27"/>
      <c r="S61" s="27"/>
      <c r="U61" s="27"/>
      <c r="V61" s="27"/>
      <c r="W61" s="27"/>
      <c r="X61" s="27"/>
      <c r="Y61" s="27"/>
      <c r="Z61" s="27"/>
    </row>
    <row r="62" spans="1:26" ht="20.25" x14ac:dyDescent="0.2">
      <c r="A62" s="245" t="s">
        <v>19</v>
      </c>
      <c r="B62" s="246" t="s">
        <v>70</v>
      </c>
      <c r="C62" s="247"/>
      <c r="D62" s="247"/>
      <c r="E62" s="247"/>
      <c r="F62" s="247"/>
      <c r="G62" s="247"/>
      <c r="H62" s="247"/>
      <c r="I62" s="247"/>
      <c r="J62" s="248"/>
      <c r="K62" s="249" t="s">
        <v>20</v>
      </c>
      <c r="L62" s="243" t="s">
        <v>11</v>
      </c>
      <c r="M62" s="243" t="s">
        <v>12</v>
      </c>
      <c r="N62" s="242" t="s">
        <v>13</v>
      </c>
      <c r="O62" s="243" t="s">
        <v>14</v>
      </c>
      <c r="P62" s="244" t="s">
        <v>15</v>
      </c>
      <c r="Q62" s="244" t="s">
        <v>16</v>
      </c>
      <c r="R62" s="243" t="s">
        <v>17</v>
      </c>
      <c r="U62" s="27"/>
      <c r="V62" s="27"/>
      <c r="W62" s="27"/>
      <c r="X62" s="27"/>
      <c r="Y62" s="27"/>
      <c r="Z62" s="27"/>
    </row>
    <row r="63" spans="1:26" ht="15.75" customHeight="1" x14ac:dyDescent="0.25">
      <c r="A63" s="238"/>
      <c r="B63" s="41" t="s">
        <v>71</v>
      </c>
      <c r="C63" s="41" t="s">
        <v>72</v>
      </c>
      <c r="D63" s="41" t="s">
        <v>73</v>
      </c>
      <c r="E63" s="41" t="s">
        <v>74</v>
      </c>
      <c r="F63" s="41" t="s">
        <v>75</v>
      </c>
      <c r="G63" s="41" t="s">
        <v>76</v>
      </c>
      <c r="H63" s="41" t="s">
        <v>77</v>
      </c>
      <c r="I63" s="41" t="s">
        <v>78</v>
      </c>
      <c r="J63" s="41" t="s">
        <v>79</v>
      </c>
      <c r="K63" s="275"/>
      <c r="L63" s="238"/>
      <c r="M63" s="238"/>
      <c r="N63" s="238"/>
      <c r="O63" s="238"/>
      <c r="P63" s="238"/>
      <c r="Q63" s="238"/>
      <c r="R63" s="238"/>
      <c r="U63" s="27"/>
      <c r="V63" s="27"/>
      <c r="W63" s="27"/>
      <c r="X63" s="27"/>
      <c r="Y63" s="27"/>
      <c r="Z63" s="27"/>
    </row>
    <row r="64" spans="1:26" ht="15.75" customHeight="1" x14ac:dyDescent="0.25">
      <c r="A64" s="41">
        <v>1602</v>
      </c>
      <c r="B64" s="42">
        <v>34</v>
      </c>
      <c r="C64" s="42"/>
      <c r="D64" s="42"/>
      <c r="E64" s="42"/>
      <c r="F64" s="179"/>
      <c r="G64" s="179"/>
      <c r="H64" s="179"/>
      <c r="I64" s="179"/>
      <c r="J64" s="179"/>
      <c r="K64" s="131"/>
      <c r="L64" s="114"/>
      <c r="M64" s="115"/>
      <c r="N64" s="116"/>
      <c r="O64" s="43"/>
      <c r="P64" s="44">
        <f>B64</f>
        <v>34</v>
      </c>
      <c r="Q64" s="45"/>
      <c r="R64" s="43"/>
      <c r="U64" s="27"/>
      <c r="V64" s="27"/>
      <c r="W64" s="27"/>
      <c r="X64" s="27"/>
      <c r="Y64" s="27"/>
      <c r="Z64" s="27"/>
    </row>
    <row r="65" spans="1:26" ht="15.75" customHeight="1" x14ac:dyDescent="0.25">
      <c r="A65" s="41">
        <v>1701</v>
      </c>
      <c r="B65" s="42"/>
      <c r="C65" s="42">
        <v>24</v>
      </c>
      <c r="D65" s="42"/>
      <c r="E65" s="42"/>
      <c r="F65" s="179"/>
      <c r="G65" s="179"/>
      <c r="H65" s="179"/>
      <c r="I65" s="179"/>
      <c r="J65" s="179"/>
      <c r="K65" s="131"/>
      <c r="L65" s="119"/>
      <c r="M65" s="120"/>
      <c r="N65" s="121"/>
      <c r="O65" s="47">
        <f>IF(C65=0,"",C65/B64)</f>
        <v>0.70588235294117652</v>
      </c>
      <c r="P65" s="48">
        <v>29</v>
      </c>
      <c r="Q65" s="49">
        <f t="shared" ref="Q65:Q67" si="4">IF(P65=0,"",P65/P64)</f>
        <v>0.8529411764705882</v>
      </c>
      <c r="R65" s="49">
        <f t="shared" ref="R65:R67" si="5">IF(P65=0,"",100%-Q65)</f>
        <v>0.1470588235294118</v>
      </c>
      <c r="U65" s="27"/>
      <c r="V65" s="27"/>
      <c r="W65" s="27"/>
      <c r="X65" s="27"/>
      <c r="Y65" s="27"/>
      <c r="Z65" s="27"/>
    </row>
    <row r="66" spans="1:26" ht="15.75" customHeight="1" x14ac:dyDescent="0.25">
      <c r="A66" s="41">
        <v>1702</v>
      </c>
      <c r="B66" s="42"/>
      <c r="C66" s="42"/>
      <c r="D66" s="42">
        <v>17</v>
      </c>
      <c r="E66" s="42"/>
      <c r="F66" s="179"/>
      <c r="G66" s="179"/>
      <c r="H66" s="179"/>
      <c r="I66" s="179"/>
      <c r="J66" s="179"/>
      <c r="K66" s="131"/>
      <c r="L66" s="119"/>
      <c r="M66" s="120"/>
      <c r="N66" s="121"/>
      <c r="O66" s="47">
        <f>IF(D66=0,"",D66/C65)</f>
        <v>0.70833333333333337</v>
      </c>
      <c r="P66" s="48">
        <v>27</v>
      </c>
      <c r="Q66" s="49">
        <f t="shared" si="4"/>
        <v>0.93103448275862066</v>
      </c>
      <c r="R66" s="49">
        <f t="shared" si="5"/>
        <v>6.8965517241379337E-2</v>
      </c>
      <c r="S66" s="74">
        <f>P66/P64</f>
        <v>0.79411764705882348</v>
      </c>
      <c r="T66" s="27"/>
      <c r="U66" s="27"/>
      <c r="V66" s="27"/>
      <c r="W66" s="27"/>
      <c r="X66" s="27"/>
      <c r="Y66" s="27"/>
      <c r="Z66" s="27"/>
    </row>
    <row r="67" spans="1:26" ht="15.75" customHeight="1" x14ac:dyDescent="0.25">
      <c r="A67" s="41">
        <v>1801</v>
      </c>
      <c r="B67" s="42"/>
      <c r="C67" s="42"/>
      <c r="D67" s="42"/>
      <c r="E67" s="42">
        <v>17</v>
      </c>
      <c r="F67" s="179"/>
      <c r="G67" s="179"/>
      <c r="H67" s="179"/>
      <c r="I67" s="179"/>
      <c r="J67" s="179"/>
      <c r="K67" s="131"/>
      <c r="L67" s="119"/>
      <c r="M67" s="120"/>
      <c r="N67" s="121"/>
      <c r="O67" s="47">
        <f>IF(E67=0,"",E67/D66)</f>
        <v>1</v>
      </c>
      <c r="P67" s="48">
        <v>24</v>
      </c>
      <c r="Q67" s="49">
        <f t="shared" si="4"/>
        <v>0.88888888888888884</v>
      </c>
      <c r="R67" s="49">
        <f t="shared" si="5"/>
        <v>0.11111111111111116</v>
      </c>
      <c r="U67" s="27"/>
      <c r="V67" s="27"/>
      <c r="W67" s="27"/>
      <c r="X67" s="27"/>
      <c r="Y67" s="27"/>
      <c r="Z67" s="27"/>
    </row>
    <row r="68" spans="1:26" ht="15.75" customHeight="1" x14ac:dyDescent="0.25">
      <c r="A68" s="41">
        <v>1802</v>
      </c>
      <c r="B68" s="42"/>
      <c r="C68" s="42"/>
      <c r="D68" s="42"/>
      <c r="E68" s="42">
        <v>17</v>
      </c>
      <c r="F68" s="179"/>
      <c r="G68" s="179"/>
      <c r="H68" s="179"/>
      <c r="I68" s="179"/>
      <c r="J68" s="179"/>
      <c r="K68" s="131"/>
      <c r="L68" s="119"/>
      <c r="M68" s="120"/>
      <c r="N68" s="120"/>
      <c r="O68" s="120"/>
      <c r="P68" s="48">
        <v>22</v>
      </c>
      <c r="Q68" s="127"/>
      <c r="R68" s="126"/>
      <c r="U68" s="27"/>
      <c r="V68" s="27"/>
      <c r="W68" s="27"/>
      <c r="X68" s="27"/>
      <c r="Y68" s="27"/>
      <c r="Z68" s="27"/>
    </row>
    <row r="69" spans="1:26" ht="15.75" customHeight="1" x14ac:dyDescent="0.25">
      <c r="A69" s="41">
        <v>1901</v>
      </c>
      <c r="B69" s="42"/>
      <c r="C69" s="42"/>
      <c r="D69" s="42"/>
      <c r="E69" s="42">
        <v>11</v>
      </c>
      <c r="F69" s="179"/>
      <c r="G69" s="179"/>
      <c r="H69" s="179"/>
      <c r="I69" s="179"/>
      <c r="J69" s="179"/>
      <c r="K69" s="131"/>
      <c r="L69" s="119"/>
      <c r="M69" s="120"/>
      <c r="N69" s="120"/>
      <c r="O69" s="120"/>
      <c r="P69" s="48">
        <v>11</v>
      </c>
      <c r="Q69" s="127"/>
      <c r="R69" s="126"/>
      <c r="U69" s="27"/>
      <c r="V69" s="27"/>
      <c r="W69" s="27"/>
      <c r="X69" s="27"/>
      <c r="Y69" s="27"/>
      <c r="Z69" s="27"/>
    </row>
    <row r="70" spans="1:26" ht="15.75" customHeight="1" x14ac:dyDescent="0.25">
      <c r="A70" s="41">
        <v>1902</v>
      </c>
      <c r="B70" s="42"/>
      <c r="C70" s="42"/>
      <c r="D70" s="42"/>
      <c r="E70" s="42">
        <v>2</v>
      </c>
      <c r="F70" s="179"/>
      <c r="G70" s="179"/>
      <c r="H70" s="179"/>
      <c r="I70" s="179"/>
      <c r="J70" s="179"/>
      <c r="K70" s="131"/>
      <c r="L70" s="119"/>
      <c r="M70" s="120"/>
      <c r="N70" s="120"/>
      <c r="O70" s="120"/>
      <c r="P70" s="48">
        <v>2</v>
      </c>
      <c r="Q70" s="127"/>
      <c r="R70" s="126"/>
      <c r="U70" s="27"/>
      <c r="V70" s="27"/>
      <c r="W70" s="27"/>
      <c r="X70" s="27"/>
      <c r="Y70" s="27"/>
      <c r="Z70" s="27"/>
    </row>
    <row r="71" spans="1:26" ht="15.75" customHeight="1" x14ac:dyDescent="0.25">
      <c r="A71" s="41">
        <v>2001</v>
      </c>
      <c r="B71" s="42"/>
      <c r="C71" s="42"/>
      <c r="D71" s="42"/>
      <c r="E71" s="42"/>
      <c r="F71" s="179"/>
      <c r="G71" s="179"/>
      <c r="H71" s="179"/>
      <c r="I71" s="179"/>
      <c r="J71" s="179"/>
      <c r="K71" s="131"/>
      <c r="L71" s="119"/>
      <c r="M71" s="120"/>
      <c r="N71" s="120"/>
      <c r="O71" s="120"/>
      <c r="P71" s="48"/>
      <c r="Q71" s="127"/>
      <c r="R71" s="126"/>
      <c r="U71" s="27"/>
      <c r="V71" s="27"/>
      <c r="W71" s="27"/>
      <c r="X71" s="27"/>
      <c r="Y71" s="27"/>
      <c r="Z71" s="27"/>
    </row>
    <row r="72" spans="1:26" ht="15.75" customHeight="1" x14ac:dyDescent="0.25">
      <c r="A72" s="41">
        <v>2002</v>
      </c>
      <c r="B72" s="42"/>
      <c r="C72" s="42"/>
      <c r="D72" s="42"/>
      <c r="E72" s="42"/>
      <c r="F72" s="179"/>
      <c r="G72" s="179"/>
      <c r="H72" s="179"/>
      <c r="I72" s="179"/>
      <c r="J72" s="179"/>
      <c r="K72" s="131"/>
      <c r="L72" s="119"/>
      <c r="M72" s="120"/>
      <c r="N72" s="120"/>
      <c r="O72" s="120"/>
      <c r="P72" s="48"/>
      <c r="Q72" s="127"/>
      <c r="R72" s="126"/>
      <c r="U72" s="27"/>
      <c r="V72" s="27"/>
      <c r="W72" s="27"/>
      <c r="X72" s="27"/>
      <c r="Y72" s="27"/>
      <c r="Z72" s="27"/>
    </row>
    <row r="73" spans="1:26" ht="15.75" customHeight="1" x14ac:dyDescent="0.25">
      <c r="A73" s="41">
        <v>2101</v>
      </c>
      <c r="B73" s="42"/>
      <c r="C73" s="42"/>
      <c r="D73" s="42"/>
      <c r="E73" s="42"/>
      <c r="F73" s="179"/>
      <c r="G73" s="179"/>
      <c r="H73" s="179"/>
      <c r="I73" s="179"/>
      <c r="J73" s="179"/>
      <c r="K73" s="131"/>
      <c r="L73" s="119"/>
      <c r="M73" s="120"/>
      <c r="N73" s="120"/>
      <c r="O73" s="120"/>
      <c r="P73" s="182"/>
      <c r="Q73" s="127"/>
      <c r="R73" s="126"/>
      <c r="U73" s="27"/>
      <c r="V73" s="27"/>
      <c r="W73" s="27"/>
      <c r="X73" s="27"/>
      <c r="Y73" s="27"/>
      <c r="Z73" s="27"/>
    </row>
    <row r="74" spans="1:26" ht="15.75" customHeight="1" x14ac:dyDescent="0.25">
      <c r="A74" s="41">
        <v>2102</v>
      </c>
      <c r="B74" s="42"/>
      <c r="C74" s="42"/>
      <c r="D74" s="42"/>
      <c r="E74" s="42"/>
      <c r="F74" s="179"/>
      <c r="G74" s="179"/>
      <c r="H74" s="179"/>
      <c r="I74" s="179"/>
      <c r="J74" s="179"/>
      <c r="K74" s="131"/>
      <c r="L74" s="119"/>
      <c r="M74" s="120"/>
      <c r="N74" s="120"/>
      <c r="O74" s="120"/>
      <c r="P74" s="171"/>
      <c r="Q74" s="181"/>
      <c r="R74" s="126"/>
      <c r="U74" s="27"/>
      <c r="V74" s="27"/>
      <c r="W74" s="27"/>
      <c r="X74" s="27"/>
      <c r="Y74" s="27"/>
      <c r="Z74" s="27"/>
    </row>
    <row r="75" spans="1:26" ht="15.75" customHeight="1" x14ac:dyDescent="0.25">
      <c r="A75" s="41">
        <v>2201</v>
      </c>
      <c r="B75" s="42"/>
      <c r="C75" s="42"/>
      <c r="D75" s="42"/>
      <c r="E75" s="42"/>
      <c r="F75" s="179"/>
      <c r="G75" s="179"/>
      <c r="H75" s="179"/>
      <c r="I75" s="179"/>
      <c r="J75" s="179"/>
      <c r="K75" s="131"/>
      <c r="L75" s="119"/>
      <c r="M75" s="120"/>
      <c r="N75" s="120"/>
      <c r="O75" s="120"/>
      <c r="P75" s="171"/>
      <c r="Q75" s="181"/>
      <c r="R75" s="126"/>
      <c r="U75" s="27"/>
      <c r="V75" s="27"/>
      <c r="W75" s="27"/>
      <c r="X75" s="27"/>
      <c r="Y75" s="27"/>
      <c r="Z75" s="27"/>
    </row>
    <row r="76" spans="1:26" ht="15.75" customHeight="1" x14ac:dyDescent="0.25">
      <c r="A76" s="41">
        <v>2202</v>
      </c>
      <c r="B76" s="42"/>
      <c r="C76" s="42"/>
      <c r="D76" s="42"/>
      <c r="E76" s="42"/>
      <c r="F76" s="179"/>
      <c r="G76" s="179"/>
      <c r="H76" s="179"/>
      <c r="I76" s="179"/>
      <c r="J76" s="179"/>
      <c r="K76" s="131"/>
      <c r="L76" s="119"/>
      <c r="M76" s="120"/>
      <c r="N76" s="120"/>
      <c r="O76" s="120"/>
      <c r="P76" s="171"/>
      <c r="Q76" s="181"/>
      <c r="R76" s="126"/>
      <c r="U76" s="27"/>
      <c r="V76" s="27"/>
      <c r="W76" s="27"/>
      <c r="X76" s="27"/>
      <c r="Y76" s="27"/>
      <c r="Z76" s="27"/>
    </row>
    <row r="77" spans="1:26" ht="15.75" customHeight="1" x14ac:dyDescent="0.25">
      <c r="A77" s="41">
        <v>2301</v>
      </c>
      <c r="B77" s="42"/>
      <c r="C77" s="42"/>
      <c r="D77" s="42"/>
      <c r="E77" s="42"/>
      <c r="F77" s="179"/>
      <c r="G77" s="179"/>
      <c r="H77" s="179"/>
      <c r="I77" s="179"/>
      <c r="J77" s="179"/>
      <c r="K77" s="131"/>
      <c r="L77" s="119"/>
      <c r="M77" s="120"/>
      <c r="N77" s="122"/>
      <c r="O77" s="120"/>
      <c r="P77" s="122"/>
      <c r="Q77" s="158"/>
      <c r="R77" s="126"/>
      <c r="U77" s="27"/>
      <c r="V77" s="27"/>
      <c r="W77" s="27"/>
      <c r="X77" s="27"/>
      <c r="Y77" s="27"/>
      <c r="Z77" s="27"/>
    </row>
    <row r="78" spans="1:26" ht="15.75" customHeight="1" x14ac:dyDescent="0.25">
      <c r="A78" s="41">
        <v>2302</v>
      </c>
      <c r="B78" s="42"/>
      <c r="C78" s="42"/>
      <c r="D78" s="42"/>
      <c r="E78" s="42"/>
      <c r="F78" s="179"/>
      <c r="G78" s="179"/>
      <c r="H78" s="179"/>
      <c r="I78" s="179"/>
      <c r="J78" s="179"/>
      <c r="K78" s="131"/>
      <c r="L78" s="119"/>
      <c r="M78" s="120"/>
      <c r="N78" s="122"/>
      <c r="O78" s="52" t="s">
        <v>35</v>
      </c>
      <c r="P78" s="94"/>
      <c r="Q78" s="54" t="str">
        <f>IF(SUM(K68:K78)=0,"",SUM(K68:K78))</f>
        <v/>
      </c>
      <c r="R78" s="55" t="s">
        <v>20</v>
      </c>
      <c r="U78" s="27"/>
      <c r="V78" s="27"/>
      <c r="W78" s="27"/>
      <c r="X78" s="27"/>
      <c r="Y78" s="27"/>
      <c r="Z78" s="27"/>
    </row>
    <row r="79" spans="1:26" ht="15.75" customHeight="1" x14ac:dyDescent="0.25">
      <c r="A79" s="41">
        <v>2401</v>
      </c>
      <c r="B79" s="42"/>
      <c r="C79" s="42"/>
      <c r="D79" s="42"/>
      <c r="E79" s="42"/>
      <c r="F79" s="179"/>
      <c r="G79" s="179"/>
      <c r="H79" s="179"/>
      <c r="I79" s="179"/>
      <c r="J79" s="179"/>
      <c r="K79" s="131"/>
      <c r="L79" s="119"/>
      <c r="M79" s="120"/>
      <c r="N79" s="122"/>
      <c r="O79" s="56" t="s">
        <v>36</v>
      </c>
      <c r="P79" s="96" t="e">
        <f>IF(P78/Q78=0,"",P78/Q78)</f>
        <v>#VALUE!</v>
      </c>
      <c r="Q79" s="58" t="e">
        <f>IF(P78/Q78=0,"",P78/Q78)</f>
        <v>#VALUE!</v>
      </c>
      <c r="R79" s="59" t="s">
        <v>37</v>
      </c>
      <c r="U79" s="27"/>
      <c r="V79" s="27"/>
      <c r="W79" s="27"/>
      <c r="X79" s="27"/>
      <c r="Y79" s="27"/>
      <c r="Z79" s="27"/>
    </row>
    <row r="80" spans="1:26" ht="15.75" customHeight="1" x14ac:dyDescent="0.25">
      <c r="A80" s="41">
        <v>2402</v>
      </c>
      <c r="B80" s="42"/>
      <c r="C80" s="42"/>
      <c r="D80" s="42"/>
      <c r="E80" s="42"/>
      <c r="F80" s="179"/>
      <c r="G80" s="179"/>
      <c r="H80" s="179"/>
      <c r="I80" s="179"/>
      <c r="J80" s="179"/>
      <c r="K80" s="131"/>
      <c r="L80" s="128"/>
      <c r="M80" s="129"/>
      <c r="N80" s="130"/>
      <c r="O80" s="61"/>
      <c r="P80" s="62"/>
      <c r="Q80" s="62"/>
      <c r="R80" s="63"/>
      <c r="U80" s="27"/>
      <c r="V80" s="27"/>
      <c r="W80" s="27"/>
      <c r="X80" s="27"/>
      <c r="Y80" s="27"/>
      <c r="Z80" s="27"/>
    </row>
    <row r="81" spans="1:26" ht="18" customHeight="1" x14ac:dyDescent="0.25">
      <c r="A81" s="22"/>
      <c r="B81" s="253" t="s">
        <v>80</v>
      </c>
      <c r="C81" s="253"/>
      <c r="D81" s="253"/>
      <c r="E81" s="253"/>
      <c r="F81" s="253"/>
      <c r="G81" s="253"/>
      <c r="H81" s="253"/>
      <c r="I81" s="253"/>
      <c r="J81" s="253"/>
      <c r="K81" s="64">
        <f>SUM(K73:K77)</f>
        <v>0</v>
      </c>
      <c r="L81" s="65" t="str">
        <f>IF(K73=0,"",K73/B64)</f>
        <v/>
      </c>
      <c r="M81" s="65" t="str">
        <f>IF(K81=0,"",K81/B64)</f>
        <v/>
      </c>
      <c r="N81" s="65" t="str">
        <f>IF(K73=0,"",M81-L81)</f>
        <v/>
      </c>
      <c r="O81" s="1"/>
      <c r="P81" s="27"/>
      <c r="Q81" s="30"/>
      <c r="R81" s="1"/>
      <c r="U81" s="27"/>
      <c r="V81" s="27"/>
      <c r="W81" s="27"/>
      <c r="X81" s="27"/>
      <c r="Y81" s="27"/>
      <c r="Z81" s="27"/>
    </row>
    <row r="82" spans="1:26" ht="12.75" customHeight="1" x14ac:dyDescent="0.2">
      <c r="A82" s="27"/>
      <c r="B82" s="192"/>
      <c r="C82" s="27"/>
      <c r="D82" s="27"/>
      <c r="E82" s="27"/>
      <c r="F82" s="27"/>
      <c r="G82" s="27"/>
      <c r="H82" s="27"/>
      <c r="I82" s="27"/>
      <c r="J82" s="27"/>
      <c r="K82" s="200"/>
      <c r="L82" s="1"/>
      <c r="M82" s="1"/>
      <c r="N82" s="27"/>
      <c r="O82" s="1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2.75" customHeight="1" x14ac:dyDescent="0.2">
      <c r="A83" s="27"/>
      <c r="B83" s="192"/>
      <c r="C83" s="27"/>
      <c r="D83" s="27"/>
      <c r="E83" s="27"/>
      <c r="F83" s="27"/>
      <c r="G83" s="27"/>
      <c r="H83" s="27"/>
      <c r="I83" s="27"/>
      <c r="J83" s="27"/>
      <c r="K83" s="200"/>
      <c r="L83" s="1"/>
      <c r="M83" s="1"/>
      <c r="N83" s="27"/>
      <c r="O83" s="1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26.25" customHeight="1" x14ac:dyDescent="0.4">
      <c r="A84" s="196"/>
      <c r="B84" s="235" t="s">
        <v>69</v>
      </c>
      <c r="C84" s="236"/>
      <c r="D84" s="236"/>
      <c r="E84" s="236"/>
      <c r="F84" s="236"/>
      <c r="G84" s="236"/>
      <c r="H84" s="236"/>
      <c r="I84" s="236"/>
      <c r="J84" s="236"/>
      <c r="K84" s="173" t="s">
        <v>86</v>
      </c>
      <c r="L84" s="27"/>
      <c r="M84" s="1"/>
      <c r="N84" s="1"/>
      <c r="O84" s="27"/>
      <c r="P84" s="1"/>
      <c r="Q84" s="27"/>
      <c r="R84" s="27"/>
      <c r="S84" s="27"/>
      <c r="U84" s="27"/>
      <c r="V84" s="27"/>
      <c r="W84" s="27"/>
      <c r="X84" s="27"/>
      <c r="Y84" s="27"/>
      <c r="Z84" s="27"/>
    </row>
    <row r="85" spans="1:26" ht="20.25" x14ac:dyDescent="0.2">
      <c r="A85" s="245" t="s">
        <v>19</v>
      </c>
      <c r="B85" s="246" t="s">
        <v>70</v>
      </c>
      <c r="C85" s="247"/>
      <c r="D85" s="247"/>
      <c r="E85" s="247"/>
      <c r="F85" s="247"/>
      <c r="G85" s="247"/>
      <c r="H85" s="247"/>
      <c r="I85" s="247"/>
      <c r="J85" s="248"/>
      <c r="K85" s="249" t="s">
        <v>20</v>
      </c>
      <c r="L85" s="243" t="s">
        <v>11</v>
      </c>
      <c r="M85" s="243" t="s">
        <v>12</v>
      </c>
      <c r="N85" s="242" t="s">
        <v>13</v>
      </c>
      <c r="O85" s="243" t="s">
        <v>14</v>
      </c>
      <c r="P85" s="244" t="s">
        <v>15</v>
      </c>
      <c r="Q85" s="244" t="s">
        <v>16</v>
      </c>
      <c r="R85" s="243" t="s">
        <v>17</v>
      </c>
      <c r="U85" s="27"/>
      <c r="V85" s="27"/>
      <c r="W85" s="27"/>
      <c r="X85" s="27"/>
      <c r="Y85" s="27"/>
      <c r="Z85" s="27"/>
    </row>
    <row r="86" spans="1:26" ht="15.75" customHeight="1" x14ac:dyDescent="0.25">
      <c r="A86" s="238"/>
      <c r="B86" s="41" t="s">
        <v>71</v>
      </c>
      <c r="C86" s="41" t="s">
        <v>72</v>
      </c>
      <c r="D86" s="41" t="s">
        <v>73</v>
      </c>
      <c r="E86" s="41" t="s">
        <v>74</v>
      </c>
      <c r="F86" s="41" t="s">
        <v>75</v>
      </c>
      <c r="G86" s="41" t="s">
        <v>76</v>
      </c>
      <c r="H86" s="41" t="s">
        <v>77</v>
      </c>
      <c r="I86" s="41" t="s">
        <v>78</v>
      </c>
      <c r="J86" s="41" t="s">
        <v>79</v>
      </c>
      <c r="K86" s="275"/>
      <c r="L86" s="238"/>
      <c r="M86" s="238"/>
      <c r="N86" s="238"/>
      <c r="O86" s="238"/>
      <c r="P86" s="238"/>
      <c r="Q86" s="238"/>
      <c r="R86" s="238"/>
      <c r="U86" s="27"/>
      <c r="V86" s="27"/>
      <c r="W86" s="27"/>
      <c r="X86" s="27"/>
      <c r="Y86" s="27"/>
      <c r="Z86" s="27"/>
    </row>
    <row r="87" spans="1:26" ht="15.75" customHeight="1" x14ac:dyDescent="0.25">
      <c r="A87" s="41">
        <v>1701</v>
      </c>
      <c r="B87" s="42">
        <v>34</v>
      </c>
      <c r="C87" s="42"/>
      <c r="D87" s="42"/>
      <c r="E87" s="42"/>
      <c r="F87" s="179"/>
      <c r="G87" s="179"/>
      <c r="H87" s="179"/>
      <c r="I87" s="179"/>
      <c r="J87" s="179"/>
      <c r="K87" s="131"/>
      <c r="L87" s="114"/>
      <c r="M87" s="115"/>
      <c r="N87" s="116"/>
      <c r="O87" s="43"/>
      <c r="P87" s="44">
        <f>B87</f>
        <v>34</v>
      </c>
      <c r="Q87" s="45"/>
      <c r="R87" s="43"/>
      <c r="U87" s="27"/>
      <c r="V87" s="27"/>
      <c r="W87" s="27"/>
      <c r="X87" s="27"/>
      <c r="Y87" s="27"/>
      <c r="Z87" s="27"/>
    </row>
    <row r="88" spans="1:26" ht="15.75" customHeight="1" x14ac:dyDescent="0.25">
      <c r="A88" s="41">
        <v>1702</v>
      </c>
      <c r="B88" s="42"/>
      <c r="C88" s="42">
        <v>32</v>
      </c>
      <c r="D88" s="42"/>
      <c r="E88" s="42"/>
      <c r="F88" s="179"/>
      <c r="G88" s="179"/>
      <c r="H88" s="179"/>
      <c r="I88" s="179"/>
      <c r="J88" s="179"/>
      <c r="K88" s="131"/>
      <c r="L88" s="119"/>
      <c r="M88" s="120"/>
      <c r="N88" s="121"/>
      <c r="O88" s="47">
        <f>IF(C88=0,"",C88/B87)</f>
        <v>0.94117647058823528</v>
      </c>
      <c r="P88" s="48">
        <v>32</v>
      </c>
      <c r="Q88" s="49">
        <f t="shared" ref="Q88:Q90" si="6">IF(P88=0,"",P88/P87)</f>
        <v>0.94117647058823528</v>
      </c>
      <c r="R88" s="49">
        <f t="shared" ref="R88:R90" si="7">IF(P88=0,"",100%-Q88)</f>
        <v>5.8823529411764719E-2</v>
      </c>
      <c r="U88" s="27"/>
      <c r="V88" s="27"/>
      <c r="W88" s="27"/>
      <c r="X88" s="27"/>
      <c r="Y88" s="27"/>
      <c r="Z88" s="27"/>
    </row>
    <row r="89" spans="1:26" ht="15.75" customHeight="1" x14ac:dyDescent="0.25">
      <c r="A89" s="41">
        <v>1801</v>
      </c>
      <c r="B89" s="42"/>
      <c r="C89" s="42"/>
      <c r="D89" s="42">
        <v>26</v>
      </c>
      <c r="E89" s="42"/>
      <c r="F89" s="179"/>
      <c r="G89" s="179"/>
      <c r="H89" s="179"/>
      <c r="I89" s="179"/>
      <c r="J89" s="179"/>
      <c r="K89" s="131"/>
      <c r="L89" s="119"/>
      <c r="M89" s="120"/>
      <c r="N89" s="121"/>
      <c r="O89" s="47">
        <f>IF(D89=0,"",D89/C88)</f>
        <v>0.8125</v>
      </c>
      <c r="P89" s="48">
        <v>32</v>
      </c>
      <c r="Q89" s="49">
        <f t="shared" si="6"/>
        <v>1</v>
      </c>
      <c r="R89" s="49">
        <f t="shared" si="7"/>
        <v>0</v>
      </c>
      <c r="S89" s="74">
        <f>P89/P87</f>
        <v>0.94117647058823528</v>
      </c>
      <c r="T89" s="27"/>
      <c r="U89" s="27"/>
      <c r="V89" s="27"/>
      <c r="W89" s="27"/>
      <c r="X89" s="27"/>
      <c r="Y89" s="27"/>
      <c r="Z89" s="27"/>
    </row>
    <row r="90" spans="1:26" ht="15.75" customHeight="1" x14ac:dyDescent="0.25">
      <c r="A90" s="41">
        <v>1802</v>
      </c>
      <c r="B90" s="42"/>
      <c r="C90" s="42"/>
      <c r="D90" s="42"/>
      <c r="E90" s="42">
        <v>26</v>
      </c>
      <c r="F90" s="179"/>
      <c r="G90" s="179"/>
      <c r="H90" s="179"/>
      <c r="I90" s="179"/>
      <c r="J90" s="179"/>
      <c r="K90" s="131"/>
      <c r="L90" s="119"/>
      <c r="M90" s="120"/>
      <c r="N90" s="121"/>
      <c r="O90" s="47">
        <f>IF(E90=0,"",E90/D89)</f>
        <v>1</v>
      </c>
      <c r="P90" s="48">
        <v>32</v>
      </c>
      <c r="Q90" s="49">
        <f t="shared" si="6"/>
        <v>1</v>
      </c>
      <c r="R90" s="49">
        <f t="shared" si="7"/>
        <v>0</v>
      </c>
      <c r="U90" s="27"/>
      <c r="V90" s="27"/>
      <c r="W90" s="27"/>
      <c r="X90" s="27"/>
      <c r="Y90" s="27"/>
      <c r="Z90" s="27"/>
    </row>
    <row r="91" spans="1:26" ht="15.75" customHeight="1" x14ac:dyDescent="0.25">
      <c r="A91" s="41">
        <v>1901</v>
      </c>
      <c r="B91" s="42"/>
      <c r="C91" s="42"/>
      <c r="D91" s="42"/>
      <c r="E91" s="42">
        <v>26</v>
      </c>
      <c r="F91" s="179"/>
      <c r="G91" s="179"/>
      <c r="H91" s="179"/>
      <c r="I91" s="179"/>
      <c r="J91" s="179"/>
      <c r="K91" s="131"/>
      <c r="L91" s="119"/>
      <c r="M91" s="120"/>
      <c r="N91" s="120"/>
      <c r="O91" s="120"/>
      <c r="P91" s="48">
        <v>28</v>
      </c>
      <c r="Q91" s="127"/>
      <c r="R91" s="126"/>
      <c r="U91" s="27"/>
      <c r="V91" s="27"/>
      <c r="W91" s="27"/>
      <c r="X91" s="27"/>
      <c r="Y91" s="27"/>
      <c r="Z91" s="27"/>
    </row>
    <row r="92" spans="1:26" ht="15.75" customHeight="1" x14ac:dyDescent="0.25">
      <c r="A92" s="41">
        <v>1902</v>
      </c>
      <c r="B92" s="42"/>
      <c r="C92" s="42"/>
      <c r="D92" s="42"/>
      <c r="E92" s="42">
        <v>7</v>
      </c>
      <c r="F92" s="179"/>
      <c r="G92" s="179"/>
      <c r="H92" s="179"/>
      <c r="I92" s="179"/>
      <c r="J92" s="179"/>
      <c r="K92" s="131"/>
      <c r="L92" s="119"/>
      <c r="M92" s="120"/>
      <c r="N92" s="120"/>
      <c r="O92" s="120"/>
      <c r="P92" s="48">
        <v>7</v>
      </c>
      <c r="Q92" s="127"/>
      <c r="R92" s="126"/>
      <c r="U92" s="27"/>
      <c r="V92" s="27"/>
      <c r="W92" s="27"/>
      <c r="X92" s="27"/>
      <c r="Y92" s="27"/>
      <c r="Z92" s="27"/>
    </row>
    <row r="93" spans="1:26" ht="15.75" customHeight="1" x14ac:dyDescent="0.25">
      <c r="A93" s="41">
        <v>2001</v>
      </c>
      <c r="B93" s="42"/>
      <c r="C93" s="42"/>
      <c r="D93" s="42"/>
      <c r="E93" s="42">
        <v>1</v>
      </c>
      <c r="F93" s="179"/>
      <c r="G93" s="179"/>
      <c r="H93" s="179"/>
      <c r="I93" s="179"/>
      <c r="J93" s="179"/>
      <c r="K93" s="131"/>
      <c r="L93" s="119"/>
      <c r="M93" s="120"/>
      <c r="N93" s="120"/>
      <c r="O93" s="120"/>
      <c r="P93" s="48">
        <v>1</v>
      </c>
      <c r="Q93" s="127"/>
      <c r="R93" s="126"/>
      <c r="U93" s="27"/>
      <c r="V93" s="27"/>
      <c r="W93" s="27"/>
      <c r="X93" s="27"/>
      <c r="Y93" s="27"/>
      <c r="Z93" s="27"/>
    </row>
    <row r="94" spans="1:26" ht="15.75" customHeight="1" x14ac:dyDescent="0.25">
      <c r="A94" s="41">
        <v>2002</v>
      </c>
      <c r="B94" s="42"/>
      <c r="C94" s="42"/>
      <c r="D94" s="42"/>
      <c r="E94" s="42"/>
      <c r="F94" s="179"/>
      <c r="G94" s="179"/>
      <c r="H94" s="179"/>
      <c r="I94" s="179"/>
      <c r="J94" s="179"/>
      <c r="K94" s="131"/>
      <c r="L94" s="119"/>
      <c r="M94" s="120"/>
      <c r="N94" s="120"/>
      <c r="O94" s="120"/>
      <c r="P94" s="48"/>
      <c r="Q94" s="127"/>
      <c r="R94" s="126"/>
      <c r="U94" s="27"/>
      <c r="V94" s="27"/>
      <c r="W94" s="27"/>
      <c r="X94" s="27"/>
      <c r="Y94" s="27"/>
      <c r="Z94" s="27"/>
    </row>
    <row r="95" spans="1:26" ht="15.75" customHeight="1" x14ac:dyDescent="0.25">
      <c r="A95" s="41">
        <v>2101</v>
      </c>
      <c r="B95" s="42"/>
      <c r="C95" s="42"/>
      <c r="D95" s="42"/>
      <c r="E95" s="42"/>
      <c r="F95" s="179"/>
      <c r="G95" s="179"/>
      <c r="H95" s="179"/>
      <c r="I95" s="179"/>
      <c r="J95" s="179"/>
      <c r="K95" s="131"/>
      <c r="L95" s="119"/>
      <c r="M95" s="120"/>
      <c r="N95" s="120"/>
      <c r="O95" s="120"/>
      <c r="P95" s="48"/>
      <c r="Q95" s="127"/>
      <c r="R95" s="126"/>
      <c r="U95" s="27"/>
      <c r="V95" s="27"/>
      <c r="W95" s="27"/>
      <c r="X95" s="27"/>
      <c r="Y95" s="27"/>
      <c r="Z95" s="27"/>
    </row>
    <row r="96" spans="1:26" ht="15.75" customHeight="1" x14ac:dyDescent="0.25">
      <c r="A96" s="41">
        <v>2102</v>
      </c>
      <c r="B96" s="42"/>
      <c r="C96" s="42"/>
      <c r="D96" s="42"/>
      <c r="E96" s="42"/>
      <c r="F96" s="179"/>
      <c r="G96" s="179"/>
      <c r="H96" s="179"/>
      <c r="I96" s="179"/>
      <c r="J96" s="179"/>
      <c r="K96" s="131"/>
      <c r="L96" s="119"/>
      <c r="M96" s="120"/>
      <c r="N96" s="120"/>
      <c r="O96" s="120"/>
      <c r="P96" s="182"/>
      <c r="Q96" s="127"/>
      <c r="R96" s="126"/>
      <c r="U96" s="27"/>
      <c r="V96" s="27"/>
      <c r="W96" s="27"/>
      <c r="X96" s="27"/>
      <c r="Y96" s="27"/>
      <c r="Z96" s="27"/>
    </row>
    <row r="97" spans="1:26" ht="15.75" customHeight="1" x14ac:dyDescent="0.25">
      <c r="A97" s="41">
        <v>2201</v>
      </c>
      <c r="B97" s="42"/>
      <c r="C97" s="42"/>
      <c r="D97" s="42"/>
      <c r="E97" s="42"/>
      <c r="F97" s="179"/>
      <c r="G97" s="179"/>
      <c r="H97" s="179"/>
      <c r="I97" s="179"/>
      <c r="J97" s="179"/>
      <c r="K97" s="131"/>
      <c r="L97" s="119"/>
      <c r="M97" s="120"/>
      <c r="N97" s="120"/>
      <c r="O97" s="120"/>
      <c r="P97" s="171"/>
      <c r="Q97" s="181"/>
      <c r="R97" s="126"/>
      <c r="U97" s="27"/>
      <c r="V97" s="27"/>
      <c r="W97" s="27"/>
      <c r="X97" s="27"/>
      <c r="Y97" s="27"/>
      <c r="Z97" s="27"/>
    </row>
    <row r="98" spans="1:26" ht="15.75" customHeight="1" x14ac:dyDescent="0.25">
      <c r="A98" s="41">
        <v>2202</v>
      </c>
      <c r="B98" s="42"/>
      <c r="C98" s="42"/>
      <c r="D98" s="42"/>
      <c r="E98" s="42"/>
      <c r="F98" s="179"/>
      <c r="G98" s="179"/>
      <c r="H98" s="179"/>
      <c r="I98" s="179"/>
      <c r="J98" s="179"/>
      <c r="K98" s="131"/>
      <c r="L98" s="119"/>
      <c r="M98" s="120"/>
      <c r="N98" s="122"/>
      <c r="O98" s="126"/>
      <c r="P98" s="183"/>
      <c r="Q98" s="127"/>
      <c r="R98" s="126"/>
      <c r="U98" s="27"/>
      <c r="V98" s="27"/>
      <c r="W98" s="27"/>
      <c r="X98" s="27"/>
      <c r="Y98" s="27"/>
      <c r="Z98" s="27"/>
    </row>
    <row r="99" spans="1:26" ht="15.75" customHeight="1" x14ac:dyDescent="0.25">
      <c r="A99" s="41">
        <v>2301</v>
      </c>
      <c r="B99" s="42"/>
      <c r="C99" s="42"/>
      <c r="D99" s="42"/>
      <c r="E99" s="42"/>
      <c r="F99" s="179"/>
      <c r="G99" s="179"/>
      <c r="H99" s="179"/>
      <c r="I99" s="179"/>
      <c r="J99" s="179"/>
      <c r="K99" s="131"/>
      <c r="L99" s="119"/>
      <c r="M99" s="120"/>
      <c r="N99" s="122"/>
      <c r="O99" s="126"/>
      <c r="P99" s="124"/>
      <c r="Q99" s="127"/>
      <c r="R99" s="126"/>
      <c r="U99" s="27"/>
      <c r="V99" s="27"/>
      <c r="W99" s="27"/>
      <c r="X99" s="27"/>
      <c r="Y99" s="27"/>
      <c r="Z99" s="27"/>
    </row>
    <row r="100" spans="1:26" ht="15.75" customHeight="1" x14ac:dyDescent="0.25">
      <c r="A100" s="41">
        <v>2302</v>
      </c>
      <c r="B100" s="42"/>
      <c r="C100" s="42"/>
      <c r="D100" s="42"/>
      <c r="E100" s="42"/>
      <c r="F100" s="179"/>
      <c r="G100" s="179"/>
      <c r="H100" s="179"/>
      <c r="I100" s="179"/>
      <c r="J100" s="179"/>
      <c r="K100" s="131"/>
      <c r="L100" s="119"/>
      <c r="M100" s="120"/>
      <c r="N100" s="122"/>
      <c r="O100" s="120"/>
      <c r="P100" s="122"/>
      <c r="Q100" s="158"/>
      <c r="R100" s="126"/>
      <c r="U100" s="27"/>
      <c r="V100" s="27"/>
      <c r="W100" s="27"/>
      <c r="X100" s="27"/>
      <c r="Y100" s="27"/>
      <c r="Z100" s="27"/>
    </row>
    <row r="101" spans="1:26" ht="15.75" customHeight="1" x14ac:dyDescent="0.25">
      <c r="A101" s="41">
        <v>2401</v>
      </c>
      <c r="B101" s="42"/>
      <c r="C101" s="42"/>
      <c r="D101" s="42"/>
      <c r="E101" s="42"/>
      <c r="F101" s="179"/>
      <c r="G101" s="179"/>
      <c r="H101" s="179"/>
      <c r="I101" s="179"/>
      <c r="J101" s="179"/>
      <c r="K101" s="131"/>
      <c r="L101" s="119"/>
      <c r="M101" s="120"/>
      <c r="N101" s="122"/>
      <c r="O101" s="52" t="s">
        <v>35</v>
      </c>
      <c r="P101" s="94"/>
      <c r="Q101" s="54" t="str">
        <f>IF(SUM(K91:K101)=0,"",SUM(K91:K101))</f>
        <v/>
      </c>
      <c r="R101" s="55" t="s">
        <v>20</v>
      </c>
      <c r="U101" s="27"/>
      <c r="V101" s="27"/>
      <c r="W101" s="27"/>
      <c r="X101" s="27"/>
      <c r="Y101" s="27"/>
      <c r="Z101" s="27"/>
    </row>
    <row r="102" spans="1:26" ht="15.75" customHeight="1" x14ac:dyDescent="0.25">
      <c r="A102" s="41">
        <v>2402</v>
      </c>
      <c r="B102" s="42"/>
      <c r="C102" s="42"/>
      <c r="D102" s="42"/>
      <c r="E102" s="42"/>
      <c r="F102" s="179"/>
      <c r="G102" s="179"/>
      <c r="H102" s="179"/>
      <c r="I102" s="179"/>
      <c r="J102" s="179"/>
      <c r="K102" s="131"/>
      <c r="L102" s="119"/>
      <c r="M102" s="120"/>
      <c r="N102" s="122"/>
      <c r="O102" s="56" t="s">
        <v>36</v>
      </c>
      <c r="P102" s="96" t="e">
        <f>IF(P101/Q101=0,"",P101/Q101)</f>
        <v>#VALUE!</v>
      </c>
      <c r="Q102" s="58" t="e">
        <f>IF(P101/Q101=0,"",P101/Q101)</f>
        <v>#VALUE!</v>
      </c>
      <c r="R102" s="59" t="s">
        <v>37</v>
      </c>
      <c r="U102" s="27"/>
      <c r="V102" s="27"/>
      <c r="W102" s="27"/>
      <c r="X102" s="27"/>
      <c r="Y102" s="27"/>
      <c r="Z102" s="27"/>
    </row>
    <row r="103" spans="1:26" ht="15.75" customHeight="1" x14ac:dyDescent="0.25">
      <c r="A103" s="41">
        <v>2501</v>
      </c>
      <c r="B103" s="42"/>
      <c r="C103" s="42"/>
      <c r="D103" s="42"/>
      <c r="E103" s="42"/>
      <c r="F103" s="179"/>
      <c r="G103" s="179"/>
      <c r="H103" s="179"/>
      <c r="I103" s="179"/>
      <c r="J103" s="179"/>
      <c r="K103" s="131"/>
      <c r="L103" s="128"/>
      <c r="M103" s="129"/>
      <c r="N103" s="130"/>
      <c r="O103" s="61"/>
      <c r="P103" s="62"/>
      <c r="Q103" s="62"/>
      <c r="R103" s="63"/>
      <c r="U103" s="27"/>
      <c r="V103" s="27"/>
      <c r="W103" s="27"/>
      <c r="X103" s="27"/>
      <c r="Y103" s="27"/>
      <c r="Z103" s="27"/>
    </row>
    <row r="104" spans="1:26" ht="18" customHeight="1" x14ac:dyDescent="0.25">
      <c r="A104" s="22"/>
      <c r="B104" s="253" t="s">
        <v>80</v>
      </c>
      <c r="C104" s="253"/>
      <c r="D104" s="253"/>
      <c r="E104" s="253"/>
      <c r="F104" s="253"/>
      <c r="G104" s="253"/>
      <c r="H104" s="253"/>
      <c r="I104" s="253"/>
      <c r="J104" s="253"/>
      <c r="K104" s="64">
        <f>SUM(K96:K100)</f>
        <v>0</v>
      </c>
      <c r="L104" s="65" t="str">
        <f>IF(K96=0,"",K96/B87)</f>
        <v/>
      </c>
      <c r="M104" s="65" t="str">
        <f>IF(K104=0,"",K104/B87)</f>
        <v/>
      </c>
      <c r="N104" s="65" t="str">
        <f>IF(K96=0,"",M104-L104)</f>
        <v/>
      </c>
      <c r="O104" s="1"/>
      <c r="P104" s="27"/>
      <c r="Q104" s="30"/>
      <c r="R104" s="1"/>
      <c r="U104" s="27"/>
      <c r="V104" s="27"/>
      <c r="W104" s="27"/>
      <c r="X104" s="27"/>
      <c r="Y104" s="27"/>
      <c r="Z104" s="27"/>
    </row>
    <row r="105" spans="1:26" ht="12.75" customHeight="1" x14ac:dyDescent="0.2">
      <c r="A105" s="27"/>
      <c r="B105" s="192"/>
      <c r="C105" s="27"/>
      <c r="D105" s="27"/>
      <c r="E105" s="27"/>
      <c r="F105" s="27"/>
      <c r="G105" s="27"/>
      <c r="H105" s="27"/>
      <c r="I105" s="27"/>
      <c r="J105" s="27"/>
      <c r="K105" s="200"/>
      <c r="L105" s="1"/>
      <c r="M105" s="1"/>
      <c r="N105" s="27"/>
      <c r="O105" s="1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12.75" customHeight="1" x14ac:dyDescent="0.2">
      <c r="A106" s="27"/>
      <c r="B106" s="192"/>
      <c r="C106" s="27"/>
      <c r="D106" s="27"/>
      <c r="E106" s="27"/>
      <c r="F106" s="27"/>
      <c r="G106" s="27"/>
      <c r="H106" s="27"/>
      <c r="I106" s="27"/>
      <c r="J106" s="27"/>
      <c r="K106" s="200"/>
      <c r="L106" s="1"/>
      <c r="M106" s="1"/>
      <c r="N106" s="27"/>
      <c r="O106" s="1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26.25" customHeight="1" x14ac:dyDescent="0.4">
      <c r="B107" s="235" t="s">
        <v>69</v>
      </c>
      <c r="C107" s="236"/>
      <c r="D107" s="236"/>
      <c r="E107" s="236"/>
      <c r="F107" s="236"/>
      <c r="G107" s="236"/>
      <c r="H107" s="236"/>
      <c r="I107" s="236"/>
      <c r="J107" s="236"/>
      <c r="K107" s="173" t="s">
        <v>87</v>
      </c>
      <c r="L107" s="1"/>
      <c r="M107" s="1"/>
      <c r="N107" s="27"/>
      <c r="O107" s="1"/>
      <c r="P107" s="27"/>
      <c r="Q107" s="27"/>
      <c r="R107" s="27"/>
      <c r="T107" s="27"/>
      <c r="U107" s="27"/>
      <c r="V107" s="27"/>
      <c r="W107" s="27"/>
      <c r="X107" s="27"/>
      <c r="Y107" s="27"/>
      <c r="Z107" s="27"/>
    </row>
    <row r="108" spans="1:26" ht="20.25" customHeight="1" x14ac:dyDescent="0.2">
      <c r="A108" s="245" t="s">
        <v>19</v>
      </c>
      <c r="B108" s="246" t="s">
        <v>70</v>
      </c>
      <c r="C108" s="247"/>
      <c r="D108" s="247"/>
      <c r="E108" s="247"/>
      <c r="F108" s="247"/>
      <c r="G108" s="247"/>
      <c r="H108" s="247"/>
      <c r="I108" s="247"/>
      <c r="J108" s="248"/>
      <c r="K108" s="249" t="s">
        <v>20</v>
      </c>
      <c r="L108" s="243" t="s">
        <v>11</v>
      </c>
      <c r="M108" s="243" t="s">
        <v>12</v>
      </c>
      <c r="N108" s="242" t="s">
        <v>13</v>
      </c>
      <c r="O108" s="243" t="s">
        <v>14</v>
      </c>
      <c r="P108" s="244" t="s">
        <v>15</v>
      </c>
      <c r="Q108" s="244" t="s">
        <v>16</v>
      </c>
      <c r="R108" s="243" t="s">
        <v>17</v>
      </c>
      <c r="T108" s="27"/>
      <c r="U108" s="27"/>
      <c r="V108" s="27"/>
      <c r="W108" s="27"/>
      <c r="X108" s="27"/>
      <c r="Y108" s="27"/>
      <c r="Z108" s="27"/>
    </row>
    <row r="109" spans="1:26" ht="15.75" customHeight="1" x14ac:dyDescent="0.25">
      <c r="A109" s="238"/>
      <c r="B109" s="41" t="s">
        <v>71</v>
      </c>
      <c r="C109" s="41" t="s">
        <v>72</v>
      </c>
      <c r="D109" s="41" t="s">
        <v>73</v>
      </c>
      <c r="E109" s="41" t="s">
        <v>74</v>
      </c>
      <c r="F109" s="41" t="s">
        <v>75</v>
      </c>
      <c r="G109" s="41" t="s">
        <v>76</v>
      </c>
      <c r="H109" s="41" t="s">
        <v>77</v>
      </c>
      <c r="I109" s="41" t="s">
        <v>78</v>
      </c>
      <c r="J109" s="41" t="s">
        <v>79</v>
      </c>
      <c r="K109" s="275"/>
      <c r="L109" s="238"/>
      <c r="M109" s="238"/>
      <c r="N109" s="238"/>
      <c r="O109" s="238"/>
      <c r="P109" s="238"/>
      <c r="Q109" s="238"/>
      <c r="R109" s="238"/>
      <c r="T109" s="27"/>
      <c r="U109" s="27"/>
      <c r="V109" s="27"/>
      <c r="W109" s="27"/>
      <c r="X109" s="27"/>
      <c r="Y109" s="27"/>
      <c r="Z109" s="27"/>
    </row>
    <row r="110" spans="1:26" ht="15.75" customHeight="1" x14ac:dyDescent="0.25">
      <c r="A110" s="41">
        <v>1702</v>
      </c>
      <c r="B110" s="42">
        <v>35</v>
      </c>
      <c r="C110" s="42"/>
      <c r="D110" s="42"/>
      <c r="E110" s="42"/>
      <c r="F110" s="179"/>
      <c r="G110" s="179"/>
      <c r="H110" s="179"/>
      <c r="I110" s="179"/>
      <c r="J110" s="179"/>
      <c r="K110" s="131"/>
      <c r="L110" s="114"/>
      <c r="M110" s="115"/>
      <c r="N110" s="116"/>
      <c r="O110" s="43"/>
      <c r="P110" s="44">
        <f>B110</f>
        <v>35</v>
      </c>
      <c r="Q110" s="45"/>
      <c r="R110" s="43"/>
      <c r="T110" s="27"/>
      <c r="U110" s="27"/>
      <c r="V110" s="27"/>
      <c r="W110" s="27"/>
      <c r="X110" s="27"/>
      <c r="Y110" s="27"/>
      <c r="Z110" s="27"/>
    </row>
    <row r="111" spans="1:26" ht="15.75" customHeight="1" x14ac:dyDescent="0.25">
      <c r="A111" s="41">
        <v>1801</v>
      </c>
      <c r="B111" s="42"/>
      <c r="C111" s="42">
        <v>31</v>
      </c>
      <c r="D111" s="42"/>
      <c r="E111" s="42"/>
      <c r="F111" s="179"/>
      <c r="G111" s="179"/>
      <c r="H111" s="179"/>
      <c r="I111" s="179"/>
      <c r="J111" s="179"/>
      <c r="K111" s="131"/>
      <c r="L111" s="119"/>
      <c r="M111" s="120"/>
      <c r="N111" s="121"/>
      <c r="O111" s="47">
        <f>IF(C111=0,"",C111/B110)</f>
        <v>0.88571428571428568</v>
      </c>
      <c r="P111" s="48">
        <v>31</v>
      </c>
      <c r="Q111" s="49">
        <f t="shared" ref="Q111:Q113" si="8">IF(P111=0,"",P111/P110)</f>
        <v>0.88571428571428568</v>
      </c>
      <c r="R111" s="49">
        <f t="shared" ref="R111:R113" si="9">IF(P111=0,"",100%-Q111)</f>
        <v>0.11428571428571432</v>
      </c>
      <c r="T111" s="27"/>
      <c r="U111" s="27"/>
      <c r="V111" s="27"/>
      <c r="W111" s="27"/>
      <c r="X111" s="27"/>
      <c r="Y111" s="27"/>
      <c r="Z111" s="27"/>
    </row>
    <row r="112" spans="1:26" ht="15.75" customHeight="1" x14ac:dyDescent="0.25">
      <c r="A112" s="41">
        <v>1802</v>
      </c>
      <c r="B112" s="42"/>
      <c r="C112" s="42"/>
      <c r="D112" s="42">
        <v>25</v>
      </c>
      <c r="E112" s="42"/>
      <c r="F112" s="179"/>
      <c r="G112" s="179"/>
      <c r="H112" s="179"/>
      <c r="I112" s="179"/>
      <c r="J112" s="179"/>
      <c r="K112" s="131"/>
      <c r="L112" s="119"/>
      <c r="M112" s="120"/>
      <c r="N112" s="121"/>
      <c r="O112" s="47">
        <f>IF(D112=0,"",D112/C111)</f>
        <v>0.80645161290322576</v>
      </c>
      <c r="P112" s="48">
        <v>31</v>
      </c>
      <c r="Q112" s="49">
        <f t="shared" si="8"/>
        <v>1</v>
      </c>
      <c r="R112" s="49">
        <f t="shared" si="9"/>
        <v>0</v>
      </c>
      <c r="S112" s="32">
        <f>P112/P110</f>
        <v>0.88571428571428568</v>
      </c>
      <c r="T112" s="27"/>
      <c r="U112" s="27"/>
      <c r="V112" s="27"/>
      <c r="W112" s="27"/>
      <c r="X112" s="27"/>
      <c r="Y112" s="27"/>
      <c r="Z112" s="27"/>
    </row>
    <row r="113" spans="1:26" ht="15.75" customHeight="1" x14ac:dyDescent="0.25">
      <c r="A113" s="41">
        <v>1901</v>
      </c>
      <c r="B113" s="42"/>
      <c r="C113" s="42"/>
      <c r="D113" s="42"/>
      <c r="E113" s="42">
        <v>25</v>
      </c>
      <c r="F113" s="179"/>
      <c r="G113" s="179"/>
      <c r="H113" s="179"/>
      <c r="I113" s="179"/>
      <c r="J113" s="179"/>
      <c r="K113" s="131"/>
      <c r="L113" s="119"/>
      <c r="M113" s="120"/>
      <c r="N113" s="121"/>
      <c r="O113" s="47">
        <f>IF(E113=0,"",E113/D112)</f>
        <v>1</v>
      </c>
      <c r="P113" s="48">
        <v>31</v>
      </c>
      <c r="Q113" s="49">
        <f t="shared" si="8"/>
        <v>1</v>
      </c>
      <c r="R113" s="49">
        <f t="shared" si="9"/>
        <v>0</v>
      </c>
      <c r="T113" s="27"/>
      <c r="U113" s="27"/>
      <c r="V113" s="27"/>
      <c r="W113" s="27"/>
      <c r="X113" s="27"/>
      <c r="Y113" s="27"/>
      <c r="Z113" s="27"/>
    </row>
    <row r="114" spans="1:26" ht="15.75" customHeight="1" x14ac:dyDescent="0.25">
      <c r="A114" s="41">
        <v>1902</v>
      </c>
      <c r="B114" s="42"/>
      <c r="C114" s="42"/>
      <c r="D114" s="42"/>
      <c r="E114" s="42">
        <v>25</v>
      </c>
      <c r="F114" s="179"/>
      <c r="G114" s="179"/>
      <c r="H114" s="179"/>
      <c r="I114" s="179"/>
      <c r="J114" s="179"/>
      <c r="K114" s="131"/>
      <c r="L114" s="119"/>
      <c r="M114" s="120"/>
      <c r="N114" s="120"/>
      <c r="O114" s="120"/>
      <c r="P114" s="48">
        <v>26</v>
      </c>
      <c r="Q114" s="127"/>
      <c r="R114" s="126"/>
      <c r="T114" s="27"/>
      <c r="U114" s="27"/>
      <c r="V114" s="27"/>
      <c r="W114" s="27"/>
      <c r="X114" s="27"/>
      <c r="Y114" s="27"/>
      <c r="Z114" s="27"/>
    </row>
    <row r="115" spans="1:26" ht="15.75" customHeight="1" x14ac:dyDescent="0.25">
      <c r="A115" s="41">
        <v>2001</v>
      </c>
      <c r="B115" s="42"/>
      <c r="C115" s="42"/>
      <c r="D115" s="42"/>
      <c r="E115" s="42">
        <v>6</v>
      </c>
      <c r="F115" s="179"/>
      <c r="G115" s="179"/>
      <c r="H115" s="179"/>
      <c r="I115" s="179"/>
      <c r="J115" s="179"/>
      <c r="K115" s="131"/>
      <c r="L115" s="119"/>
      <c r="M115" s="120"/>
      <c r="N115" s="120"/>
      <c r="O115" s="120"/>
      <c r="P115" s="48">
        <v>7</v>
      </c>
      <c r="Q115" s="127"/>
      <c r="R115" s="126"/>
      <c r="T115" s="27"/>
      <c r="U115" s="27"/>
      <c r="V115" s="27"/>
      <c r="W115" s="27"/>
      <c r="X115" s="27"/>
      <c r="Y115" s="27"/>
      <c r="Z115" s="27"/>
    </row>
    <row r="116" spans="1:26" ht="15.75" customHeight="1" x14ac:dyDescent="0.25">
      <c r="A116" s="41">
        <v>2002</v>
      </c>
      <c r="B116" s="42"/>
      <c r="C116" s="42"/>
      <c r="D116" s="42"/>
      <c r="E116" s="42">
        <v>3</v>
      </c>
      <c r="F116" s="179"/>
      <c r="G116" s="179"/>
      <c r="H116" s="179"/>
      <c r="I116" s="179"/>
      <c r="J116" s="179"/>
      <c r="K116" s="131"/>
      <c r="L116" s="119"/>
      <c r="M116" s="120"/>
      <c r="N116" s="120"/>
      <c r="O116" s="120"/>
      <c r="P116" s="48">
        <v>3</v>
      </c>
      <c r="Q116" s="127"/>
      <c r="R116" s="126"/>
      <c r="T116" s="27"/>
      <c r="U116" s="27"/>
      <c r="V116" s="27"/>
      <c r="W116" s="27"/>
      <c r="X116" s="27"/>
      <c r="Y116" s="27"/>
      <c r="Z116" s="27"/>
    </row>
    <row r="117" spans="1:26" ht="15.75" customHeight="1" x14ac:dyDescent="0.25">
      <c r="A117" s="41">
        <v>2101</v>
      </c>
      <c r="B117" s="42"/>
      <c r="C117" s="42"/>
      <c r="D117" s="42"/>
      <c r="E117" s="42">
        <v>2</v>
      </c>
      <c r="F117" s="179"/>
      <c r="G117" s="179"/>
      <c r="H117" s="179"/>
      <c r="I117" s="179"/>
      <c r="J117" s="179"/>
      <c r="K117" s="131"/>
      <c r="L117" s="119"/>
      <c r="M117" s="120"/>
      <c r="N117" s="120"/>
      <c r="O117" s="120"/>
      <c r="P117" s="48">
        <v>2</v>
      </c>
      <c r="Q117" s="127"/>
      <c r="R117" s="126"/>
      <c r="T117" s="27"/>
      <c r="U117" s="27"/>
      <c r="V117" s="27"/>
      <c r="W117" s="27"/>
      <c r="X117" s="27"/>
      <c r="Y117" s="27"/>
      <c r="Z117" s="27"/>
    </row>
    <row r="118" spans="1:26" ht="15.75" customHeight="1" x14ac:dyDescent="0.25">
      <c r="A118" s="41">
        <v>2102</v>
      </c>
      <c r="B118" s="42"/>
      <c r="C118" s="42"/>
      <c r="D118" s="42"/>
      <c r="E118" s="42"/>
      <c r="F118" s="179"/>
      <c r="G118" s="179"/>
      <c r="H118" s="179"/>
      <c r="I118" s="179"/>
      <c r="J118" s="179"/>
      <c r="K118" s="131"/>
      <c r="L118" s="119"/>
      <c r="M118" s="120"/>
      <c r="N118" s="120"/>
      <c r="O118" s="120"/>
      <c r="P118" s="48"/>
      <c r="Q118" s="127"/>
      <c r="R118" s="126"/>
      <c r="T118" s="27"/>
      <c r="U118" s="27"/>
      <c r="V118" s="27"/>
      <c r="W118" s="27"/>
      <c r="X118" s="27"/>
      <c r="Y118" s="27"/>
      <c r="Z118" s="27"/>
    </row>
    <row r="119" spans="1:26" ht="15.75" customHeight="1" x14ac:dyDescent="0.25">
      <c r="A119" s="41">
        <v>2201</v>
      </c>
      <c r="B119" s="42"/>
      <c r="C119" s="42"/>
      <c r="D119" s="42"/>
      <c r="E119" s="42"/>
      <c r="F119" s="179"/>
      <c r="G119" s="179"/>
      <c r="H119" s="179"/>
      <c r="I119" s="179"/>
      <c r="J119" s="179"/>
      <c r="K119" s="131"/>
      <c r="L119" s="119"/>
      <c r="M119" s="120"/>
      <c r="N119" s="122"/>
      <c r="O119" s="161"/>
      <c r="P119" s="48"/>
      <c r="Q119" s="127"/>
      <c r="R119" s="126"/>
      <c r="T119" s="27"/>
      <c r="U119" s="27"/>
      <c r="V119" s="27"/>
      <c r="W119" s="27"/>
      <c r="X119" s="27"/>
      <c r="Y119" s="27"/>
      <c r="Z119" s="27"/>
    </row>
    <row r="120" spans="1:26" ht="15.75" customHeight="1" x14ac:dyDescent="0.25">
      <c r="A120" s="41">
        <v>2202</v>
      </c>
      <c r="B120" s="42"/>
      <c r="C120" s="42"/>
      <c r="D120" s="42"/>
      <c r="E120" s="42"/>
      <c r="F120" s="179"/>
      <c r="G120" s="179"/>
      <c r="H120" s="179"/>
      <c r="I120" s="179"/>
      <c r="J120" s="179"/>
      <c r="K120" s="131"/>
      <c r="L120" s="119"/>
      <c r="M120" s="120"/>
      <c r="N120" s="122"/>
      <c r="O120" s="126"/>
      <c r="P120" s="124"/>
      <c r="Q120" s="127"/>
      <c r="R120" s="126"/>
      <c r="T120" s="27"/>
      <c r="U120" s="27"/>
      <c r="V120" s="27"/>
      <c r="W120" s="27"/>
      <c r="X120" s="27"/>
      <c r="Y120" s="27"/>
      <c r="Z120" s="27"/>
    </row>
    <row r="121" spans="1:26" ht="15.75" customHeight="1" x14ac:dyDescent="0.25">
      <c r="A121" s="41">
        <v>2301</v>
      </c>
      <c r="B121" s="42"/>
      <c r="C121" s="42"/>
      <c r="D121" s="42"/>
      <c r="E121" s="42"/>
      <c r="F121" s="179"/>
      <c r="G121" s="179"/>
      <c r="H121" s="179"/>
      <c r="I121" s="179"/>
      <c r="J121" s="179"/>
      <c r="K121" s="131"/>
      <c r="L121" s="119"/>
      <c r="M121" s="120"/>
      <c r="N121" s="122"/>
      <c r="O121" s="126"/>
      <c r="P121" s="124"/>
      <c r="Q121" s="127"/>
      <c r="R121" s="126"/>
      <c r="T121" s="27"/>
      <c r="U121" s="27"/>
      <c r="V121" s="27"/>
      <c r="W121" s="27"/>
      <c r="X121" s="27"/>
      <c r="Y121" s="27"/>
      <c r="Z121" s="27"/>
    </row>
    <row r="122" spans="1:26" ht="15.75" customHeight="1" x14ac:dyDescent="0.25">
      <c r="A122" s="41">
        <v>2302</v>
      </c>
      <c r="B122" s="42"/>
      <c r="C122" s="42"/>
      <c r="D122" s="42"/>
      <c r="E122" s="42"/>
      <c r="F122" s="179"/>
      <c r="G122" s="179"/>
      <c r="H122" s="179"/>
      <c r="I122" s="179"/>
      <c r="J122" s="179"/>
      <c r="K122" s="131"/>
      <c r="L122" s="119"/>
      <c r="M122" s="120"/>
      <c r="N122" s="122"/>
      <c r="O122" s="126"/>
      <c r="P122" s="124"/>
      <c r="Q122" s="127"/>
      <c r="R122" s="126"/>
      <c r="T122" s="27"/>
      <c r="U122" s="27"/>
      <c r="V122" s="27"/>
      <c r="W122" s="27"/>
      <c r="X122" s="27"/>
      <c r="Y122" s="27"/>
      <c r="Z122" s="27"/>
    </row>
    <row r="123" spans="1:26" ht="15.75" customHeight="1" x14ac:dyDescent="0.25">
      <c r="A123" s="41">
        <v>2401</v>
      </c>
      <c r="B123" s="42"/>
      <c r="C123" s="42"/>
      <c r="D123" s="42"/>
      <c r="E123" s="42"/>
      <c r="F123" s="179"/>
      <c r="G123" s="179"/>
      <c r="H123" s="179"/>
      <c r="I123" s="179"/>
      <c r="J123" s="179"/>
      <c r="K123" s="131"/>
      <c r="L123" s="119"/>
      <c r="M123" s="120"/>
      <c r="N123" s="122"/>
      <c r="O123" s="120"/>
      <c r="P123" s="122"/>
      <c r="Q123" s="158"/>
      <c r="R123" s="126"/>
      <c r="T123" s="27"/>
      <c r="U123" s="27"/>
      <c r="V123" s="27"/>
      <c r="W123" s="27"/>
      <c r="X123" s="27"/>
      <c r="Y123" s="27"/>
      <c r="Z123" s="27"/>
    </row>
    <row r="124" spans="1:26" ht="15.75" customHeight="1" x14ac:dyDescent="0.25">
      <c r="A124" s="41">
        <v>2402</v>
      </c>
      <c r="B124" s="42"/>
      <c r="C124" s="42"/>
      <c r="D124" s="42"/>
      <c r="E124" s="42"/>
      <c r="F124" s="179"/>
      <c r="G124" s="179"/>
      <c r="H124" s="179"/>
      <c r="I124" s="179"/>
      <c r="J124" s="179"/>
      <c r="K124" s="131"/>
      <c r="L124" s="119"/>
      <c r="M124" s="120"/>
      <c r="N124" s="122"/>
      <c r="O124" s="52" t="s">
        <v>35</v>
      </c>
      <c r="P124" s="94"/>
      <c r="Q124" s="54" t="str">
        <f>IF(SUM(K114:K124)=0,"",SUM(K114:K124))</f>
        <v/>
      </c>
      <c r="R124" s="55" t="s">
        <v>20</v>
      </c>
      <c r="T124" s="27"/>
      <c r="U124" s="27"/>
      <c r="V124" s="27"/>
      <c r="W124" s="27"/>
      <c r="X124" s="27"/>
      <c r="Y124" s="27"/>
      <c r="Z124" s="27"/>
    </row>
    <row r="125" spans="1:26" ht="15.75" customHeight="1" x14ac:dyDescent="0.25">
      <c r="A125" s="41">
        <v>2501</v>
      </c>
      <c r="B125" s="42"/>
      <c r="C125" s="42"/>
      <c r="D125" s="42"/>
      <c r="E125" s="42"/>
      <c r="F125" s="179"/>
      <c r="G125" s="179"/>
      <c r="H125" s="179"/>
      <c r="I125" s="179"/>
      <c r="J125" s="179"/>
      <c r="K125" s="131"/>
      <c r="L125" s="119"/>
      <c r="M125" s="120"/>
      <c r="N125" s="122"/>
      <c r="O125" s="56" t="s">
        <v>36</v>
      </c>
      <c r="P125" s="96" t="e">
        <f>IF(P124/Q124=0,"",P124/Q124)</f>
        <v>#VALUE!</v>
      </c>
      <c r="Q125" s="58" t="e">
        <f>IF(P124/Q124=0,"",P124/Q124)</f>
        <v>#VALUE!</v>
      </c>
      <c r="R125" s="59" t="s">
        <v>37</v>
      </c>
      <c r="T125" s="27"/>
      <c r="U125" s="27"/>
      <c r="V125" s="27"/>
      <c r="W125" s="27"/>
      <c r="X125" s="27"/>
      <c r="Y125" s="27"/>
      <c r="Z125" s="27"/>
    </row>
    <row r="126" spans="1:26" ht="15.75" customHeight="1" x14ac:dyDescent="0.25">
      <c r="A126" s="41">
        <v>2502</v>
      </c>
      <c r="B126" s="42"/>
      <c r="C126" s="42"/>
      <c r="D126" s="42"/>
      <c r="E126" s="42"/>
      <c r="F126" s="179"/>
      <c r="G126" s="179"/>
      <c r="H126" s="179"/>
      <c r="I126" s="179"/>
      <c r="J126" s="179"/>
      <c r="K126" s="131"/>
      <c r="L126" s="128"/>
      <c r="M126" s="129"/>
      <c r="N126" s="130"/>
      <c r="O126" s="61"/>
      <c r="P126" s="62"/>
      <c r="Q126" s="62"/>
      <c r="R126" s="63"/>
      <c r="T126" s="27"/>
      <c r="U126" s="27"/>
      <c r="V126" s="27"/>
      <c r="W126" s="27"/>
      <c r="X126" s="27"/>
      <c r="Y126" s="27"/>
      <c r="Z126" s="27"/>
    </row>
    <row r="127" spans="1:26" ht="18" customHeight="1" x14ac:dyDescent="0.25">
      <c r="A127" s="22"/>
      <c r="B127" s="253" t="s">
        <v>80</v>
      </c>
      <c r="C127" s="253"/>
      <c r="D127" s="253"/>
      <c r="E127" s="253"/>
      <c r="F127" s="253"/>
      <c r="G127" s="253"/>
      <c r="H127" s="253"/>
      <c r="I127" s="253"/>
      <c r="J127" s="253"/>
      <c r="K127" s="64">
        <f>SUM(K110:K123)</f>
        <v>0</v>
      </c>
      <c r="L127" s="65" t="str">
        <f>IF(K118=0,"",K118/B110)</f>
        <v/>
      </c>
      <c r="M127" s="65" t="str">
        <f>IF(K127=0,"",K127/B110)</f>
        <v/>
      </c>
      <c r="N127" s="65" t="str">
        <f>IF(K118=0,"",M127-L127)</f>
        <v/>
      </c>
      <c r="O127" s="1"/>
      <c r="P127" s="27"/>
      <c r="Q127" s="30"/>
      <c r="R127" s="1"/>
      <c r="T127" s="27"/>
      <c r="U127" s="27"/>
      <c r="V127" s="27"/>
      <c r="W127" s="27"/>
      <c r="X127" s="27"/>
      <c r="Y127" s="27"/>
      <c r="Z127" s="27"/>
    </row>
    <row r="128" spans="1:26" ht="12.75" customHeight="1" x14ac:dyDescent="0.2">
      <c r="A128" s="27"/>
      <c r="B128" s="192"/>
      <c r="C128" s="27"/>
      <c r="D128" s="27"/>
      <c r="E128" s="27"/>
      <c r="F128" s="27"/>
      <c r="G128" s="27"/>
      <c r="H128" s="27"/>
      <c r="I128" s="27"/>
      <c r="J128" s="27"/>
      <c r="K128" s="200"/>
      <c r="L128" s="1"/>
      <c r="M128" s="1"/>
      <c r="N128" s="27"/>
      <c r="O128" s="1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12.75" customHeight="1" x14ac:dyDescent="0.2">
      <c r="A129" s="27"/>
      <c r="B129" s="192"/>
      <c r="C129" s="27"/>
      <c r="D129" s="27"/>
      <c r="E129" s="27"/>
      <c r="F129" s="27"/>
      <c r="G129" s="27"/>
      <c r="H129" s="27"/>
      <c r="I129" s="27"/>
      <c r="J129" s="27"/>
      <c r="K129" s="200"/>
      <c r="L129" s="1"/>
      <c r="M129" s="1"/>
      <c r="N129" s="27"/>
      <c r="O129" s="1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26.25" customHeight="1" x14ac:dyDescent="0.4">
      <c r="B130" s="235" t="s">
        <v>69</v>
      </c>
      <c r="C130" s="236"/>
      <c r="D130" s="236"/>
      <c r="E130" s="236"/>
      <c r="F130" s="236"/>
      <c r="G130" s="236"/>
      <c r="H130" s="236"/>
      <c r="I130" s="236"/>
      <c r="J130" s="236"/>
      <c r="K130" s="173" t="s">
        <v>88</v>
      </c>
      <c r="L130" s="1"/>
      <c r="M130" s="1"/>
      <c r="N130" s="27"/>
      <c r="O130" s="1"/>
      <c r="P130" s="27"/>
      <c r="Q130" s="27"/>
      <c r="R130" s="27"/>
      <c r="T130" s="27"/>
      <c r="U130" s="27"/>
      <c r="V130" s="27"/>
      <c r="W130" s="27"/>
      <c r="X130" s="27"/>
      <c r="Y130" s="27"/>
      <c r="Z130" s="27"/>
    </row>
    <row r="131" spans="1:26" ht="20.25" customHeight="1" x14ac:dyDescent="0.2">
      <c r="A131" s="245" t="s">
        <v>19</v>
      </c>
      <c r="B131" s="246" t="s">
        <v>70</v>
      </c>
      <c r="C131" s="247"/>
      <c r="D131" s="247"/>
      <c r="E131" s="247"/>
      <c r="F131" s="247"/>
      <c r="G131" s="247"/>
      <c r="H131" s="247"/>
      <c r="I131" s="247"/>
      <c r="J131" s="248"/>
      <c r="K131" s="249" t="s">
        <v>20</v>
      </c>
      <c r="L131" s="243" t="s">
        <v>11</v>
      </c>
      <c r="M131" s="243" t="s">
        <v>12</v>
      </c>
      <c r="N131" s="242" t="s">
        <v>13</v>
      </c>
      <c r="O131" s="243" t="s">
        <v>14</v>
      </c>
      <c r="P131" s="244" t="s">
        <v>15</v>
      </c>
      <c r="Q131" s="244" t="s">
        <v>16</v>
      </c>
      <c r="R131" s="243" t="s">
        <v>17</v>
      </c>
      <c r="T131" s="27"/>
      <c r="U131" s="27"/>
      <c r="V131" s="27"/>
      <c r="W131" s="27"/>
      <c r="X131" s="27"/>
      <c r="Y131" s="27"/>
      <c r="Z131" s="27"/>
    </row>
    <row r="132" spans="1:26" ht="15.75" customHeight="1" x14ac:dyDescent="0.25">
      <c r="A132" s="238"/>
      <c r="B132" s="41" t="s">
        <v>71</v>
      </c>
      <c r="C132" s="41" t="s">
        <v>72</v>
      </c>
      <c r="D132" s="41" t="s">
        <v>73</v>
      </c>
      <c r="E132" s="41" t="s">
        <v>74</v>
      </c>
      <c r="F132" s="41" t="s">
        <v>75</v>
      </c>
      <c r="G132" s="41" t="s">
        <v>76</v>
      </c>
      <c r="H132" s="41" t="s">
        <v>77</v>
      </c>
      <c r="I132" s="41" t="s">
        <v>78</v>
      </c>
      <c r="J132" s="41" t="s">
        <v>79</v>
      </c>
      <c r="K132" s="275"/>
      <c r="L132" s="238"/>
      <c r="M132" s="238"/>
      <c r="N132" s="238"/>
      <c r="O132" s="238"/>
      <c r="P132" s="238"/>
      <c r="Q132" s="238"/>
      <c r="R132" s="238"/>
      <c r="T132" s="27"/>
      <c r="U132" s="27"/>
      <c r="V132" s="27"/>
      <c r="W132" s="27"/>
      <c r="X132" s="27"/>
      <c r="Y132" s="27"/>
      <c r="Z132" s="27"/>
    </row>
    <row r="133" spans="1:26" ht="15.75" customHeight="1" x14ac:dyDescent="0.25">
      <c r="A133" s="41">
        <v>1801</v>
      </c>
      <c r="B133" s="42">
        <v>32</v>
      </c>
      <c r="C133" s="42"/>
      <c r="D133" s="42"/>
      <c r="E133" s="42"/>
      <c r="F133" s="179"/>
      <c r="G133" s="179"/>
      <c r="H133" s="179"/>
      <c r="I133" s="179"/>
      <c r="J133" s="179"/>
      <c r="K133" s="131"/>
      <c r="L133" s="114"/>
      <c r="M133" s="115"/>
      <c r="N133" s="116"/>
      <c r="O133" s="43"/>
      <c r="P133" s="44">
        <f>B133</f>
        <v>32</v>
      </c>
      <c r="Q133" s="45"/>
      <c r="R133" s="43"/>
      <c r="T133" s="27"/>
      <c r="U133" s="27"/>
      <c r="V133" s="27"/>
      <c r="W133" s="27"/>
      <c r="X133" s="27"/>
      <c r="Y133" s="27"/>
      <c r="Z133" s="27"/>
    </row>
    <row r="134" spans="1:26" ht="15.75" customHeight="1" x14ac:dyDescent="0.25">
      <c r="A134" s="41">
        <v>1802</v>
      </c>
      <c r="B134" s="42"/>
      <c r="C134" s="42">
        <v>28</v>
      </c>
      <c r="D134" s="42"/>
      <c r="E134" s="42"/>
      <c r="F134" s="179"/>
      <c r="G134" s="179"/>
      <c r="H134" s="179"/>
      <c r="I134" s="179"/>
      <c r="J134" s="179"/>
      <c r="K134" s="131"/>
      <c r="L134" s="119"/>
      <c r="M134" s="120"/>
      <c r="N134" s="121"/>
      <c r="O134" s="47">
        <f>IF(C134=0,"",C134/B133)</f>
        <v>0.875</v>
      </c>
      <c r="P134" s="48">
        <v>28</v>
      </c>
      <c r="Q134" s="49">
        <f t="shared" ref="Q134:Q136" si="10">IF(P134=0,"",P134/P133)</f>
        <v>0.875</v>
      </c>
      <c r="R134" s="49">
        <f t="shared" ref="R134:R136" si="11">IF(P134=0,"",100%-Q134)</f>
        <v>0.125</v>
      </c>
      <c r="T134" s="27"/>
      <c r="U134" s="27"/>
      <c r="V134" s="27"/>
      <c r="W134" s="27"/>
      <c r="X134" s="27"/>
      <c r="Y134" s="27"/>
      <c r="Z134" s="27"/>
    </row>
    <row r="135" spans="1:26" ht="15.75" customHeight="1" x14ac:dyDescent="0.25">
      <c r="A135" s="41">
        <v>1901</v>
      </c>
      <c r="B135" s="42"/>
      <c r="C135" s="42"/>
      <c r="D135" s="42">
        <v>22</v>
      </c>
      <c r="E135" s="42"/>
      <c r="F135" s="179"/>
      <c r="G135" s="179"/>
      <c r="H135" s="179"/>
      <c r="I135" s="179"/>
      <c r="J135" s="179"/>
      <c r="K135" s="131"/>
      <c r="L135" s="119"/>
      <c r="M135" s="120"/>
      <c r="N135" s="121"/>
      <c r="O135" s="47">
        <f>IF(D135=0,"",D135/C134)</f>
        <v>0.7857142857142857</v>
      </c>
      <c r="P135" s="48">
        <v>27</v>
      </c>
      <c r="Q135" s="49">
        <f t="shared" si="10"/>
        <v>0.9642857142857143</v>
      </c>
      <c r="R135" s="49">
        <f t="shared" si="11"/>
        <v>3.5714285714285698E-2</v>
      </c>
      <c r="S135" s="32">
        <f>P135/P133</f>
        <v>0.84375</v>
      </c>
      <c r="T135" s="27"/>
      <c r="U135" s="27"/>
      <c r="V135" s="27"/>
      <c r="W135" s="27"/>
      <c r="X135" s="27"/>
      <c r="Y135" s="27"/>
      <c r="Z135" s="27"/>
    </row>
    <row r="136" spans="1:26" ht="15.75" customHeight="1" x14ac:dyDescent="0.25">
      <c r="A136" s="41">
        <v>1902</v>
      </c>
      <c r="B136" s="42"/>
      <c r="C136" s="42"/>
      <c r="D136" s="42"/>
      <c r="E136" s="42">
        <v>15</v>
      </c>
      <c r="F136" s="179"/>
      <c r="G136" s="179"/>
      <c r="H136" s="179"/>
      <c r="I136" s="179"/>
      <c r="J136" s="179"/>
      <c r="K136" s="131"/>
      <c r="L136" s="119"/>
      <c r="M136" s="120"/>
      <c r="N136" s="121"/>
      <c r="O136" s="47">
        <f>IF(E136=0,"",E136/D135)</f>
        <v>0.68181818181818177</v>
      </c>
      <c r="P136" s="48">
        <v>27</v>
      </c>
      <c r="Q136" s="49">
        <f t="shared" si="10"/>
        <v>1</v>
      </c>
      <c r="R136" s="49">
        <f t="shared" si="11"/>
        <v>0</v>
      </c>
      <c r="T136" s="27"/>
      <c r="U136" s="27"/>
      <c r="V136" s="27"/>
      <c r="W136" s="27"/>
      <c r="X136" s="27"/>
      <c r="Y136" s="27"/>
      <c r="Z136" s="27"/>
    </row>
    <row r="137" spans="1:26" ht="15.75" customHeight="1" x14ac:dyDescent="0.25">
      <c r="A137" s="41">
        <v>2001</v>
      </c>
      <c r="B137" s="42"/>
      <c r="C137" s="42"/>
      <c r="D137" s="42"/>
      <c r="E137" s="42">
        <v>15</v>
      </c>
      <c r="F137" s="179"/>
      <c r="G137" s="179"/>
      <c r="H137" s="179"/>
      <c r="I137" s="179"/>
      <c r="J137" s="179"/>
      <c r="K137" s="131"/>
      <c r="L137" s="119"/>
      <c r="M137" s="120"/>
      <c r="N137" s="120"/>
      <c r="O137" s="120"/>
      <c r="P137" s="48">
        <v>20</v>
      </c>
      <c r="Q137" s="162"/>
      <c r="R137" s="126"/>
      <c r="T137" s="27"/>
      <c r="U137" s="27"/>
      <c r="V137" s="27"/>
      <c r="W137" s="27"/>
      <c r="X137" s="27"/>
      <c r="Y137" s="27"/>
      <c r="Z137" s="27"/>
    </row>
    <row r="138" spans="1:26" ht="15.75" customHeight="1" x14ac:dyDescent="0.25">
      <c r="A138" s="41">
        <v>2002</v>
      </c>
      <c r="B138" s="42"/>
      <c r="C138" s="42"/>
      <c r="D138" s="42"/>
      <c r="E138" s="42">
        <v>15</v>
      </c>
      <c r="F138" s="179"/>
      <c r="G138" s="179"/>
      <c r="H138" s="179"/>
      <c r="I138" s="179"/>
      <c r="J138" s="179"/>
      <c r="K138" s="131"/>
      <c r="L138" s="119"/>
      <c r="M138" s="120"/>
      <c r="N138" s="120"/>
      <c r="O138" s="120"/>
      <c r="P138" s="48">
        <v>15</v>
      </c>
      <c r="Q138" s="162"/>
      <c r="R138" s="126"/>
      <c r="T138" s="27"/>
      <c r="U138" s="27"/>
      <c r="V138" s="27"/>
      <c r="W138" s="27"/>
      <c r="X138" s="27"/>
      <c r="Y138" s="27"/>
      <c r="Z138" s="27"/>
    </row>
    <row r="139" spans="1:26" ht="15.75" customHeight="1" x14ac:dyDescent="0.25">
      <c r="A139" s="41">
        <v>2101</v>
      </c>
      <c r="B139" s="42"/>
      <c r="C139" s="42"/>
      <c r="D139" s="42"/>
      <c r="E139" s="42">
        <v>4</v>
      </c>
      <c r="F139" s="179"/>
      <c r="G139" s="179"/>
      <c r="H139" s="179"/>
      <c r="I139" s="179"/>
      <c r="J139" s="179"/>
      <c r="K139" s="131"/>
      <c r="L139" s="119"/>
      <c r="M139" s="120"/>
      <c r="N139" s="120"/>
      <c r="O139" s="120"/>
      <c r="P139" s="48">
        <v>4</v>
      </c>
      <c r="Q139" s="162"/>
      <c r="R139" s="126"/>
      <c r="T139" s="27"/>
      <c r="U139" s="27"/>
      <c r="V139" s="27"/>
      <c r="W139" s="27"/>
      <c r="X139" s="27"/>
      <c r="Y139" s="27"/>
      <c r="Z139" s="27"/>
    </row>
    <row r="140" spans="1:26" ht="15.75" customHeight="1" x14ac:dyDescent="0.25">
      <c r="A140" s="41">
        <v>2102</v>
      </c>
      <c r="B140" s="42"/>
      <c r="C140" s="42"/>
      <c r="D140" s="42"/>
      <c r="E140" s="42"/>
      <c r="F140" s="179"/>
      <c r="G140" s="179"/>
      <c r="H140" s="179"/>
      <c r="I140" s="179"/>
      <c r="J140" s="179"/>
      <c r="K140" s="131"/>
      <c r="L140" s="119"/>
      <c r="M140" s="120"/>
      <c r="N140" s="120"/>
      <c r="O140" s="120"/>
      <c r="P140" s="48"/>
      <c r="Q140" s="162"/>
      <c r="R140" s="126"/>
      <c r="T140" s="27"/>
      <c r="U140" s="27"/>
      <c r="V140" s="27"/>
      <c r="W140" s="27"/>
      <c r="X140" s="27"/>
      <c r="Y140" s="27"/>
      <c r="Z140" s="27"/>
    </row>
    <row r="141" spans="1:26" ht="15.75" customHeight="1" x14ac:dyDescent="0.25">
      <c r="A141" s="41">
        <v>2201</v>
      </c>
      <c r="B141" s="42"/>
      <c r="C141" s="42"/>
      <c r="D141" s="42"/>
      <c r="E141" s="42"/>
      <c r="F141" s="179"/>
      <c r="G141" s="179"/>
      <c r="H141" s="179"/>
      <c r="I141" s="179"/>
      <c r="J141" s="179"/>
      <c r="K141" s="131"/>
      <c r="L141" s="119"/>
      <c r="M141" s="120"/>
      <c r="N141" s="120"/>
      <c r="O141" s="120"/>
      <c r="P141" s="48"/>
      <c r="Q141" s="162"/>
      <c r="R141" s="126"/>
      <c r="T141" s="27"/>
      <c r="U141" s="27"/>
      <c r="V141" s="27"/>
      <c r="W141" s="27"/>
      <c r="X141" s="27"/>
      <c r="Y141" s="27"/>
      <c r="Z141" s="27"/>
    </row>
    <row r="142" spans="1:26" ht="15.75" customHeight="1" x14ac:dyDescent="0.25">
      <c r="A142" s="41">
        <v>2202</v>
      </c>
      <c r="B142" s="42"/>
      <c r="C142" s="42"/>
      <c r="D142" s="42"/>
      <c r="E142" s="42"/>
      <c r="F142" s="179"/>
      <c r="G142" s="179"/>
      <c r="H142" s="179"/>
      <c r="I142" s="179"/>
      <c r="J142" s="179"/>
      <c r="K142" s="131"/>
      <c r="L142" s="119"/>
      <c r="M142" s="120"/>
      <c r="N142" s="120"/>
      <c r="O142" s="120"/>
      <c r="P142" s="48"/>
      <c r="Q142" s="162"/>
      <c r="R142" s="126"/>
      <c r="T142" s="27"/>
      <c r="U142" s="27"/>
      <c r="V142" s="27"/>
      <c r="W142" s="27"/>
      <c r="X142" s="27"/>
      <c r="Y142" s="27"/>
      <c r="Z142" s="27"/>
    </row>
    <row r="143" spans="1:26" ht="15.75" customHeight="1" x14ac:dyDescent="0.25">
      <c r="A143" s="41">
        <v>2301</v>
      </c>
      <c r="B143" s="42"/>
      <c r="C143" s="42"/>
      <c r="D143" s="42"/>
      <c r="E143" s="42"/>
      <c r="F143" s="179"/>
      <c r="G143" s="179"/>
      <c r="H143" s="179"/>
      <c r="I143" s="179"/>
      <c r="J143" s="179"/>
      <c r="K143" s="131"/>
      <c r="L143" s="119"/>
      <c r="M143" s="120"/>
      <c r="N143" s="122"/>
      <c r="O143" s="126"/>
      <c r="P143" s="124"/>
      <c r="Q143" s="127"/>
      <c r="R143" s="126"/>
      <c r="T143" s="27"/>
      <c r="U143" s="27"/>
      <c r="V143" s="27"/>
      <c r="W143" s="27"/>
      <c r="X143" s="27"/>
      <c r="Y143" s="27"/>
      <c r="Z143" s="27"/>
    </row>
    <row r="144" spans="1:26" ht="15.75" customHeight="1" x14ac:dyDescent="0.25">
      <c r="A144" s="41">
        <v>2302</v>
      </c>
      <c r="B144" s="42"/>
      <c r="C144" s="42"/>
      <c r="D144" s="42"/>
      <c r="E144" s="42"/>
      <c r="F144" s="179"/>
      <c r="G144" s="179"/>
      <c r="H144" s="179"/>
      <c r="I144" s="179"/>
      <c r="J144" s="179"/>
      <c r="K144" s="131"/>
      <c r="L144" s="119"/>
      <c r="M144" s="120"/>
      <c r="N144" s="122"/>
      <c r="O144" s="126"/>
      <c r="P144" s="124"/>
      <c r="Q144" s="127"/>
      <c r="R144" s="126"/>
      <c r="T144" s="27"/>
      <c r="U144" s="27"/>
      <c r="V144" s="27"/>
      <c r="W144" s="27"/>
      <c r="X144" s="27"/>
      <c r="Y144" s="27"/>
      <c r="Z144" s="27"/>
    </row>
    <row r="145" spans="1:26" ht="15.75" customHeight="1" x14ac:dyDescent="0.25">
      <c r="A145" s="41">
        <v>2401</v>
      </c>
      <c r="B145" s="42"/>
      <c r="C145" s="42"/>
      <c r="D145" s="42"/>
      <c r="E145" s="42"/>
      <c r="F145" s="179"/>
      <c r="G145" s="179"/>
      <c r="H145" s="179"/>
      <c r="I145" s="179"/>
      <c r="J145" s="179"/>
      <c r="K145" s="131"/>
      <c r="L145" s="119"/>
      <c r="M145" s="120"/>
      <c r="N145" s="122"/>
      <c r="O145" s="126"/>
      <c r="P145" s="124"/>
      <c r="Q145" s="127"/>
      <c r="R145" s="126"/>
      <c r="T145" s="27"/>
      <c r="U145" s="27"/>
      <c r="V145" s="27"/>
      <c r="W145" s="27"/>
      <c r="X145" s="27"/>
      <c r="Y145" s="27"/>
      <c r="Z145" s="27"/>
    </row>
    <row r="146" spans="1:26" ht="15.75" customHeight="1" x14ac:dyDescent="0.25">
      <c r="A146" s="41">
        <v>2402</v>
      </c>
      <c r="B146" s="42"/>
      <c r="C146" s="42"/>
      <c r="D146" s="42"/>
      <c r="E146" s="42"/>
      <c r="F146" s="179"/>
      <c r="G146" s="179"/>
      <c r="H146" s="179"/>
      <c r="I146" s="179"/>
      <c r="J146" s="179"/>
      <c r="K146" s="131"/>
      <c r="L146" s="119"/>
      <c r="M146" s="120"/>
      <c r="N146" s="122"/>
      <c r="O146" s="120"/>
      <c r="P146" s="122"/>
      <c r="Q146" s="158"/>
      <c r="R146" s="126"/>
      <c r="T146" s="27"/>
      <c r="U146" s="27"/>
      <c r="V146" s="27"/>
      <c r="W146" s="27"/>
      <c r="X146" s="27"/>
      <c r="Y146" s="27"/>
      <c r="Z146" s="27"/>
    </row>
    <row r="147" spans="1:26" ht="15.75" customHeight="1" x14ac:dyDescent="0.25">
      <c r="A147" s="41">
        <v>2501</v>
      </c>
      <c r="B147" s="42"/>
      <c r="C147" s="42"/>
      <c r="D147" s="42"/>
      <c r="E147" s="42"/>
      <c r="F147" s="179"/>
      <c r="G147" s="179"/>
      <c r="H147" s="179"/>
      <c r="I147" s="179"/>
      <c r="J147" s="179"/>
      <c r="K147" s="131"/>
      <c r="L147" s="119"/>
      <c r="M147" s="120"/>
      <c r="N147" s="122"/>
      <c r="O147" s="52" t="s">
        <v>35</v>
      </c>
      <c r="P147" s="94"/>
      <c r="Q147" s="54" t="str">
        <f>IF(SUM(K137:K147)=0,"",SUM(K137:K147))</f>
        <v/>
      </c>
      <c r="R147" s="55" t="s">
        <v>20</v>
      </c>
      <c r="T147" s="27"/>
      <c r="U147" s="27"/>
      <c r="V147" s="27"/>
      <c r="W147" s="27"/>
      <c r="X147" s="27"/>
      <c r="Y147" s="27"/>
      <c r="Z147" s="27"/>
    </row>
    <row r="148" spans="1:26" ht="15.75" customHeight="1" x14ac:dyDescent="0.25">
      <c r="A148" s="41">
        <v>2502</v>
      </c>
      <c r="B148" s="42"/>
      <c r="C148" s="42"/>
      <c r="D148" s="42"/>
      <c r="E148" s="42"/>
      <c r="F148" s="179"/>
      <c r="G148" s="179"/>
      <c r="H148" s="179"/>
      <c r="I148" s="179"/>
      <c r="J148" s="179"/>
      <c r="K148" s="131"/>
      <c r="L148" s="119"/>
      <c r="M148" s="120"/>
      <c r="N148" s="122"/>
      <c r="O148" s="56" t="s">
        <v>36</v>
      </c>
      <c r="P148" s="96" t="e">
        <f>IF(P147/Q147=0,"",P147/Q147)</f>
        <v>#VALUE!</v>
      </c>
      <c r="Q148" s="58" t="e">
        <f>IF(P147/Q147=0,"",P147/Q147)</f>
        <v>#VALUE!</v>
      </c>
      <c r="R148" s="59" t="s">
        <v>37</v>
      </c>
      <c r="T148" s="27"/>
      <c r="U148" s="27"/>
      <c r="V148" s="27"/>
      <c r="W148" s="27"/>
      <c r="X148" s="27"/>
      <c r="Y148" s="27"/>
      <c r="Z148" s="27"/>
    </row>
    <row r="149" spans="1:26" ht="15.75" customHeight="1" x14ac:dyDescent="0.25">
      <c r="A149" s="41">
        <v>2601</v>
      </c>
      <c r="B149" s="42"/>
      <c r="C149" s="42"/>
      <c r="D149" s="42"/>
      <c r="E149" s="42"/>
      <c r="F149" s="179"/>
      <c r="G149" s="179"/>
      <c r="H149" s="179"/>
      <c r="I149" s="179"/>
      <c r="J149" s="179"/>
      <c r="K149" s="131"/>
      <c r="L149" s="128"/>
      <c r="M149" s="129"/>
      <c r="N149" s="130"/>
      <c r="O149" s="61"/>
      <c r="P149" s="62"/>
      <c r="Q149" s="62"/>
      <c r="R149" s="63"/>
      <c r="T149" s="27"/>
      <c r="U149" s="27"/>
      <c r="V149" s="27"/>
      <c r="W149" s="27"/>
      <c r="X149" s="27"/>
      <c r="Y149" s="27"/>
      <c r="Z149" s="27"/>
    </row>
    <row r="150" spans="1:26" ht="18" customHeight="1" x14ac:dyDescent="0.25">
      <c r="A150" s="22"/>
      <c r="B150" s="253" t="s">
        <v>80</v>
      </c>
      <c r="C150" s="253"/>
      <c r="D150" s="253"/>
      <c r="E150" s="253"/>
      <c r="F150" s="253"/>
      <c r="G150" s="253"/>
      <c r="H150" s="253"/>
      <c r="I150" s="253"/>
      <c r="J150" s="253"/>
      <c r="K150" s="64">
        <f>SUM(K133:K146)</f>
        <v>0</v>
      </c>
      <c r="L150" s="65" t="str">
        <f>IF(K141=0,"",K141/B133)</f>
        <v/>
      </c>
      <c r="M150" s="65" t="str">
        <f>IF(K150=0,"",K150/B133)</f>
        <v/>
      </c>
      <c r="N150" s="65" t="str">
        <f>IF(K141=0,"",M150-L150)</f>
        <v/>
      </c>
      <c r="O150" s="1"/>
      <c r="P150" s="27"/>
      <c r="Q150" s="30"/>
      <c r="R150" s="1"/>
      <c r="T150" s="27"/>
      <c r="U150" s="27"/>
      <c r="V150" s="27"/>
      <c r="W150" s="27"/>
      <c r="X150" s="27"/>
      <c r="Y150" s="27"/>
      <c r="Z150" s="27"/>
    </row>
    <row r="151" spans="1:26" ht="12.75" customHeight="1" x14ac:dyDescent="0.2">
      <c r="A151" s="27"/>
      <c r="B151" s="192"/>
      <c r="C151" s="27"/>
      <c r="D151" s="27"/>
      <c r="E151" s="27"/>
      <c r="F151" s="27"/>
      <c r="G151" s="27"/>
      <c r="H151" s="27"/>
      <c r="I151" s="27"/>
      <c r="J151" s="27"/>
      <c r="K151" s="200"/>
      <c r="L151" s="1"/>
      <c r="M151" s="1"/>
      <c r="N151" s="27"/>
      <c r="O151" s="1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12.75" customHeight="1" x14ac:dyDescent="0.2">
      <c r="A152" s="27"/>
      <c r="B152" s="192"/>
      <c r="C152" s="27"/>
      <c r="D152" s="27"/>
      <c r="E152" s="27"/>
      <c r="F152" s="27"/>
      <c r="G152" s="27"/>
      <c r="H152" s="27"/>
      <c r="I152" s="27"/>
      <c r="J152" s="27"/>
      <c r="K152" s="200"/>
      <c r="L152" s="1"/>
      <c r="M152" s="1"/>
      <c r="N152" s="27"/>
      <c r="O152" s="1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26.25" customHeight="1" x14ac:dyDescent="0.4">
      <c r="B153" s="235" t="s">
        <v>69</v>
      </c>
      <c r="C153" s="236"/>
      <c r="D153" s="236"/>
      <c r="E153" s="236"/>
      <c r="F153" s="236"/>
      <c r="G153" s="236"/>
      <c r="H153" s="236"/>
      <c r="I153" s="236"/>
      <c r="J153" s="236"/>
      <c r="K153" s="173" t="s">
        <v>90</v>
      </c>
      <c r="L153" s="1"/>
      <c r="M153" s="1"/>
      <c r="N153" s="27"/>
      <c r="O153" s="1"/>
      <c r="P153" s="27"/>
      <c r="Q153" s="27"/>
      <c r="R153" s="27"/>
      <c r="T153" s="27"/>
      <c r="U153" s="27"/>
      <c r="V153" s="27"/>
      <c r="W153" s="27"/>
      <c r="X153" s="27"/>
      <c r="Y153" s="27"/>
      <c r="Z153" s="27"/>
    </row>
    <row r="154" spans="1:26" ht="20.25" customHeight="1" x14ac:dyDescent="0.2">
      <c r="A154" s="245" t="s">
        <v>19</v>
      </c>
      <c r="B154" s="246" t="s">
        <v>70</v>
      </c>
      <c r="C154" s="247"/>
      <c r="D154" s="247"/>
      <c r="E154" s="247"/>
      <c r="F154" s="247"/>
      <c r="G154" s="247"/>
      <c r="H154" s="247"/>
      <c r="I154" s="247"/>
      <c r="J154" s="248"/>
      <c r="K154" s="249" t="s">
        <v>20</v>
      </c>
      <c r="L154" s="243" t="s">
        <v>11</v>
      </c>
      <c r="M154" s="243" t="s">
        <v>12</v>
      </c>
      <c r="N154" s="242" t="s">
        <v>13</v>
      </c>
      <c r="O154" s="243" t="s">
        <v>14</v>
      </c>
      <c r="P154" s="244" t="s">
        <v>15</v>
      </c>
      <c r="Q154" s="244" t="s">
        <v>16</v>
      </c>
      <c r="R154" s="243" t="s">
        <v>17</v>
      </c>
      <c r="T154" s="27"/>
      <c r="U154" s="27"/>
      <c r="V154" s="27"/>
      <c r="W154" s="27"/>
      <c r="X154" s="27"/>
      <c r="Y154" s="27"/>
      <c r="Z154" s="27"/>
    </row>
    <row r="155" spans="1:26" ht="15.75" customHeight="1" x14ac:dyDescent="0.25">
      <c r="A155" s="238"/>
      <c r="B155" s="41" t="s">
        <v>71</v>
      </c>
      <c r="C155" s="41" t="s">
        <v>72</v>
      </c>
      <c r="D155" s="41" t="s">
        <v>73</v>
      </c>
      <c r="E155" s="41" t="s">
        <v>74</v>
      </c>
      <c r="F155" s="41" t="s">
        <v>75</v>
      </c>
      <c r="G155" s="41" t="s">
        <v>76</v>
      </c>
      <c r="H155" s="41" t="s">
        <v>77</v>
      </c>
      <c r="I155" s="41" t="s">
        <v>78</v>
      </c>
      <c r="J155" s="41" t="s">
        <v>79</v>
      </c>
      <c r="K155" s="275"/>
      <c r="L155" s="238"/>
      <c r="M155" s="238"/>
      <c r="N155" s="238"/>
      <c r="O155" s="238"/>
      <c r="P155" s="238"/>
      <c r="Q155" s="238"/>
      <c r="R155" s="238"/>
      <c r="T155" s="27"/>
      <c r="U155" s="27"/>
      <c r="V155" s="27"/>
      <c r="W155" s="27"/>
      <c r="X155" s="27"/>
      <c r="Y155" s="27"/>
      <c r="Z155" s="27"/>
    </row>
    <row r="156" spans="1:26" ht="15.75" customHeight="1" x14ac:dyDescent="0.25">
      <c r="A156" s="41">
        <v>1802</v>
      </c>
      <c r="B156" s="42">
        <v>30</v>
      </c>
      <c r="C156" s="42"/>
      <c r="D156" s="42"/>
      <c r="E156" s="42"/>
      <c r="F156" s="179"/>
      <c r="G156" s="179"/>
      <c r="H156" s="179"/>
      <c r="I156" s="179"/>
      <c r="J156" s="179"/>
      <c r="K156" s="131"/>
      <c r="L156" s="114"/>
      <c r="M156" s="115"/>
      <c r="N156" s="116"/>
      <c r="O156" s="43"/>
      <c r="P156" s="44">
        <f>B156</f>
        <v>30</v>
      </c>
      <c r="Q156" s="45"/>
      <c r="R156" s="43"/>
      <c r="T156" s="27"/>
      <c r="U156" s="27"/>
      <c r="V156" s="27"/>
      <c r="W156" s="27"/>
      <c r="X156" s="27"/>
      <c r="Y156" s="27"/>
      <c r="Z156" s="27"/>
    </row>
    <row r="157" spans="1:26" ht="15.75" customHeight="1" x14ac:dyDescent="0.25">
      <c r="A157" s="41">
        <v>1901</v>
      </c>
      <c r="B157" s="42"/>
      <c r="C157" s="42">
        <v>20</v>
      </c>
      <c r="D157" s="42"/>
      <c r="E157" s="42"/>
      <c r="F157" s="179"/>
      <c r="G157" s="179"/>
      <c r="H157" s="179"/>
      <c r="I157" s="179"/>
      <c r="J157" s="179"/>
      <c r="K157" s="131"/>
      <c r="L157" s="119"/>
      <c r="M157" s="120"/>
      <c r="N157" s="121"/>
      <c r="O157" s="47">
        <f>IF(C157=0,"",C157/B156)</f>
        <v>0.66666666666666663</v>
      </c>
      <c r="P157" s="48">
        <v>21</v>
      </c>
      <c r="Q157" s="49">
        <f t="shared" ref="Q157:Q159" si="12">IF(P157=0,"",P157/P156)</f>
        <v>0.7</v>
      </c>
      <c r="R157" s="49">
        <f t="shared" ref="R157:R159" si="13">IF(P157=0,"",100%-Q157)</f>
        <v>0.30000000000000004</v>
      </c>
      <c r="T157" s="27"/>
      <c r="U157" s="27"/>
      <c r="V157" s="27"/>
      <c r="W157" s="27"/>
      <c r="X157" s="27"/>
      <c r="Y157" s="27"/>
      <c r="Z157" s="27"/>
    </row>
    <row r="158" spans="1:26" ht="15.75" customHeight="1" x14ac:dyDescent="0.25">
      <c r="A158" s="41">
        <v>1902</v>
      </c>
      <c r="B158" s="42"/>
      <c r="C158" s="42"/>
      <c r="D158" s="42">
        <v>18</v>
      </c>
      <c r="E158" s="42"/>
      <c r="F158" s="179"/>
      <c r="G158" s="179"/>
      <c r="H158" s="179"/>
      <c r="I158" s="179"/>
      <c r="J158" s="179"/>
      <c r="K158" s="131"/>
      <c r="L158" s="119"/>
      <c r="M158" s="120"/>
      <c r="N158" s="121"/>
      <c r="O158" s="47">
        <f>IF(D158=0,"",D158/C157)</f>
        <v>0.9</v>
      </c>
      <c r="P158" s="48">
        <v>21</v>
      </c>
      <c r="Q158" s="49">
        <f t="shared" si="12"/>
        <v>1</v>
      </c>
      <c r="R158" s="49">
        <f t="shared" si="13"/>
        <v>0</v>
      </c>
      <c r="S158" s="32">
        <f>P158/P156</f>
        <v>0.7</v>
      </c>
      <c r="T158" s="27"/>
      <c r="U158" s="27"/>
      <c r="V158" s="27"/>
      <c r="W158" s="27"/>
      <c r="X158" s="27"/>
      <c r="Y158" s="27"/>
      <c r="Z158" s="27"/>
    </row>
    <row r="159" spans="1:26" ht="15.75" customHeight="1" x14ac:dyDescent="0.25">
      <c r="A159" s="41">
        <v>2001</v>
      </c>
      <c r="B159" s="42"/>
      <c r="C159" s="42"/>
      <c r="D159" s="42"/>
      <c r="E159" s="42">
        <v>16</v>
      </c>
      <c r="F159" s="179"/>
      <c r="G159" s="179"/>
      <c r="H159" s="179"/>
      <c r="I159" s="179"/>
      <c r="J159" s="179"/>
      <c r="K159" s="131"/>
      <c r="L159" s="119"/>
      <c r="M159" s="120"/>
      <c r="N159" s="121"/>
      <c r="O159" s="47">
        <f>IF(E159=0,"",E159/D158)</f>
        <v>0.88888888888888884</v>
      </c>
      <c r="P159" s="48">
        <v>21</v>
      </c>
      <c r="Q159" s="49">
        <f t="shared" si="12"/>
        <v>1</v>
      </c>
      <c r="R159" s="49">
        <f t="shared" si="13"/>
        <v>0</v>
      </c>
      <c r="T159" s="27"/>
      <c r="U159" s="27"/>
      <c r="V159" s="27"/>
      <c r="W159" s="27"/>
      <c r="X159" s="27"/>
      <c r="Y159" s="27"/>
      <c r="Z159" s="27"/>
    </row>
    <row r="160" spans="1:26" ht="15.75" customHeight="1" x14ac:dyDescent="0.25">
      <c r="A160" s="41">
        <v>2002</v>
      </c>
      <c r="B160" s="42"/>
      <c r="C160" s="42"/>
      <c r="D160" s="42"/>
      <c r="E160" s="42">
        <v>16</v>
      </c>
      <c r="F160" s="179"/>
      <c r="G160" s="179"/>
      <c r="H160" s="179"/>
      <c r="I160" s="179"/>
      <c r="J160" s="179"/>
      <c r="K160" s="131"/>
      <c r="L160" s="119"/>
      <c r="M160" s="120"/>
      <c r="N160" s="120"/>
      <c r="O160" s="120"/>
      <c r="P160" s="48">
        <v>17</v>
      </c>
      <c r="Q160" s="127"/>
      <c r="R160" s="126"/>
      <c r="T160" s="27"/>
      <c r="U160" s="27"/>
      <c r="V160" s="27"/>
      <c r="W160" s="27"/>
      <c r="X160" s="27"/>
      <c r="Y160" s="27"/>
      <c r="Z160" s="27"/>
    </row>
    <row r="161" spans="1:26" ht="15.75" customHeight="1" x14ac:dyDescent="0.25">
      <c r="A161" s="41">
        <v>2101</v>
      </c>
      <c r="B161" s="42"/>
      <c r="C161" s="42"/>
      <c r="D161" s="42"/>
      <c r="E161" s="42">
        <v>9</v>
      </c>
      <c r="F161" s="179"/>
      <c r="G161" s="179"/>
      <c r="H161" s="179"/>
      <c r="I161" s="179"/>
      <c r="J161" s="179"/>
      <c r="K161" s="131"/>
      <c r="L161" s="119"/>
      <c r="M161" s="120"/>
      <c r="N161" s="120"/>
      <c r="O161" s="120"/>
      <c r="P161" s="48">
        <v>9</v>
      </c>
      <c r="Q161" s="127"/>
      <c r="R161" s="126"/>
      <c r="T161" s="27"/>
      <c r="U161" s="27"/>
      <c r="V161" s="27"/>
      <c r="W161" s="27"/>
      <c r="X161" s="27"/>
      <c r="Y161" s="27"/>
      <c r="Z161" s="27"/>
    </row>
    <row r="162" spans="1:26" ht="15.75" customHeight="1" x14ac:dyDescent="0.25">
      <c r="A162" s="41">
        <v>2102</v>
      </c>
      <c r="B162" s="42"/>
      <c r="C162" s="42"/>
      <c r="D162" s="42"/>
      <c r="E162" s="42">
        <v>1</v>
      </c>
      <c r="F162" s="179"/>
      <c r="G162" s="179"/>
      <c r="H162" s="179"/>
      <c r="I162" s="179"/>
      <c r="J162" s="179"/>
      <c r="K162" s="131"/>
      <c r="L162" s="119"/>
      <c r="M162" s="120"/>
      <c r="N162" s="120"/>
      <c r="O162" s="120"/>
      <c r="P162" s="48">
        <v>1</v>
      </c>
      <c r="Q162" s="127"/>
      <c r="R162" s="126"/>
      <c r="T162" s="27"/>
      <c r="U162" s="27"/>
      <c r="V162" s="27"/>
      <c r="W162" s="27"/>
      <c r="X162" s="27"/>
      <c r="Y162" s="27"/>
      <c r="Z162" s="27"/>
    </row>
    <row r="163" spans="1:26" ht="15.75" customHeight="1" x14ac:dyDescent="0.25">
      <c r="A163" s="41">
        <v>2201</v>
      </c>
      <c r="B163" s="42"/>
      <c r="C163" s="42"/>
      <c r="D163" s="42"/>
      <c r="E163" s="42"/>
      <c r="F163" s="179"/>
      <c r="G163" s="179"/>
      <c r="H163" s="179"/>
      <c r="I163" s="179"/>
      <c r="J163" s="179"/>
      <c r="K163" s="131"/>
      <c r="L163" s="119"/>
      <c r="M163" s="120"/>
      <c r="N163" s="120"/>
      <c r="O163" s="120"/>
      <c r="P163" s="48"/>
      <c r="Q163" s="127"/>
      <c r="R163" s="126"/>
      <c r="T163" s="27"/>
      <c r="U163" s="27"/>
      <c r="V163" s="27"/>
      <c r="W163" s="27"/>
      <c r="X163" s="27"/>
      <c r="Y163" s="27"/>
      <c r="Z163" s="27"/>
    </row>
    <row r="164" spans="1:26" ht="15.75" customHeight="1" x14ac:dyDescent="0.25">
      <c r="A164" s="41">
        <v>2202</v>
      </c>
      <c r="B164" s="42"/>
      <c r="C164" s="42"/>
      <c r="D164" s="42"/>
      <c r="E164" s="42"/>
      <c r="F164" s="179"/>
      <c r="G164" s="179"/>
      <c r="H164" s="179"/>
      <c r="I164" s="179"/>
      <c r="J164" s="179"/>
      <c r="K164" s="131"/>
      <c r="L164" s="119"/>
      <c r="M164" s="120"/>
      <c r="N164" s="120"/>
      <c r="O164" s="120"/>
      <c r="P164" s="48"/>
      <c r="Q164" s="127"/>
      <c r="R164" s="126"/>
      <c r="T164" s="27"/>
      <c r="U164" s="27"/>
      <c r="V164" s="27"/>
      <c r="W164" s="27"/>
      <c r="X164" s="27"/>
      <c r="Y164" s="27"/>
      <c r="Z164" s="27"/>
    </row>
    <row r="165" spans="1:26" ht="15.75" customHeight="1" x14ac:dyDescent="0.25">
      <c r="A165" s="41">
        <v>2301</v>
      </c>
      <c r="B165" s="42"/>
      <c r="C165" s="42"/>
      <c r="D165" s="42"/>
      <c r="E165" s="42"/>
      <c r="F165" s="179"/>
      <c r="G165" s="179"/>
      <c r="H165" s="179"/>
      <c r="I165" s="179"/>
      <c r="J165" s="179"/>
      <c r="K165" s="131"/>
      <c r="L165" s="119"/>
      <c r="M165" s="120"/>
      <c r="N165" s="120"/>
      <c r="O165" s="120"/>
      <c r="P165" s="48"/>
      <c r="Q165" s="127"/>
      <c r="R165" s="126"/>
      <c r="T165" s="27"/>
      <c r="U165" s="27"/>
      <c r="V165" s="27"/>
      <c r="W165" s="27"/>
      <c r="X165" s="27"/>
      <c r="Y165" s="27"/>
      <c r="Z165" s="27"/>
    </row>
    <row r="166" spans="1:26" ht="15.75" customHeight="1" x14ac:dyDescent="0.25">
      <c r="A166" s="41">
        <v>2302</v>
      </c>
      <c r="B166" s="42"/>
      <c r="C166" s="42"/>
      <c r="D166" s="42"/>
      <c r="E166" s="42"/>
      <c r="F166" s="179"/>
      <c r="G166" s="179"/>
      <c r="H166" s="179"/>
      <c r="I166" s="179"/>
      <c r="J166" s="179"/>
      <c r="K166" s="131"/>
      <c r="L166" s="119"/>
      <c r="M166" s="120"/>
      <c r="N166" s="122"/>
      <c r="O166" s="126"/>
      <c r="P166" s="124"/>
      <c r="Q166" s="127"/>
      <c r="R166" s="126"/>
      <c r="T166" s="27"/>
      <c r="U166" s="27"/>
      <c r="V166" s="27"/>
      <c r="W166" s="27"/>
      <c r="X166" s="27"/>
      <c r="Y166" s="27"/>
      <c r="Z166" s="27"/>
    </row>
    <row r="167" spans="1:26" ht="15.75" customHeight="1" x14ac:dyDescent="0.25">
      <c r="A167" s="41">
        <v>2401</v>
      </c>
      <c r="B167" s="42"/>
      <c r="C167" s="42"/>
      <c r="D167" s="42"/>
      <c r="E167" s="42"/>
      <c r="F167" s="179"/>
      <c r="G167" s="179"/>
      <c r="H167" s="179"/>
      <c r="I167" s="179"/>
      <c r="J167" s="179"/>
      <c r="K167" s="131"/>
      <c r="L167" s="119"/>
      <c r="M167" s="120"/>
      <c r="N167" s="122"/>
      <c r="O167" s="126"/>
      <c r="P167" s="124"/>
      <c r="Q167" s="127"/>
      <c r="R167" s="126"/>
      <c r="T167" s="27"/>
      <c r="U167" s="27"/>
      <c r="V167" s="27"/>
      <c r="W167" s="27"/>
      <c r="X167" s="27"/>
      <c r="Y167" s="27"/>
      <c r="Z167" s="27"/>
    </row>
    <row r="168" spans="1:26" ht="15.75" customHeight="1" x14ac:dyDescent="0.25">
      <c r="A168" s="41">
        <v>2402</v>
      </c>
      <c r="B168" s="42"/>
      <c r="C168" s="42"/>
      <c r="D168" s="42"/>
      <c r="E168" s="42"/>
      <c r="F168" s="179"/>
      <c r="G168" s="179"/>
      <c r="H168" s="179"/>
      <c r="I168" s="179"/>
      <c r="J168" s="179"/>
      <c r="K168" s="131"/>
      <c r="L168" s="119"/>
      <c r="M168" s="120"/>
      <c r="N168" s="122"/>
      <c r="O168" s="120"/>
      <c r="P168" s="122"/>
      <c r="Q168" s="158"/>
      <c r="R168" s="126"/>
      <c r="T168" s="27"/>
      <c r="U168" s="27"/>
      <c r="V168" s="27"/>
      <c r="W168" s="27"/>
      <c r="X168" s="27"/>
      <c r="Y168" s="27"/>
      <c r="Z168" s="27"/>
    </row>
    <row r="169" spans="1:26" ht="15.75" customHeight="1" x14ac:dyDescent="0.25">
      <c r="A169" s="41">
        <v>2501</v>
      </c>
      <c r="B169" s="42"/>
      <c r="C169" s="42"/>
      <c r="D169" s="42"/>
      <c r="E169" s="42"/>
      <c r="F169" s="179"/>
      <c r="G169" s="179"/>
      <c r="H169" s="179"/>
      <c r="I169" s="179"/>
      <c r="J169" s="179"/>
      <c r="K169" s="131"/>
      <c r="L169" s="119"/>
      <c r="M169" s="120"/>
      <c r="N169" s="122"/>
      <c r="O169" s="52" t="s">
        <v>35</v>
      </c>
      <c r="P169" s="94"/>
      <c r="Q169" s="54" t="str">
        <f>IF(SUM(K160:K169)=0,"",SUM(K160:K169))</f>
        <v/>
      </c>
      <c r="R169" s="55" t="s">
        <v>20</v>
      </c>
      <c r="T169" s="27"/>
      <c r="U169" s="27"/>
      <c r="V169" s="27"/>
      <c r="W169" s="27"/>
      <c r="X169" s="27"/>
      <c r="Y169" s="27"/>
      <c r="Z169" s="27"/>
    </row>
    <row r="170" spans="1:26" ht="15.75" customHeight="1" x14ac:dyDescent="0.25">
      <c r="A170" s="41">
        <v>2502</v>
      </c>
      <c r="B170" s="42"/>
      <c r="C170" s="42"/>
      <c r="D170" s="42"/>
      <c r="E170" s="42"/>
      <c r="F170" s="179"/>
      <c r="G170" s="179"/>
      <c r="H170" s="179"/>
      <c r="I170" s="179"/>
      <c r="J170" s="179"/>
      <c r="K170" s="131"/>
      <c r="L170" s="119"/>
      <c r="M170" s="120"/>
      <c r="N170" s="122"/>
      <c r="O170" s="56" t="s">
        <v>36</v>
      </c>
      <c r="P170" s="96" t="e">
        <f>IF(P169/Q169=0,"",P169/Q169)</f>
        <v>#VALUE!</v>
      </c>
      <c r="Q170" s="58" t="e">
        <f>IF(P169/Q169=0,"",P169/Q169)</f>
        <v>#VALUE!</v>
      </c>
      <c r="R170" s="59" t="s">
        <v>37</v>
      </c>
      <c r="T170" s="27"/>
      <c r="U170" s="27"/>
      <c r="V170" s="27"/>
      <c r="W170" s="27"/>
      <c r="X170" s="27"/>
      <c r="Y170" s="27"/>
      <c r="Z170" s="27"/>
    </row>
    <row r="171" spans="1:26" ht="15.75" customHeight="1" x14ac:dyDescent="0.25">
      <c r="A171" s="41">
        <v>2601</v>
      </c>
      <c r="B171" s="42"/>
      <c r="C171" s="42"/>
      <c r="D171" s="42"/>
      <c r="E171" s="42"/>
      <c r="F171" s="179"/>
      <c r="G171" s="179"/>
      <c r="H171" s="179"/>
      <c r="I171" s="179"/>
      <c r="J171" s="179"/>
      <c r="K171" s="131"/>
      <c r="L171" s="128"/>
      <c r="M171" s="129"/>
      <c r="N171" s="130"/>
      <c r="O171" s="61"/>
      <c r="P171" s="62"/>
      <c r="Q171" s="62"/>
      <c r="R171" s="63"/>
      <c r="T171" s="27"/>
      <c r="U171" s="27"/>
      <c r="V171" s="27"/>
      <c r="W171" s="27"/>
      <c r="X171" s="27"/>
      <c r="Y171" s="27"/>
      <c r="Z171" s="27"/>
    </row>
    <row r="172" spans="1:26" ht="18" customHeight="1" x14ac:dyDescent="0.25">
      <c r="A172" s="22"/>
      <c r="B172" s="253" t="s">
        <v>80</v>
      </c>
      <c r="C172" s="253"/>
      <c r="D172" s="253"/>
      <c r="E172" s="253"/>
      <c r="F172" s="253"/>
      <c r="G172" s="253"/>
      <c r="H172" s="253"/>
      <c r="I172" s="253"/>
      <c r="J172" s="253"/>
      <c r="K172" s="64">
        <f>SUM(K156:K168)</f>
        <v>0</v>
      </c>
      <c r="L172" s="65" t="str">
        <f>IF(K164=0,"",K164/B156)</f>
        <v/>
      </c>
      <c r="M172" s="65" t="str">
        <f>IF(K172=0,"",K172/B156)</f>
        <v/>
      </c>
      <c r="N172" s="65" t="str">
        <f>IF(K164=0,"",M172-L172)</f>
        <v/>
      </c>
      <c r="O172" s="1"/>
      <c r="P172" s="27"/>
      <c r="Q172" s="30"/>
      <c r="R172" s="1"/>
      <c r="T172" s="27"/>
      <c r="U172" s="27"/>
      <c r="V172" s="27"/>
      <c r="W172" s="27"/>
      <c r="X172" s="27"/>
      <c r="Y172" s="27"/>
      <c r="Z172" s="27"/>
    </row>
    <row r="173" spans="1:26" ht="12.75" customHeight="1" x14ac:dyDescent="0.2">
      <c r="A173" s="27"/>
      <c r="B173" s="192"/>
      <c r="C173" s="27"/>
      <c r="D173" s="27"/>
      <c r="E173" s="27"/>
      <c r="F173" s="27"/>
      <c r="G173" s="27"/>
      <c r="H173" s="27"/>
      <c r="I173" s="27"/>
      <c r="J173" s="27"/>
      <c r="K173" s="200"/>
      <c r="L173" s="1"/>
      <c r="M173" s="1"/>
      <c r="N173" s="27"/>
      <c r="O173" s="1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12.75" customHeight="1" x14ac:dyDescent="0.2">
      <c r="A174" s="27"/>
      <c r="B174" s="192"/>
      <c r="C174" s="27"/>
      <c r="D174" s="27"/>
      <c r="E174" s="27"/>
      <c r="F174" s="27"/>
      <c r="G174" s="27"/>
      <c r="H174" s="27"/>
      <c r="I174" s="27"/>
      <c r="J174" s="27"/>
      <c r="K174" s="200"/>
      <c r="L174" s="1"/>
      <c r="M174" s="1"/>
      <c r="N174" s="27"/>
      <c r="O174" s="1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26.25" customHeight="1" x14ac:dyDescent="0.4">
      <c r="B175" s="235" t="s">
        <v>69</v>
      </c>
      <c r="C175" s="236"/>
      <c r="D175" s="236"/>
      <c r="E175" s="236"/>
      <c r="F175" s="236"/>
      <c r="G175" s="236"/>
      <c r="H175" s="236"/>
      <c r="I175" s="236"/>
      <c r="J175" s="236"/>
      <c r="K175" s="173" t="s">
        <v>92</v>
      </c>
      <c r="L175" s="1"/>
      <c r="M175" s="1"/>
      <c r="N175" s="27"/>
      <c r="O175" s="1"/>
      <c r="P175" s="27"/>
      <c r="Q175" s="27"/>
      <c r="R175" s="27"/>
      <c r="T175" s="27"/>
      <c r="U175" s="27"/>
      <c r="V175" s="27"/>
      <c r="W175" s="27"/>
      <c r="X175" s="27"/>
      <c r="Y175" s="27"/>
      <c r="Z175" s="27"/>
    </row>
    <row r="176" spans="1:26" ht="20.25" customHeight="1" x14ac:dyDescent="0.2">
      <c r="A176" s="245" t="s">
        <v>19</v>
      </c>
      <c r="B176" s="246" t="s">
        <v>70</v>
      </c>
      <c r="C176" s="247"/>
      <c r="D176" s="247"/>
      <c r="E176" s="247"/>
      <c r="F176" s="247"/>
      <c r="G176" s="247"/>
      <c r="H176" s="247"/>
      <c r="I176" s="247"/>
      <c r="J176" s="248"/>
      <c r="K176" s="249" t="s">
        <v>20</v>
      </c>
      <c r="L176" s="243" t="s">
        <v>11</v>
      </c>
      <c r="M176" s="243" t="s">
        <v>12</v>
      </c>
      <c r="N176" s="242" t="s">
        <v>13</v>
      </c>
      <c r="O176" s="243" t="s">
        <v>14</v>
      </c>
      <c r="P176" s="244" t="s">
        <v>15</v>
      </c>
      <c r="Q176" s="244" t="s">
        <v>16</v>
      </c>
      <c r="R176" s="243" t="s">
        <v>17</v>
      </c>
      <c r="T176" s="27"/>
      <c r="U176" s="27"/>
      <c r="V176" s="27"/>
      <c r="W176" s="27"/>
      <c r="X176" s="27"/>
      <c r="Y176" s="27"/>
      <c r="Z176" s="27"/>
    </row>
    <row r="177" spans="1:26" ht="15.75" customHeight="1" x14ac:dyDescent="0.25">
      <c r="A177" s="238"/>
      <c r="B177" s="41" t="s">
        <v>71</v>
      </c>
      <c r="C177" s="41" t="s">
        <v>72</v>
      </c>
      <c r="D177" s="41" t="s">
        <v>73</v>
      </c>
      <c r="E177" s="41" t="s">
        <v>74</v>
      </c>
      <c r="F177" s="41" t="s">
        <v>75</v>
      </c>
      <c r="G177" s="41" t="s">
        <v>76</v>
      </c>
      <c r="H177" s="41" t="s">
        <v>77</v>
      </c>
      <c r="I177" s="41" t="s">
        <v>78</v>
      </c>
      <c r="J177" s="41" t="s">
        <v>79</v>
      </c>
      <c r="K177" s="275"/>
      <c r="L177" s="238"/>
      <c r="M177" s="238"/>
      <c r="N177" s="238"/>
      <c r="O177" s="238"/>
      <c r="P177" s="238"/>
      <c r="Q177" s="238"/>
      <c r="R177" s="238"/>
      <c r="T177" s="27"/>
      <c r="U177" s="27"/>
      <c r="V177" s="27"/>
      <c r="W177" s="27"/>
      <c r="X177" s="27"/>
      <c r="Y177" s="27"/>
      <c r="Z177" s="27"/>
    </row>
    <row r="178" spans="1:26" ht="15.75" customHeight="1" x14ac:dyDescent="0.25">
      <c r="A178" s="41">
        <v>1901</v>
      </c>
      <c r="B178" s="42">
        <v>33</v>
      </c>
      <c r="C178" s="42"/>
      <c r="D178" s="42"/>
      <c r="E178" s="42"/>
      <c r="F178" s="179"/>
      <c r="G178" s="179"/>
      <c r="H178" s="179"/>
      <c r="I178" s="179"/>
      <c r="J178" s="179"/>
      <c r="K178" s="131"/>
      <c r="L178" s="114"/>
      <c r="M178" s="115"/>
      <c r="N178" s="116"/>
      <c r="O178" s="43"/>
      <c r="P178" s="44">
        <f>B178</f>
        <v>33</v>
      </c>
      <c r="Q178" s="45"/>
      <c r="R178" s="43"/>
      <c r="T178" s="27"/>
      <c r="U178" s="27"/>
      <c r="V178" s="27"/>
      <c r="W178" s="27"/>
      <c r="X178" s="27"/>
      <c r="Y178" s="27"/>
      <c r="Z178" s="27"/>
    </row>
    <row r="179" spans="1:26" ht="15.75" customHeight="1" x14ac:dyDescent="0.25">
      <c r="A179" s="41">
        <v>1902</v>
      </c>
      <c r="B179" s="42"/>
      <c r="C179" s="42">
        <v>28</v>
      </c>
      <c r="D179" s="42"/>
      <c r="E179" s="42"/>
      <c r="F179" s="179"/>
      <c r="G179" s="179"/>
      <c r="H179" s="179"/>
      <c r="I179" s="179"/>
      <c r="J179" s="179"/>
      <c r="K179" s="131"/>
      <c r="L179" s="119"/>
      <c r="M179" s="120"/>
      <c r="N179" s="121"/>
      <c r="O179" s="47">
        <f>IF(C179=0,"",C179/B178)</f>
        <v>0.84848484848484851</v>
      </c>
      <c r="P179" s="48">
        <v>28</v>
      </c>
      <c r="Q179" s="49">
        <f t="shared" ref="Q179:Q181" si="14">IF(P179=0,"",P179/P178)</f>
        <v>0.84848484848484851</v>
      </c>
      <c r="R179" s="49">
        <f t="shared" ref="R179:R181" si="15">IF(P179=0,"",100%-Q179)</f>
        <v>0.15151515151515149</v>
      </c>
      <c r="T179" s="27"/>
      <c r="U179" s="27"/>
      <c r="V179" s="27"/>
      <c r="W179" s="27"/>
      <c r="X179" s="27"/>
      <c r="Y179" s="27"/>
      <c r="Z179" s="27"/>
    </row>
    <row r="180" spans="1:26" ht="15.75" customHeight="1" x14ac:dyDescent="0.25">
      <c r="A180" s="41">
        <v>2001</v>
      </c>
      <c r="B180" s="42"/>
      <c r="C180" s="42"/>
      <c r="D180" s="42">
        <v>27</v>
      </c>
      <c r="E180" s="42"/>
      <c r="F180" s="179"/>
      <c r="G180" s="179"/>
      <c r="H180" s="179"/>
      <c r="I180" s="179"/>
      <c r="J180" s="179"/>
      <c r="K180" s="131"/>
      <c r="L180" s="119"/>
      <c r="M180" s="120"/>
      <c r="N180" s="121"/>
      <c r="O180" s="47">
        <f>IF(D180=0,"",D180/C179)</f>
        <v>0.9642857142857143</v>
      </c>
      <c r="P180" s="48">
        <v>28</v>
      </c>
      <c r="Q180" s="49">
        <f t="shared" si="14"/>
        <v>1</v>
      </c>
      <c r="R180" s="49">
        <f t="shared" si="15"/>
        <v>0</v>
      </c>
      <c r="S180" s="32">
        <f>P180/P178</f>
        <v>0.84848484848484851</v>
      </c>
      <c r="T180" s="27"/>
      <c r="U180" s="27"/>
      <c r="V180" s="27"/>
      <c r="W180" s="27"/>
      <c r="X180" s="27"/>
      <c r="Y180" s="27"/>
      <c r="Z180" s="27"/>
    </row>
    <row r="181" spans="1:26" ht="15.75" customHeight="1" x14ac:dyDescent="0.25">
      <c r="A181" s="41">
        <v>2002</v>
      </c>
      <c r="B181" s="42"/>
      <c r="C181" s="42"/>
      <c r="D181" s="42"/>
      <c r="E181" s="42">
        <v>27</v>
      </c>
      <c r="F181" s="179"/>
      <c r="G181" s="179"/>
      <c r="H181" s="179"/>
      <c r="I181" s="179"/>
      <c r="J181" s="179"/>
      <c r="K181" s="131"/>
      <c r="L181" s="119"/>
      <c r="M181" s="120"/>
      <c r="N181" s="121"/>
      <c r="O181" s="47">
        <f>IF(E181=0,"",E181/D180)</f>
        <v>1</v>
      </c>
      <c r="P181" s="48">
        <v>28</v>
      </c>
      <c r="Q181" s="49">
        <f t="shared" si="14"/>
        <v>1</v>
      </c>
      <c r="R181" s="49">
        <f t="shared" si="15"/>
        <v>0</v>
      </c>
      <c r="T181" s="27"/>
      <c r="U181" s="27"/>
      <c r="V181" s="27"/>
      <c r="W181" s="27"/>
      <c r="X181" s="27"/>
      <c r="Y181" s="27"/>
      <c r="Z181" s="27"/>
    </row>
    <row r="182" spans="1:26" ht="15.75" customHeight="1" x14ac:dyDescent="0.25">
      <c r="A182" s="41">
        <v>2101</v>
      </c>
      <c r="B182" s="42"/>
      <c r="C182" s="42"/>
      <c r="D182" s="42"/>
      <c r="E182" s="42">
        <v>20</v>
      </c>
      <c r="F182" s="179"/>
      <c r="G182" s="179"/>
      <c r="H182" s="179"/>
      <c r="I182" s="179"/>
      <c r="J182" s="179"/>
      <c r="K182" s="131"/>
      <c r="L182" s="119"/>
      <c r="M182" s="120"/>
      <c r="N182" s="120"/>
      <c r="O182" s="120"/>
      <c r="P182" s="48">
        <v>21</v>
      </c>
      <c r="Q182" s="127"/>
      <c r="R182" s="126"/>
      <c r="T182" s="27"/>
      <c r="U182" s="27"/>
      <c r="V182" s="27"/>
      <c r="W182" s="27"/>
      <c r="X182" s="27"/>
      <c r="Y182" s="27"/>
      <c r="Z182" s="27"/>
    </row>
    <row r="183" spans="1:26" ht="15.75" customHeight="1" x14ac:dyDescent="0.25">
      <c r="A183" s="41">
        <v>2102</v>
      </c>
      <c r="B183" s="42"/>
      <c r="C183" s="42"/>
      <c r="D183" s="42"/>
      <c r="E183" s="42">
        <v>1</v>
      </c>
      <c r="F183" s="179"/>
      <c r="G183" s="179"/>
      <c r="H183" s="179"/>
      <c r="I183" s="179"/>
      <c r="J183" s="179"/>
      <c r="K183" s="131"/>
      <c r="L183" s="119"/>
      <c r="M183" s="120"/>
      <c r="N183" s="120"/>
      <c r="O183" s="120"/>
      <c r="P183" s="48">
        <v>1</v>
      </c>
      <c r="Q183" s="127"/>
      <c r="R183" s="126"/>
      <c r="T183" s="27"/>
      <c r="U183" s="27"/>
      <c r="V183" s="27"/>
      <c r="W183" s="27"/>
      <c r="X183" s="27"/>
      <c r="Y183" s="27"/>
      <c r="Z183" s="27"/>
    </row>
    <row r="184" spans="1:26" ht="15.75" customHeight="1" x14ac:dyDescent="0.25">
      <c r="A184" s="41">
        <v>2201</v>
      </c>
      <c r="B184" s="42"/>
      <c r="C184" s="42"/>
      <c r="D184" s="42"/>
      <c r="E184" s="42"/>
      <c r="F184" s="179"/>
      <c r="G184" s="179"/>
      <c r="H184" s="179"/>
      <c r="I184" s="179"/>
      <c r="J184" s="179"/>
      <c r="K184" s="131"/>
      <c r="L184" s="119"/>
      <c r="M184" s="120"/>
      <c r="N184" s="120"/>
      <c r="O184" s="120"/>
      <c r="P184" s="48"/>
      <c r="Q184" s="127"/>
      <c r="R184" s="126"/>
      <c r="T184" s="27"/>
      <c r="U184" s="27"/>
      <c r="V184" s="27"/>
      <c r="W184" s="27"/>
      <c r="X184" s="27"/>
      <c r="Y184" s="27"/>
      <c r="Z184" s="27"/>
    </row>
    <row r="185" spans="1:26" ht="15.75" customHeight="1" x14ac:dyDescent="0.25">
      <c r="A185" s="41">
        <v>2202</v>
      </c>
      <c r="B185" s="42"/>
      <c r="C185" s="42"/>
      <c r="D185" s="42"/>
      <c r="E185" s="42"/>
      <c r="F185" s="179"/>
      <c r="G185" s="179"/>
      <c r="H185" s="179"/>
      <c r="I185" s="179"/>
      <c r="J185" s="179"/>
      <c r="K185" s="131"/>
      <c r="L185" s="119"/>
      <c r="M185" s="120"/>
      <c r="N185" s="120"/>
      <c r="O185" s="120"/>
      <c r="P185" s="48"/>
      <c r="Q185" s="127"/>
      <c r="R185" s="126"/>
      <c r="T185" s="27"/>
      <c r="U185" s="27"/>
      <c r="V185" s="27"/>
      <c r="W185" s="27"/>
      <c r="X185" s="27"/>
      <c r="Y185" s="27"/>
      <c r="Z185" s="27"/>
    </row>
    <row r="186" spans="1:26" ht="15.75" customHeight="1" x14ac:dyDescent="0.25">
      <c r="A186" s="41">
        <v>2301</v>
      </c>
      <c r="B186" s="42"/>
      <c r="C186" s="42"/>
      <c r="D186" s="42"/>
      <c r="E186" s="42"/>
      <c r="F186" s="179"/>
      <c r="G186" s="179"/>
      <c r="H186" s="179"/>
      <c r="I186" s="179"/>
      <c r="J186" s="179"/>
      <c r="K186" s="131"/>
      <c r="L186" s="119"/>
      <c r="M186" s="120"/>
      <c r="N186" s="120"/>
      <c r="O186" s="120"/>
      <c r="P186" s="48"/>
      <c r="Q186" s="127"/>
      <c r="R186" s="126"/>
      <c r="T186" s="27"/>
      <c r="U186" s="27"/>
      <c r="V186" s="27"/>
      <c r="W186" s="27"/>
      <c r="X186" s="27"/>
      <c r="Y186" s="27"/>
      <c r="Z186" s="27"/>
    </row>
    <row r="187" spans="1:26" ht="15.75" customHeight="1" x14ac:dyDescent="0.25">
      <c r="A187" s="41">
        <v>2302</v>
      </c>
      <c r="B187" s="42"/>
      <c r="C187" s="42"/>
      <c r="D187" s="42"/>
      <c r="E187" s="42"/>
      <c r="F187" s="179"/>
      <c r="G187" s="179"/>
      <c r="H187" s="179"/>
      <c r="I187" s="179"/>
      <c r="J187" s="179"/>
      <c r="K187" s="131"/>
      <c r="L187" s="119"/>
      <c r="M187" s="120"/>
      <c r="N187" s="120"/>
      <c r="O187" s="120"/>
      <c r="P187" s="48"/>
      <c r="Q187" s="127"/>
      <c r="R187" s="126"/>
      <c r="T187" s="27"/>
      <c r="U187" s="27"/>
      <c r="V187" s="27"/>
      <c r="W187" s="27"/>
      <c r="X187" s="27"/>
      <c r="Y187" s="27"/>
      <c r="Z187" s="27"/>
    </row>
    <row r="188" spans="1:26" ht="15.75" customHeight="1" x14ac:dyDescent="0.25">
      <c r="A188" s="41">
        <v>2401</v>
      </c>
      <c r="B188" s="42"/>
      <c r="C188" s="42"/>
      <c r="D188" s="42"/>
      <c r="E188" s="42"/>
      <c r="F188" s="179"/>
      <c r="G188" s="179"/>
      <c r="H188" s="179"/>
      <c r="I188" s="179"/>
      <c r="J188" s="179"/>
      <c r="K188" s="131"/>
      <c r="L188" s="119"/>
      <c r="M188" s="120"/>
      <c r="N188" s="122"/>
      <c r="O188" s="126"/>
      <c r="P188" s="124"/>
      <c r="Q188" s="127"/>
      <c r="R188" s="126"/>
      <c r="T188" s="27"/>
      <c r="U188" s="27"/>
      <c r="V188" s="27"/>
      <c r="W188" s="27"/>
      <c r="X188" s="27"/>
      <c r="Y188" s="27"/>
      <c r="Z188" s="27"/>
    </row>
    <row r="189" spans="1:26" ht="15.75" customHeight="1" x14ac:dyDescent="0.25">
      <c r="A189" s="41">
        <v>2402</v>
      </c>
      <c r="B189" s="42"/>
      <c r="C189" s="42"/>
      <c r="D189" s="42"/>
      <c r="E189" s="42"/>
      <c r="F189" s="179"/>
      <c r="G189" s="179"/>
      <c r="H189" s="179"/>
      <c r="I189" s="179"/>
      <c r="J189" s="179"/>
      <c r="K189" s="131"/>
      <c r="L189" s="119"/>
      <c r="M189" s="120"/>
      <c r="N189" s="122"/>
      <c r="O189" s="126"/>
      <c r="P189" s="124"/>
      <c r="Q189" s="127"/>
      <c r="R189" s="126"/>
      <c r="T189" s="27"/>
      <c r="U189" s="27"/>
      <c r="V189" s="27"/>
      <c r="W189" s="27"/>
      <c r="X189" s="27"/>
      <c r="Y189" s="27"/>
      <c r="Z189" s="27"/>
    </row>
    <row r="190" spans="1:26" ht="15.75" customHeight="1" x14ac:dyDescent="0.25">
      <c r="A190" s="41">
        <v>2501</v>
      </c>
      <c r="B190" s="42"/>
      <c r="C190" s="42"/>
      <c r="D190" s="42"/>
      <c r="E190" s="42"/>
      <c r="F190" s="179"/>
      <c r="G190" s="179"/>
      <c r="H190" s="179"/>
      <c r="I190" s="179"/>
      <c r="J190" s="179"/>
      <c r="K190" s="131"/>
      <c r="L190" s="119"/>
      <c r="M190" s="120"/>
      <c r="N190" s="122"/>
      <c r="O190" s="120"/>
      <c r="P190" s="122"/>
      <c r="Q190" s="158"/>
      <c r="R190" s="126"/>
      <c r="T190" s="27"/>
      <c r="U190" s="27"/>
      <c r="V190" s="27"/>
      <c r="W190" s="27"/>
      <c r="X190" s="27"/>
      <c r="Y190" s="27"/>
      <c r="Z190" s="27"/>
    </row>
    <row r="191" spans="1:26" ht="15.75" customHeight="1" x14ac:dyDescent="0.25">
      <c r="A191" s="41">
        <v>2502</v>
      </c>
      <c r="B191" s="42"/>
      <c r="C191" s="42"/>
      <c r="D191" s="42"/>
      <c r="E191" s="42"/>
      <c r="F191" s="179"/>
      <c r="G191" s="179"/>
      <c r="H191" s="179"/>
      <c r="I191" s="179"/>
      <c r="J191" s="179"/>
      <c r="K191" s="131"/>
      <c r="L191" s="119"/>
      <c r="M191" s="120"/>
      <c r="N191" s="122"/>
      <c r="O191" s="52" t="s">
        <v>35</v>
      </c>
      <c r="P191" s="94"/>
      <c r="Q191" s="54" t="str">
        <f>IF(SUM(K182:K191)=0,"",SUM(K182:K191))</f>
        <v/>
      </c>
      <c r="R191" s="55" t="s">
        <v>20</v>
      </c>
      <c r="T191" s="27"/>
      <c r="U191" s="27"/>
      <c r="V191" s="27"/>
      <c r="W191" s="27"/>
      <c r="X191" s="27"/>
      <c r="Y191" s="27"/>
      <c r="Z191" s="27"/>
    </row>
    <row r="192" spans="1:26" ht="15.75" customHeight="1" x14ac:dyDescent="0.25">
      <c r="A192" s="41">
        <v>2601</v>
      </c>
      <c r="B192" s="42"/>
      <c r="C192" s="42"/>
      <c r="D192" s="42"/>
      <c r="E192" s="42"/>
      <c r="F192" s="179"/>
      <c r="G192" s="179"/>
      <c r="H192" s="179"/>
      <c r="I192" s="179"/>
      <c r="J192" s="179"/>
      <c r="K192" s="131"/>
      <c r="L192" s="119"/>
      <c r="M192" s="120"/>
      <c r="N192" s="122"/>
      <c r="O192" s="56" t="s">
        <v>36</v>
      </c>
      <c r="P192" s="96" t="e">
        <f>IF(P191/Q191=0,"",P191/Q191)</f>
        <v>#VALUE!</v>
      </c>
      <c r="Q192" s="58" t="e">
        <f>IF(P191/Q191=0,"",P191/Q191)</f>
        <v>#VALUE!</v>
      </c>
      <c r="R192" s="59" t="s">
        <v>37</v>
      </c>
      <c r="T192" s="27"/>
      <c r="U192" s="27"/>
      <c r="V192" s="27"/>
      <c r="W192" s="27"/>
      <c r="X192" s="27"/>
      <c r="Y192" s="27"/>
      <c r="Z192" s="27"/>
    </row>
    <row r="193" spans="1:26" ht="15.75" customHeight="1" x14ac:dyDescent="0.25">
      <c r="A193" s="41">
        <v>2602</v>
      </c>
      <c r="B193" s="42"/>
      <c r="C193" s="42"/>
      <c r="D193" s="42"/>
      <c r="E193" s="42"/>
      <c r="F193" s="179"/>
      <c r="G193" s="179"/>
      <c r="H193" s="179"/>
      <c r="I193" s="179"/>
      <c r="J193" s="179"/>
      <c r="K193" s="131"/>
      <c r="L193" s="128"/>
      <c r="M193" s="129"/>
      <c r="N193" s="130"/>
      <c r="O193" s="61"/>
      <c r="P193" s="62"/>
      <c r="Q193" s="62"/>
      <c r="R193" s="63"/>
      <c r="T193" s="27"/>
      <c r="U193" s="27"/>
      <c r="V193" s="27"/>
      <c r="W193" s="27"/>
      <c r="X193" s="27"/>
      <c r="Y193" s="27"/>
      <c r="Z193" s="27"/>
    </row>
    <row r="194" spans="1:26" ht="18" customHeight="1" x14ac:dyDescent="0.25">
      <c r="A194" s="22"/>
      <c r="B194" s="253" t="s">
        <v>80</v>
      </c>
      <c r="C194" s="253"/>
      <c r="D194" s="253"/>
      <c r="E194" s="253"/>
      <c r="F194" s="253"/>
      <c r="G194" s="253"/>
      <c r="H194" s="253"/>
      <c r="I194" s="253"/>
      <c r="J194" s="253"/>
      <c r="K194" s="64">
        <f>SUM(K178:K190)</f>
        <v>0</v>
      </c>
      <c r="L194" s="65" t="str">
        <f>IF(K186=0,"",K186/B178)</f>
        <v/>
      </c>
      <c r="M194" s="65" t="str">
        <f>IF(K194=0,"",K194/B178)</f>
        <v/>
      </c>
      <c r="N194" s="65" t="str">
        <f>IF(K186=0,"",M194-L194)</f>
        <v/>
      </c>
      <c r="O194" s="1"/>
      <c r="P194" s="27"/>
      <c r="Q194" s="30"/>
      <c r="R194" s="1"/>
      <c r="T194" s="27"/>
      <c r="U194" s="27"/>
      <c r="V194" s="27"/>
      <c r="W194" s="27"/>
      <c r="X194" s="27"/>
      <c r="Y194" s="27"/>
      <c r="Z194" s="27"/>
    </row>
    <row r="195" spans="1:26" ht="12.75" customHeight="1" x14ac:dyDescent="0.2">
      <c r="A195" s="27"/>
      <c r="B195" s="192"/>
      <c r="C195" s="27"/>
      <c r="D195" s="27"/>
      <c r="E195" s="27"/>
      <c r="F195" s="27"/>
      <c r="G195" s="27"/>
      <c r="H195" s="27"/>
      <c r="I195" s="27"/>
      <c r="J195" s="27"/>
      <c r="K195" s="200"/>
      <c r="L195" s="1"/>
      <c r="M195" s="1"/>
      <c r="N195" s="27"/>
      <c r="O195" s="1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12.75" customHeight="1" x14ac:dyDescent="0.2">
      <c r="A196" s="27"/>
      <c r="B196" s="192"/>
      <c r="C196" s="27"/>
      <c r="D196" s="27"/>
      <c r="E196" s="27"/>
      <c r="F196" s="27"/>
      <c r="G196" s="27"/>
      <c r="H196" s="27"/>
      <c r="I196" s="27"/>
      <c r="J196" s="27"/>
      <c r="K196" s="200"/>
      <c r="L196" s="1"/>
      <c r="M196" s="1"/>
      <c r="N196" s="27"/>
      <c r="O196" s="1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26.25" x14ac:dyDescent="0.4">
      <c r="B197" s="235" t="s">
        <v>69</v>
      </c>
      <c r="C197" s="236"/>
      <c r="D197" s="236"/>
      <c r="E197" s="236"/>
      <c r="F197" s="236"/>
      <c r="G197" s="236"/>
      <c r="H197" s="236"/>
      <c r="I197" s="236"/>
      <c r="J197" s="236"/>
      <c r="K197" s="173" t="s">
        <v>93</v>
      </c>
      <c r="L197" s="1"/>
      <c r="M197" s="1"/>
      <c r="N197" s="27"/>
      <c r="O197" s="1"/>
      <c r="P197" s="27"/>
      <c r="Q197" s="27"/>
      <c r="R197" s="27"/>
      <c r="T197" s="27"/>
      <c r="U197" s="27"/>
      <c r="V197" s="27"/>
      <c r="W197" s="27"/>
      <c r="X197" s="27"/>
      <c r="Y197" s="27"/>
      <c r="Z197" s="27"/>
    </row>
    <row r="198" spans="1:26" ht="20.25" x14ac:dyDescent="0.2">
      <c r="A198" s="245" t="s">
        <v>19</v>
      </c>
      <c r="B198" s="246" t="s">
        <v>70</v>
      </c>
      <c r="C198" s="247"/>
      <c r="D198" s="247"/>
      <c r="E198" s="247"/>
      <c r="F198" s="247"/>
      <c r="G198" s="247"/>
      <c r="H198" s="247"/>
      <c r="I198" s="247"/>
      <c r="J198" s="248"/>
      <c r="K198" s="249" t="s">
        <v>20</v>
      </c>
      <c r="L198" s="243" t="s">
        <v>11</v>
      </c>
      <c r="M198" s="243" t="s">
        <v>12</v>
      </c>
      <c r="N198" s="242" t="s">
        <v>13</v>
      </c>
      <c r="O198" s="243" t="s">
        <v>14</v>
      </c>
      <c r="P198" s="244" t="s">
        <v>15</v>
      </c>
      <c r="Q198" s="244" t="s">
        <v>16</v>
      </c>
      <c r="R198" s="243" t="s">
        <v>17</v>
      </c>
      <c r="T198" s="27"/>
      <c r="U198" s="27"/>
      <c r="V198" s="27"/>
      <c r="W198" s="27"/>
      <c r="X198" s="27"/>
      <c r="Y198" s="27"/>
      <c r="Z198" s="27"/>
    </row>
    <row r="199" spans="1:26" ht="15.75" x14ac:dyDescent="0.25">
      <c r="A199" s="238"/>
      <c r="B199" s="41" t="s">
        <v>71</v>
      </c>
      <c r="C199" s="41" t="s">
        <v>72</v>
      </c>
      <c r="D199" s="41" t="s">
        <v>73</v>
      </c>
      <c r="E199" s="41" t="s">
        <v>74</v>
      </c>
      <c r="F199" s="41" t="s">
        <v>75</v>
      </c>
      <c r="G199" s="41" t="s">
        <v>76</v>
      </c>
      <c r="H199" s="41" t="s">
        <v>77</v>
      </c>
      <c r="I199" s="41" t="s">
        <v>78</v>
      </c>
      <c r="J199" s="41" t="s">
        <v>79</v>
      </c>
      <c r="K199" s="275"/>
      <c r="L199" s="238"/>
      <c r="M199" s="238"/>
      <c r="N199" s="238"/>
      <c r="O199" s="238"/>
      <c r="P199" s="238"/>
      <c r="Q199" s="238"/>
      <c r="R199" s="238"/>
      <c r="T199" s="27"/>
      <c r="U199" s="27"/>
      <c r="V199" s="27"/>
      <c r="W199" s="27"/>
      <c r="X199" s="27"/>
      <c r="Y199" s="27"/>
      <c r="Z199" s="27"/>
    </row>
    <row r="200" spans="1:26" ht="15.75" customHeight="1" x14ac:dyDescent="0.25">
      <c r="A200" s="41">
        <v>1901</v>
      </c>
      <c r="B200" s="42">
        <v>30</v>
      </c>
      <c r="C200" s="42"/>
      <c r="D200" s="42"/>
      <c r="E200" s="42"/>
      <c r="F200" s="179"/>
      <c r="G200" s="179"/>
      <c r="H200" s="179"/>
      <c r="I200" s="179"/>
      <c r="J200" s="179"/>
      <c r="K200" s="131"/>
      <c r="L200" s="114"/>
      <c r="M200" s="115"/>
      <c r="N200" s="116"/>
      <c r="O200" s="43"/>
      <c r="P200" s="44">
        <f>B200</f>
        <v>30</v>
      </c>
      <c r="Q200" s="45"/>
      <c r="R200" s="43"/>
      <c r="T200" s="27"/>
      <c r="U200" s="27"/>
      <c r="V200" s="27"/>
      <c r="W200" s="27"/>
      <c r="X200" s="27"/>
      <c r="Y200" s="27"/>
      <c r="Z200" s="27"/>
    </row>
    <row r="201" spans="1:26" ht="15.75" customHeight="1" x14ac:dyDescent="0.25">
      <c r="A201" s="41">
        <v>1902</v>
      </c>
      <c r="B201" s="42"/>
      <c r="C201" s="42">
        <v>20</v>
      </c>
      <c r="D201" s="42"/>
      <c r="E201" s="42"/>
      <c r="F201" s="179"/>
      <c r="G201" s="179"/>
      <c r="H201" s="179"/>
      <c r="I201" s="179"/>
      <c r="J201" s="179"/>
      <c r="K201" s="131"/>
      <c r="L201" s="119"/>
      <c r="M201" s="120"/>
      <c r="N201" s="121"/>
      <c r="O201" s="47">
        <f>IF(C201=0,"",C201/B200)</f>
        <v>0.66666666666666663</v>
      </c>
      <c r="P201" s="48">
        <v>21</v>
      </c>
      <c r="Q201" s="49">
        <f t="shared" ref="Q201:Q203" si="16">IF(P201=0,"",P201/P200)</f>
        <v>0.7</v>
      </c>
      <c r="R201" s="49">
        <f t="shared" ref="R201:R203" si="17">IF(P201=0,"",100%-Q201)</f>
        <v>0.30000000000000004</v>
      </c>
      <c r="T201" s="27"/>
      <c r="U201" s="27"/>
      <c r="V201" s="27"/>
      <c r="W201" s="27"/>
      <c r="X201" s="27"/>
      <c r="Y201" s="27"/>
      <c r="Z201" s="27"/>
    </row>
    <row r="202" spans="1:26" ht="15.75" customHeight="1" x14ac:dyDescent="0.25">
      <c r="A202" s="41">
        <v>2001</v>
      </c>
      <c r="B202" s="42"/>
      <c r="C202" s="42"/>
      <c r="D202" s="42">
        <v>18</v>
      </c>
      <c r="E202" s="42"/>
      <c r="F202" s="179"/>
      <c r="G202" s="179"/>
      <c r="H202" s="179"/>
      <c r="I202" s="179"/>
      <c r="J202" s="179"/>
      <c r="K202" s="131"/>
      <c r="L202" s="119"/>
      <c r="M202" s="120"/>
      <c r="N202" s="121"/>
      <c r="O202" s="47">
        <f>IF(D202=0,"",D202/C201)</f>
        <v>0.9</v>
      </c>
      <c r="P202" s="48">
        <v>21</v>
      </c>
      <c r="Q202" s="49">
        <f t="shared" si="16"/>
        <v>1</v>
      </c>
      <c r="R202" s="49">
        <f t="shared" si="17"/>
        <v>0</v>
      </c>
      <c r="S202" s="32">
        <f>P202/P200</f>
        <v>0.7</v>
      </c>
      <c r="T202" s="27"/>
      <c r="U202" s="27"/>
      <c r="V202" s="27"/>
      <c r="W202" s="27"/>
      <c r="X202" s="27"/>
      <c r="Y202" s="27"/>
      <c r="Z202" s="27"/>
    </row>
    <row r="203" spans="1:26" ht="15.75" customHeight="1" x14ac:dyDescent="0.25">
      <c r="A203" s="41">
        <v>2002</v>
      </c>
      <c r="B203" s="42"/>
      <c r="C203" s="42"/>
      <c r="D203" s="42"/>
      <c r="E203" s="42">
        <v>16</v>
      </c>
      <c r="F203" s="179"/>
      <c r="G203" s="179"/>
      <c r="H203" s="179"/>
      <c r="I203" s="179"/>
      <c r="J203" s="179"/>
      <c r="K203" s="131"/>
      <c r="L203" s="119"/>
      <c r="M203" s="120"/>
      <c r="N203" s="121"/>
      <c r="O203" s="47">
        <f>IF(E203=0,"",E203/D202)</f>
        <v>0.88888888888888884</v>
      </c>
      <c r="P203" s="48">
        <v>20</v>
      </c>
      <c r="Q203" s="49">
        <f t="shared" si="16"/>
        <v>0.95238095238095233</v>
      </c>
      <c r="R203" s="49">
        <f t="shared" si="17"/>
        <v>4.7619047619047672E-2</v>
      </c>
      <c r="T203" s="27"/>
      <c r="U203" s="27"/>
      <c r="V203" s="27"/>
      <c r="W203" s="27"/>
      <c r="X203" s="27"/>
      <c r="Y203" s="27"/>
      <c r="Z203" s="27"/>
    </row>
    <row r="204" spans="1:26" ht="15.75" customHeight="1" x14ac:dyDescent="0.25">
      <c r="A204" s="41">
        <v>2101</v>
      </c>
      <c r="B204" s="42"/>
      <c r="C204" s="42"/>
      <c r="D204" s="42"/>
      <c r="E204" s="42">
        <v>17</v>
      </c>
      <c r="F204" s="179"/>
      <c r="G204" s="179"/>
      <c r="H204" s="179"/>
      <c r="I204" s="179"/>
      <c r="J204" s="179"/>
      <c r="K204" s="131"/>
      <c r="L204" s="119"/>
      <c r="M204" s="120"/>
      <c r="N204" s="120"/>
      <c r="O204" s="120"/>
      <c r="P204" s="48">
        <v>20</v>
      </c>
      <c r="Q204" s="127"/>
      <c r="R204" s="126"/>
      <c r="T204" s="27"/>
      <c r="U204" s="27"/>
      <c r="V204" s="27"/>
      <c r="W204" s="27"/>
      <c r="X204" s="27"/>
      <c r="Y204" s="27"/>
      <c r="Z204" s="27"/>
    </row>
    <row r="205" spans="1:26" ht="15.75" customHeight="1" x14ac:dyDescent="0.25">
      <c r="A205" s="41">
        <v>2102</v>
      </c>
      <c r="B205" s="42"/>
      <c r="C205" s="42"/>
      <c r="D205" s="42"/>
      <c r="E205" s="42">
        <v>13</v>
      </c>
      <c r="F205" s="179"/>
      <c r="G205" s="179"/>
      <c r="H205" s="179"/>
      <c r="I205" s="179"/>
      <c r="J205" s="179"/>
      <c r="K205" s="131"/>
      <c r="L205" s="119"/>
      <c r="M205" s="120"/>
      <c r="N205" s="120"/>
      <c r="O205" s="120"/>
      <c r="P205" s="48">
        <v>13</v>
      </c>
      <c r="Q205" s="127"/>
      <c r="R205" s="126"/>
      <c r="T205" s="27"/>
      <c r="U205" s="27"/>
      <c r="V205" s="27"/>
      <c r="W205" s="27"/>
      <c r="X205" s="27"/>
      <c r="Y205" s="27"/>
      <c r="Z205" s="27"/>
    </row>
    <row r="206" spans="1:26" ht="15.75" customHeight="1" x14ac:dyDescent="0.25">
      <c r="A206" s="41">
        <v>2201</v>
      </c>
      <c r="B206" s="42"/>
      <c r="C206" s="42"/>
      <c r="D206" s="42"/>
      <c r="E206" s="184">
        <v>2</v>
      </c>
      <c r="F206" s="179"/>
      <c r="G206" s="179"/>
      <c r="H206" s="179"/>
      <c r="I206" s="179"/>
      <c r="J206" s="179"/>
      <c r="K206" s="131"/>
      <c r="L206" s="119"/>
      <c r="M206" s="120"/>
      <c r="N206" s="120"/>
      <c r="O206" s="120"/>
      <c r="P206" s="48">
        <v>2</v>
      </c>
      <c r="Q206" s="127"/>
      <c r="R206" s="126"/>
      <c r="T206" s="27"/>
      <c r="U206" s="27"/>
      <c r="V206" s="27"/>
      <c r="W206" s="27"/>
      <c r="X206" s="27"/>
      <c r="Y206" s="27"/>
      <c r="Z206" s="27"/>
    </row>
    <row r="207" spans="1:26" ht="15.75" customHeight="1" x14ac:dyDescent="0.25">
      <c r="A207" s="41">
        <v>2202</v>
      </c>
      <c r="B207" s="42"/>
      <c r="C207" s="42"/>
      <c r="D207" s="42"/>
      <c r="E207" s="42">
        <v>2</v>
      </c>
      <c r="F207" s="179"/>
      <c r="G207" s="179"/>
      <c r="H207" s="179"/>
      <c r="I207" s="179"/>
      <c r="J207" s="179"/>
      <c r="K207" s="131"/>
      <c r="L207" s="119"/>
      <c r="M207" s="120"/>
      <c r="N207" s="120"/>
      <c r="O207" s="120"/>
      <c r="P207" s="48">
        <v>2</v>
      </c>
      <c r="Q207" s="127"/>
      <c r="R207" s="126"/>
      <c r="T207" s="27"/>
      <c r="U207" s="27"/>
      <c r="V207" s="27"/>
      <c r="W207" s="27"/>
      <c r="X207" s="27"/>
      <c r="Y207" s="27"/>
      <c r="Z207" s="27"/>
    </row>
    <row r="208" spans="1:26" ht="15.75" customHeight="1" x14ac:dyDescent="0.25">
      <c r="A208" s="41">
        <v>2301</v>
      </c>
      <c r="B208" s="42"/>
      <c r="C208" s="42"/>
      <c r="D208" s="42"/>
      <c r="E208" s="42">
        <v>1</v>
      </c>
      <c r="F208" s="179"/>
      <c r="G208" s="179"/>
      <c r="H208" s="179"/>
      <c r="I208" s="179"/>
      <c r="J208" s="179"/>
      <c r="K208" s="131"/>
      <c r="L208" s="119"/>
      <c r="M208" s="120"/>
      <c r="N208" s="120"/>
      <c r="O208" s="120"/>
      <c r="P208" s="48">
        <v>1</v>
      </c>
      <c r="Q208" s="127"/>
      <c r="R208" s="126"/>
      <c r="T208" s="27"/>
      <c r="U208" s="27"/>
      <c r="V208" s="27"/>
      <c r="W208" s="27"/>
      <c r="X208" s="27"/>
      <c r="Y208" s="27"/>
      <c r="Z208" s="27"/>
    </row>
    <row r="209" spans="1:26" ht="15.75" customHeight="1" x14ac:dyDescent="0.25">
      <c r="A209" s="41">
        <v>2302</v>
      </c>
      <c r="B209" s="42"/>
      <c r="C209" s="42"/>
      <c r="D209" s="42"/>
      <c r="E209" s="42">
        <v>1</v>
      </c>
      <c r="F209" s="179"/>
      <c r="G209" s="179"/>
      <c r="H209" s="179"/>
      <c r="I209" s="179"/>
      <c r="J209" s="179"/>
      <c r="K209" s="131"/>
      <c r="L209" s="119"/>
      <c r="M209" s="120"/>
      <c r="N209" s="120"/>
      <c r="O209" s="120"/>
      <c r="P209" s="48">
        <v>1</v>
      </c>
      <c r="Q209" s="127"/>
      <c r="R209" s="126"/>
      <c r="T209" s="27"/>
      <c r="U209" s="27"/>
      <c r="V209" s="27"/>
      <c r="W209" s="27"/>
      <c r="X209" s="27"/>
      <c r="Y209" s="27"/>
      <c r="Z209" s="27"/>
    </row>
    <row r="210" spans="1:26" ht="15.75" customHeight="1" x14ac:dyDescent="0.25">
      <c r="A210" s="41">
        <v>2401</v>
      </c>
      <c r="B210" s="42"/>
      <c r="C210" s="42"/>
      <c r="D210" s="42"/>
      <c r="E210" s="42"/>
      <c r="F210" s="179"/>
      <c r="G210" s="179"/>
      <c r="H210" s="179"/>
      <c r="I210" s="179"/>
      <c r="J210" s="179"/>
      <c r="K210" s="131"/>
      <c r="L210" s="119"/>
      <c r="M210" s="120"/>
      <c r="N210" s="122"/>
      <c r="O210" s="126"/>
      <c r="P210" s="124"/>
      <c r="Q210" s="127"/>
      <c r="R210" s="126"/>
      <c r="T210" s="27"/>
      <c r="U210" s="27"/>
      <c r="V210" s="27"/>
      <c r="W210" s="27"/>
      <c r="X210" s="27"/>
      <c r="Y210" s="27"/>
      <c r="Z210" s="27"/>
    </row>
    <row r="211" spans="1:26" ht="15.75" customHeight="1" x14ac:dyDescent="0.25">
      <c r="A211" s="41">
        <v>2402</v>
      </c>
      <c r="B211" s="42"/>
      <c r="C211" s="42"/>
      <c r="D211" s="42"/>
      <c r="E211" s="42"/>
      <c r="F211" s="179"/>
      <c r="G211" s="179"/>
      <c r="H211" s="179"/>
      <c r="I211" s="179"/>
      <c r="J211" s="179"/>
      <c r="K211" s="131"/>
      <c r="L211" s="119"/>
      <c r="M211" s="120"/>
      <c r="N211" s="122"/>
      <c r="O211" s="126"/>
      <c r="P211" s="124"/>
      <c r="Q211" s="127"/>
      <c r="R211" s="126"/>
      <c r="T211" s="27"/>
      <c r="U211" s="27"/>
      <c r="V211" s="27"/>
      <c r="W211" s="27"/>
      <c r="X211" s="27"/>
      <c r="Y211" s="27"/>
      <c r="Z211" s="27"/>
    </row>
    <row r="212" spans="1:26" ht="15.75" customHeight="1" x14ac:dyDescent="0.25">
      <c r="A212" s="41">
        <v>2501</v>
      </c>
      <c r="B212" s="42"/>
      <c r="C212" s="42"/>
      <c r="D212" s="42"/>
      <c r="E212" s="42"/>
      <c r="F212" s="179"/>
      <c r="G212" s="179"/>
      <c r="H212" s="179"/>
      <c r="I212" s="179"/>
      <c r="J212" s="179"/>
      <c r="K212" s="131"/>
      <c r="L212" s="119"/>
      <c r="M212" s="120"/>
      <c r="N212" s="122"/>
      <c r="O212" s="120"/>
      <c r="P212" s="122"/>
      <c r="Q212" s="158"/>
      <c r="R212" s="126"/>
      <c r="T212" s="27"/>
      <c r="U212" s="27"/>
      <c r="V212" s="27"/>
      <c r="W212" s="27"/>
      <c r="X212" s="27"/>
      <c r="Y212" s="27"/>
      <c r="Z212" s="27"/>
    </row>
    <row r="213" spans="1:26" ht="15.75" customHeight="1" x14ac:dyDescent="0.25">
      <c r="A213" s="41">
        <v>2502</v>
      </c>
      <c r="B213" s="42"/>
      <c r="C213" s="42"/>
      <c r="D213" s="42"/>
      <c r="E213" s="42"/>
      <c r="F213" s="179"/>
      <c r="G213" s="179"/>
      <c r="H213" s="179"/>
      <c r="I213" s="179"/>
      <c r="J213" s="179"/>
      <c r="K213" s="131"/>
      <c r="L213" s="119"/>
      <c r="M213" s="120"/>
      <c r="N213" s="122"/>
      <c r="O213" s="52" t="s">
        <v>35</v>
      </c>
      <c r="P213" s="94"/>
      <c r="Q213" s="54" t="str">
        <f>IF(SUM(K204:K213)=0,"",SUM(K204:K213))</f>
        <v/>
      </c>
      <c r="R213" s="55" t="s">
        <v>20</v>
      </c>
      <c r="T213" s="27"/>
      <c r="U213" s="27"/>
      <c r="V213" s="27"/>
      <c r="W213" s="27"/>
      <c r="X213" s="27"/>
      <c r="Y213" s="27"/>
      <c r="Z213" s="27"/>
    </row>
    <row r="214" spans="1:26" ht="15.75" customHeight="1" x14ac:dyDescent="0.25">
      <c r="A214" s="41">
        <v>2601</v>
      </c>
      <c r="B214" s="42"/>
      <c r="C214" s="42"/>
      <c r="D214" s="42"/>
      <c r="E214" s="42"/>
      <c r="F214" s="179"/>
      <c r="G214" s="179"/>
      <c r="H214" s="179"/>
      <c r="I214" s="179"/>
      <c r="J214" s="179"/>
      <c r="K214" s="131"/>
      <c r="L214" s="119"/>
      <c r="M214" s="120"/>
      <c r="N214" s="122"/>
      <c r="O214" s="56" t="s">
        <v>36</v>
      </c>
      <c r="P214" s="96" t="e">
        <f>IF(P213/Q213=0,"",P213/Q213)</f>
        <v>#VALUE!</v>
      </c>
      <c r="Q214" s="58" t="e">
        <f>IF(P213/Q213=0,"",P213/Q213)</f>
        <v>#VALUE!</v>
      </c>
      <c r="R214" s="59" t="s">
        <v>37</v>
      </c>
      <c r="T214" s="27"/>
      <c r="U214" s="27"/>
      <c r="V214" s="27"/>
      <c r="W214" s="27"/>
      <c r="X214" s="27"/>
      <c r="Y214" s="27"/>
      <c r="Z214" s="27"/>
    </row>
    <row r="215" spans="1:26" ht="15.75" customHeight="1" x14ac:dyDescent="0.25">
      <c r="A215" s="41">
        <v>2602</v>
      </c>
      <c r="B215" s="42"/>
      <c r="C215" s="42"/>
      <c r="D215" s="42"/>
      <c r="E215" s="42"/>
      <c r="F215" s="179"/>
      <c r="G215" s="179"/>
      <c r="H215" s="179"/>
      <c r="I215" s="179"/>
      <c r="J215" s="179"/>
      <c r="K215" s="131"/>
      <c r="L215" s="128"/>
      <c r="M215" s="129"/>
      <c r="N215" s="130"/>
      <c r="O215" s="61"/>
      <c r="P215" s="62"/>
      <c r="Q215" s="62"/>
      <c r="R215" s="63"/>
      <c r="T215" s="27"/>
      <c r="U215" s="27"/>
      <c r="V215" s="27"/>
      <c r="W215" s="27"/>
      <c r="X215" s="27"/>
      <c r="Y215" s="27"/>
      <c r="Z215" s="27"/>
    </row>
    <row r="216" spans="1:26" ht="18" customHeight="1" x14ac:dyDescent="0.25">
      <c r="A216" s="22"/>
      <c r="B216" s="253" t="s">
        <v>80</v>
      </c>
      <c r="C216" s="253"/>
      <c r="D216" s="253"/>
      <c r="E216" s="253"/>
      <c r="F216" s="253"/>
      <c r="G216" s="253"/>
      <c r="H216" s="253"/>
      <c r="I216" s="253"/>
      <c r="J216" s="253"/>
      <c r="K216" s="64">
        <f>SUM(K200:K212)</f>
        <v>0</v>
      </c>
      <c r="L216" s="65" t="str">
        <f>IF(K208=0,"",K208/B200)</f>
        <v/>
      </c>
      <c r="M216" s="65" t="str">
        <f>IF(K216=0,"",K216/B200)</f>
        <v/>
      </c>
      <c r="N216" s="65" t="str">
        <f>IF(K208=0,"",M216-L216)</f>
        <v/>
      </c>
      <c r="O216" s="1"/>
      <c r="P216" s="27"/>
      <c r="Q216" s="30"/>
      <c r="R216" s="1"/>
      <c r="T216" s="27"/>
      <c r="U216" s="27"/>
      <c r="V216" s="27"/>
      <c r="W216" s="27"/>
      <c r="X216" s="27"/>
      <c r="Y216" s="27"/>
      <c r="Z216" s="27"/>
    </row>
    <row r="217" spans="1:26" ht="12.75" customHeight="1" x14ac:dyDescent="0.2">
      <c r="A217" s="27"/>
      <c r="B217" s="192"/>
      <c r="C217" s="27"/>
      <c r="D217" s="27"/>
      <c r="E217" s="27"/>
      <c r="F217" s="27"/>
      <c r="G217" s="27"/>
      <c r="H217" s="27"/>
      <c r="I217" s="27"/>
      <c r="J217" s="27"/>
      <c r="K217" s="200"/>
      <c r="L217" s="1"/>
      <c r="M217" s="1"/>
      <c r="N217" s="27"/>
      <c r="O217" s="1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12.75" customHeight="1" x14ac:dyDescent="0.2">
      <c r="A218" s="27"/>
      <c r="B218" s="192"/>
      <c r="C218" s="27"/>
      <c r="D218" s="27"/>
      <c r="E218" s="27"/>
      <c r="F218" s="27"/>
      <c r="G218" s="27"/>
      <c r="H218" s="27"/>
      <c r="I218" s="27"/>
      <c r="J218" s="27"/>
      <c r="K218" s="200"/>
      <c r="L218" s="1"/>
      <c r="M218" s="1"/>
      <c r="N218" s="27"/>
      <c r="O218" s="1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26.25" customHeight="1" x14ac:dyDescent="0.4">
      <c r="B219" s="235" t="s">
        <v>69</v>
      </c>
      <c r="C219" s="236"/>
      <c r="D219" s="236"/>
      <c r="E219" s="236"/>
      <c r="F219" s="236"/>
      <c r="G219" s="236"/>
      <c r="H219" s="236"/>
      <c r="I219" s="236"/>
      <c r="J219" s="236"/>
      <c r="K219" s="173" t="s">
        <v>94</v>
      </c>
      <c r="L219" s="1"/>
      <c r="M219" s="1"/>
      <c r="N219" s="27"/>
      <c r="O219" s="1"/>
      <c r="P219" s="27"/>
      <c r="Q219" s="27"/>
      <c r="R219" s="27"/>
      <c r="T219" s="27"/>
      <c r="U219" s="27"/>
      <c r="V219" s="27"/>
      <c r="W219" s="27"/>
      <c r="X219" s="27"/>
      <c r="Y219" s="27"/>
      <c r="Z219" s="27"/>
    </row>
    <row r="220" spans="1:26" ht="20.25" customHeight="1" x14ac:dyDescent="0.2">
      <c r="A220" s="245" t="s">
        <v>19</v>
      </c>
      <c r="B220" s="246" t="s">
        <v>70</v>
      </c>
      <c r="C220" s="247"/>
      <c r="D220" s="247"/>
      <c r="E220" s="247"/>
      <c r="F220" s="247"/>
      <c r="G220" s="247"/>
      <c r="H220" s="247"/>
      <c r="I220" s="247"/>
      <c r="J220" s="248"/>
      <c r="K220" s="249" t="s">
        <v>20</v>
      </c>
      <c r="L220" s="243" t="s">
        <v>11</v>
      </c>
      <c r="M220" s="243" t="s">
        <v>12</v>
      </c>
      <c r="N220" s="242" t="s">
        <v>13</v>
      </c>
      <c r="O220" s="243" t="s">
        <v>14</v>
      </c>
      <c r="P220" s="244" t="s">
        <v>15</v>
      </c>
      <c r="Q220" s="244" t="s">
        <v>16</v>
      </c>
      <c r="R220" s="243" t="s">
        <v>17</v>
      </c>
      <c r="T220" s="27"/>
      <c r="U220" s="27"/>
      <c r="V220" s="27"/>
      <c r="W220" s="27"/>
      <c r="X220" s="27"/>
      <c r="Y220" s="27"/>
      <c r="Z220" s="27"/>
    </row>
    <row r="221" spans="1:26" ht="15.75" customHeight="1" x14ac:dyDescent="0.25">
      <c r="A221" s="238"/>
      <c r="B221" s="41" t="s">
        <v>71</v>
      </c>
      <c r="C221" s="41" t="s">
        <v>72</v>
      </c>
      <c r="D221" s="41" t="s">
        <v>73</v>
      </c>
      <c r="E221" s="41" t="s">
        <v>74</v>
      </c>
      <c r="F221" s="41" t="s">
        <v>75</v>
      </c>
      <c r="G221" s="41" t="s">
        <v>76</v>
      </c>
      <c r="H221" s="41" t="s">
        <v>77</v>
      </c>
      <c r="I221" s="41" t="s">
        <v>78</v>
      </c>
      <c r="J221" s="41" t="s">
        <v>79</v>
      </c>
      <c r="K221" s="275"/>
      <c r="L221" s="238"/>
      <c r="M221" s="238"/>
      <c r="N221" s="238"/>
      <c r="O221" s="238"/>
      <c r="P221" s="238"/>
      <c r="Q221" s="238"/>
      <c r="R221" s="238"/>
      <c r="T221" s="27"/>
      <c r="U221" s="27"/>
      <c r="V221" s="27"/>
      <c r="W221" s="27"/>
      <c r="X221" s="27"/>
      <c r="Y221" s="27"/>
      <c r="Z221" s="27"/>
    </row>
    <row r="222" spans="1:26" ht="15.75" customHeight="1" x14ac:dyDescent="0.25">
      <c r="A222" s="41">
        <v>2001</v>
      </c>
      <c r="B222" s="42">
        <v>33</v>
      </c>
      <c r="C222" s="42"/>
      <c r="D222" s="42"/>
      <c r="E222" s="42"/>
      <c r="F222" s="179"/>
      <c r="G222" s="179"/>
      <c r="H222" s="179"/>
      <c r="I222" s="179"/>
      <c r="J222" s="179"/>
      <c r="K222" s="131"/>
      <c r="L222" s="114"/>
      <c r="M222" s="115"/>
      <c r="N222" s="116"/>
      <c r="O222" s="43"/>
      <c r="P222" s="44">
        <f>B222</f>
        <v>33</v>
      </c>
      <c r="Q222" s="45"/>
      <c r="R222" s="43"/>
      <c r="T222" s="27"/>
      <c r="U222" s="27"/>
      <c r="V222" s="27"/>
      <c r="W222" s="27"/>
      <c r="X222" s="27"/>
      <c r="Y222" s="27"/>
      <c r="Z222" s="27"/>
    </row>
    <row r="223" spans="1:26" ht="15.75" customHeight="1" x14ac:dyDescent="0.25">
      <c r="A223" s="41">
        <v>2002</v>
      </c>
      <c r="B223" s="42"/>
      <c r="C223" s="42">
        <v>33</v>
      </c>
      <c r="D223" s="42"/>
      <c r="E223" s="42"/>
      <c r="F223" s="179"/>
      <c r="G223" s="179"/>
      <c r="H223" s="179"/>
      <c r="I223" s="179"/>
      <c r="J223" s="179"/>
      <c r="K223" s="131"/>
      <c r="L223" s="119"/>
      <c r="M223" s="120"/>
      <c r="N223" s="121"/>
      <c r="O223" s="47">
        <f>IF(C223=0,"",C223/B222)</f>
        <v>1</v>
      </c>
      <c r="P223" s="48">
        <v>33</v>
      </c>
      <c r="Q223" s="49">
        <f t="shared" ref="Q223:Q225" si="18">IF(P223=0,"",P223/P222)</f>
        <v>1</v>
      </c>
      <c r="R223" s="49">
        <f t="shared" ref="R223:R225" si="19">IF(P223=0,"",100%-Q223)</f>
        <v>0</v>
      </c>
      <c r="T223" s="27"/>
      <c r="U223" s="27"/>
      <c r="V223" s="27"/>
      <c r="W223" s="27"/>
      <c r="X223" s="27"/>
      <c r="Y223" s="27"/>
      <c r="Z223" s="27"/>
    </row>
    <row r="224" spans="1:26" ht="15.75" customHeight="1" x14ac:dyDescent="0.25">
      <c r="A224" s="41">
        <v>2101</v>
      </c>
      <c r="B224" s="42"/>
      <c r="C224" s="42"/>
      <c r="D224" s="42">
        <v>31</v>
      </c>
      <c r="E224" s="42"/>
      <c r="F224" s="179"/>
      <c r="G224" s="179"/>
      <c r="H224" s="179"/>
      <c r="I224" s="179"/>
      <c r="J224" s="179"/>
      <c r="K224" s="131"/>
      <c r="L224" s="119"/>
      <c r="M224" s="120"/>
      <c r="N224" s="121"/>
      <c r="O224" s="47">
        <f>IF(D224=0,"",D224/C223)</f>
        <v>0.93939393939393945</v>
      </c>
      <c r="P224" s="48">
        <v>33</v>
      </c>
      <c r="Q224" s="49">
        <f t="shared" si="18"/>
        <v>1</v>
      </c>
      <c r="R224" s="49">
        <f t="shared" si="19"/>
        <v>0</v>
      </c>
      <c r="S224" s="32">
        <f>P224/P222</f>
        <v>1</v>
      </c>
      <c r="T224" s="27"/>
      <c r="U224" s="27"/>
      <c r="V224" s="27"/>
      <c r="W224" s="27"/>
      <c r="X224" s="27"/>
      <c r="Y224" s="27"/>
      <c r="Z224" s="27"/>
    </row>
    <row r="225" spans="1:26" ht="15.75" customHeight="1" x14ac:dyDescent="0.25">
      <c r="A225" s="41">
        <v>2102</v>
      </c>
      <c r="B225" s="42"/>
      <c r="C225" s="42"/>
      <c r="D225" s="42"/>
      <c r="E225" s="42">
        <v>27</v>
      </c>
      <c r="F225" s="179"/>
      <c r="G225" s="179"/>
      <c r="H225" s="179"/>
      <c r="I225" s="179"/>
      <c r="J225" s="179"/>
      <c r="K225" s="131"/>
      <c r="L225" s="119"/>
      <c r="M225" s="120"/>
      <c r="N225" s="121"/>
      <c r="O225" s="47">
        <f>IF(E225=0,"",E225/D224)</f>
        <v>0.87096774193548387</v>
      </c>
      <c r="P225" s="48">
        <v>31</v>
      </c>
      <c r="Q225" s="49">
        <f t="shared" si="18"/>
        <v>0.93939393939393945</v>
      </c>
      <c r="R225" s="49">
        <f t="shared" si="19"/>
        <v>6.0606060606060552E-2</v>
      </c>
      <c r="T225" s="27"/>
      <c r="U225" s="27"/>
      <c r="V225" s="27"/>
      <c r="W225" s="27"/>
      <c r="X225" s="27"/>
      <c r="Y225" s="27"/>
      <c r="Z225" s="27"/>
    </row>
    <row r="226" spans="1:26" ht="15.75" customHeight="1" x14ac:dyDescent="0.25">
      <c r="A226" s="41">
        <v>2201</v>
      </c>
      <c r="B226" s="42"/>
      <c r="C226" s="42"/>
      <c r="D226" s="42"/>
      <c r="E226" s="184">
        <v>18</v>
      </c>
      <c r="F226" s="179"/>
      <c r="G226" s="179"/>
      <c r="H226" s="179"/>
      <c r="I226" s="179"/>
      <c r="J226" s="179"/>
      <c r="K226" s="131"/>
      <c r="L226" s="119"/>
      <c r="M226" s="120"/>
      <c r="N226" s="120"/>
      <c r="O226" s="120"/>
      <c r="P226" s="48">
        <v>18</v>
      </c>
      <c r="Q226" s="181"/>
      <c r="R226" s="126"/>
      <c r="T226" s="27"/>
      <c r="U226" s="27"/>
      <c r="V226" s="27"/>
      <c r="W226" s="27"/>
      <c r="X226" s="27"/>
      <c r="Y226" s="27"/>
      <c r="Z226" s="27"/>
    </row>
    <row r="227" spans="1:26" ht="15.75" customHeight="1" x14ac:dyDescent="0.25">
      <c r="A227" s="41">
        <v>2202</v>
      </c>
      <c r="B227" s="42"/>
      <c r="C227" s="42"/>
      <c r="D227" s="42"/>
      <c r="E227" s="42">
        <v>15</v>
      </c>
      <c r="F227" s="179"/>
      <c r="G227" s="179"/>
      <c r="H227" s="179"/>
      <c r="I227" s="179"/>
      <c r="J227" s="179"/>
      <c r="K227" s="131"/>
      <c r="L227" s="119"/>
      <c r="M227" s="120"/>
      <c r="N227" s="120"/>
      <c r="O227" s="120"/>
      <c r="P227" s="48">
        <v>15</v>
      </c>
      <c r="Q227" s="181"/>
      <c r="R227" s="126"/>
      <c r="T227" s="27"/>
      <c r="U227" s="27"/>
      <c r="V227" s="27"/>
      <c r="W227" s="27"/>
      <c r="X227" s="27"/>
      <c r="Y227" s="27"/>
      <c r="Z227" s="27"/>
    </row>
    <row r="228" spans="1:26" ht="15.75" customHeight="1" x14ac:dyDescent="0.25">
      <c r="A228" s="41">
        <v>2301</v>
      </c>
      <c r="B228" s="42"/>
      <c r="C228" s="42"/>
      <c r="D228" s="42"/>
      <c r="E228" s="42">
        <v>3</v>
      </c>
      <c r="F228" s="179"/>
      <c r="G228" s="179"/>
      <c r="H228" s="179"/>
      <c r="I228" s="179"/>
      <c r="J228" s="179"/>
      <c r="K228" s="131"/>
      <c r="L228" s="119"/>
      <c r="M228" s="120"/>
      <c r="N228" s="120"/>
      <c r="O228" s="120"/>
      <c r="P228" s="48">
        <v>3</v>
      </c>
      <c r="Q228" s="181"/>
      <c r="R228" s="126"/>
      <c r="T228" s="27"/>
      <c r="U228" s="27"/>
      <c r="V228" s="27"/>
      <c r="W228" s="27"/>
      <c r="X228" s="27"/>
      <c r="Y228" s="27"/>
      <c r="Z228" s="27"/>
    </row>
    <row r="229" spans="1:26" ht="15.75" customHeight="1" x14ac:dyDescent="0.25">
      <c r="A229" s="41">
        <v>2302</v>
      </c>
      <c r="B229" s="42"/>
      <c r="C229" s="42"/>
      <c r="D229" s="42"/>
      <c r="E229" s="42"/>
      <c r="F229" s="179"/>
      <c r="G229" s="179"/>
      <c r="H229" s="179"/>
      <c r="I229" s="179"/>
      <c r="J229" s="179"/>
      <c r="K229" s="131"/>
      <c r="L229" s="119"/>
      <c r="M229" s="120"/>
      <c r="N229" s="120"/>
      <c r="O229" s="120"/>
      <c r="P229" s="48"/>
      <c r="Q229" s="181"/>
      <c r="R229" s="126"/>
      <c r="T229" s="27"/>
      <c r="U229" s="27"/>
      <c r="V229" s="27"/>
      <c r="W229" s="27"/>
      <c r="X229" s="27"/>
      <c r="Y229" s="27"/>
      <c r="Z229" s="27"/>
    </row>
    <row r="230" spans="1:26" ht="15.75" customHeight="1" x14ac:dyDescent="0.25">
      <c r="A230" s="41">
        <v>2401</v>
      </c>
      <c r="B230" s="42"/>
      <c r="C230" s="42"/>
      <c r="D230" s="42"/>
      <c r="E230" s="42"/>
      <c r="F230" s="179"/>
      <c r="G230" s="179"/>
      <c r="H230" s="179"/>
      <c r="I230" s="179"/>
      <c r="J230" s="179"/>
      <c r="K230" s="131"/>
      <c r="L230" s="119"/>
      <c r="M230" s="120"/>
      <c r="N230" s="120"/>
      <c r="O230" s="120"/>
      <c r="P230" s="48"/>
      <c r="Q230" s="181"/>
      <c r="R230" s="126"/>
      <c r="T230" s="27"/>
      <c r="U230" s="27"/>
      <c r="V230" s="27"/>
      <c r="W230" s="27"/>
      <c r="X230" s="27"/>
      <c r="Y230" s="27"/>
      <c r="Z230" s="27"/>
    </row>
    <row r="231" spans="1:26" ht="15.75" customHeight="1" x14ac:dyDescent="0.25">
      <c r="A231" s="41">
        <v>2402</v>
      </c>
      <c r="B231" s="42"/>
      <c r="C231" s="42"/>
      <c r="D231" s="42"/>
      <c r="E231" s="42"/>
      <c r="F231" s="179"/>
      <c r="G231" s="179"/>
      <c r="H231" s="179"/>
      <c r="I231" s="179"/>
      <c r="J231" s="179"/>
      <c r="K231" s="131"/>
      <c r="L231" s="119"/>
      <c r="M231" s="120"/>
      <c r="N231" s="120"/>
      <c r="O231" s="120"/>
      <c r="P231" s="182"/>
      <c r="Q231" s="181"/>
      <c r="R231" s="126"/>
      <c r="T231" s="27"/>
      <c r="U231" s="27"/>
      <c r="V231" s="27"/>
      <c r="W231" s="27"/>
      <c r="X231" s="27"/>
      <c r="Y231" s="27"/>
      <c r="Z231" s="27"/>
    </row>
    <row r="232" spans="1:26" ht="15.75" customHeight="1" x14ac:dyDescent="0.25">
      <c r="A232" s="41">
        <v>2501</v>
      </c>
      <c r="B232" s="42"/>
      <c r="C232" s="42"/>
      <c r="D232" s="42"/>
      <c r="E232" s="42"/>
      <c r="F232" s="179"/>
      <c r="G232" s="179"/>
      <c r="H232" s="179"/>
      <c r="I232" s="179"/>
      <c r="J232" s="179"/>
      <c r="K232" s="131"/>
      <c r="L232" s="119"/>
      <c r="M232" s="120"/>
      <c r="N232" s="120"/>
      <c r="O232" s="120"/>
      <c r="P232" s="171"/>
      <c r="Q232" s="181"/>
      <c r="R232" s="126"/>
      <c r="T232" s="27"/>
      <c r="U232" s="27"/>
      <c r="V232" s="27"/>
      <c r="W232" s="27"/>
      <c r="X232" s="27"/>
      <c r="Y232" s="27"/>
      <c r="Z232" s="27"/>
    </row>
    <row r="233" spans="1:26" ht="15.75" customHeight="1" x14ac:dyDescent="0.25">
      <c r="A233" s="41">
        <v>2502</v>
      </c>
      <c r="B233" s="42"/>
      <c r="C233" s="42"/>
      <c r="D233" s="42"/>
      <c r="E233" s="42"/>
      <c r="F233" s="179"/>
      <c r="G233" s="179"/>
      <c r="H233" s="179"/>
      <c r="I233" s="179"/>
      <c r="J233" s="179"/>
      <c r="K233" s="131"/>
      <c r="L233" s="119"/>
      <c r="M233" s="120"/>
      <c r="N233" s="122"/>
      <c r="O233" s="126"/>
      <c r="P233" s="183"/>
      <c r="Q233" s="127"/>
      <c r="R233" s="126"/>
      <c r="T233" s="27"/>
      <c r="U233" s="27"/>
      <c r="V233" s="27"/>
      <c r="W233" s="27"/>
      <c r="X233" s="27"/>
      <c r="Y233" s="27"/>
      <c r="Z233" s="27"/>
    </row>
    <row r="234" spans="1:26" ht="15.75" customHeight="1" x14ac:dyDescent="0.25">
      <c r="A234" s="41">
        <v>2601</v>
      </c>
      <c r="B234" s="42"/>
      <c r="C234" s="42"/>
      <c r="D234" s="42"/>
      <c r="E234" s="42"/>
      <c r="F234" s="179"/>
      <c r="G234" s="179"/>
      <c r="H234" s="179"/>
      <c r="I234" s="179"/>
      <c r="J234" s="179"/>
      <c r="K234" s="131"/>
      <c r="L234" s="119"/>
      <c r="M234" s="120"/>
      <c r="N234" s="122"/>
      <c r="O234" s="120"/>
      <c r="P234" s="122"/>
      <c r="Q234" s="158"/>
      <c r="R234" s="126"/>
      <c r="T234" s="27"/>
      <c r="U234" s="27"/>
      <c r="V234" s="27"/>
      <c r="W234" s="27"/>
      <c r="X234" s="27"/>
      <c r="Y234" s="27"/>
      <c r="Z234" s="27"/>
    </row>
    <row r="235" spans="1:26" ht="15.75" customHeight="1" x14ac:dyDescent="0.25">
      <c r="A235" s="41">
        <v>2602</v>
      </c>
      <c r="B235" s="42"/>
      <c r="C235" s="42"/>
      <c r="D235" s="42"/>
      <c r="E235" s="42"/>
      <c r="F235" s="179"/>
      <c r="G235" s="179"/>
      <c r="H235" s="179"/>
      <c r="I235" s="179"/>
      <c r="J235" s="179"/>
      <c r="K235" s="131"/>
      <c r="L235" s="119"/>
      <c r="M235" s="120"/>
      <c r="N235" s="122"/>
      <c r="O235" s="52" t="s">
        <v>35</v>
      </c>
      <c r="P235" s="94"/>
      <c r="Q235" s="54" t="str">
        <f>IF(SUM(K226:K235)=0,"",SUM(K226:K235))</f>
        <v/>
      </c>
      <c r="R235" s="55" t="s">
        <v>20</v>
      </c>
      <c r="T235" s="27"/>
      <c r="U235" s="27"/>
      <c r="V235" s="27"/>
      <c r="W235" s="27"/>
      <c r="X235" s="27"/>
      <c r="Y235" s="27"/>
      <c r="Z235" s="27"/>
    </row>
    <row r="236" spans="1:26" ht="15.75" customHeight="1" x14ac:dyDescent="0.25">
      <c r="A236" s="41">
        <v>2701</v>
      </c>
      <c r="B236" s="42"/>
      <c r="C236" s="42"/>
      <c r="D236" s="42"/>
      <c r="E236" s="42"/>
      <c r="F236" s="179"/>
      <c r="G236" s="179"/>
      <c r="H236" s="179"/>
      <c r="I236" s="179"/>
      <c r="J236" s="179"/>
      <c r="K236" s="131"/>
      <c r="L236" s="119"/>
      <c r="M236" s="120"/>
      <c r="N236" s="122"/>
      <c r="O236" s="56" t="s">
        <v>36</v>
      </c>
      <c r="P236" s="96" t="e">
        <f>IF(P235/Q235=0,"",P235/Q235)</f>
        <v>#VALUE!</v>
      </c>
      <c r="Q236" s="58" t="e">
        <f>IF(P235/Q235=0,"",P235/Q235)</f>
        <v>#VALUE!</v>
      </c>
      <c r="R236" s="59" t="s">
        <v>37</v>
      </c>
      <c r="T236" s="27"/>
      <c r="U236" s="27"/>
      <c r="V236" s="27"/>
      <c r="W236" s="27"/>
      <c r="X236" s="27"/>
      <c r="Y236" s="27"/>
      <c r="Z236" s="27"/>
    </row>
    <row r="237" spans="1:26" ht="15.75" customHeight="1" x14ac:dyDescent="0.25">
      <c r="A237" s="41">
        <v>2702</v>
      </c>
      <c r="B237" s="42"/>
      <c r="C237" s="42"/>
      <c r="D237" s="42"/>
      <c r="E237" s="42"/>
      <c r="F237" s="179"/>
      <c r="G237" s="179"/>
      <c r="H237" s="179"/>
      <c r="I237" s="179"/>
      <c r="J237" s="179"/>
      <c r="K237" s="131"/>
      <c r="L237" s="128"/>
      <c r="M237" s="129"/>
      <c r="N237" s="130"/>
      <c r="O237" s="61"/>
      <c r="P237" s="62"/>
      <c r="Q237" s="62"/>
      <c r="R237" s="63"/>
      <c r="T237" s="27"/>
      <c r="U237" s="27"/>
      <c r="V237" s="27"/>
      <c r="W237" s="27"/>
      <c r="X237" s="27"/>
      <c r="Y237" s="27"/>
      <c r="Z237" s="27"/>
    </row>
    <row r="238" spans="1:26" ht="18" customHeight="1" x14ac:dyDescent="0.25">
      <c r="A238" s="22"/>
      <c r="B238" s="253" t="s">
        <v>80</v>
      </c>
      <c r="C238" s="253"/>
      <c r="D238" s="253"/>
      <c r="E238" s="253"/>
      <c r="F238" s="253"/>
      <c r="G238" s="253"/>
      <c r="H238" s="253"/>
      <c r="I238" s="253"/>
      <c r="J238" s="253"/>
      <c r="K238" s="64">
        <f>SUM(K222:K234)</f>
        <v>0</v>
      </c>
      <c r="L238" s="65" t="str">
        <f>IF(K230=0,"",K230/B222)</f>
        <v/>
      </c>
      <c r="M238" s="65" t="str">
        <f>IF(K238=0,"",K238/B222)</f>
        <v/>
      </c>
      <c r="N238" s="65" t="str">
        <f>IF(K230=0,"",M238-L238)</f>
        <v/>
      </c>
      <c r="O238" s="1"/>
      <c r="P238" s="27"/>
      <c r="Q238" s="30"/>
      <c r="R238" s="1"/>
      <c r="T238" s="27"/>
      <c r="U238" s="27"/>
      <c r="V238" s="27"/>
      <c r="W238" s="27"/>
      <c r="X238" s="27"/>
      <c r="Y238" s="27"/>
      <c r="Z238" s="27"/>
    </row>
    <row r="239" spans="1:26" ht="12.75" customHeight="1" x14ac:dyDescent="0.2">
      <c r="A239" s="27"/>
      <c r="B239" s="192"/>
      <c r="C239" s="27"/>
      <c r="D239" s="27"/>
      <c r="E239" s="27"/>
      <c r="F239" s="27"/>
      <c r="G239" s="27"/>
      <c r="H239" s="27"/>
      <c r="I239" s="27"/>
      <c r="J239" s="27"/>
      <c r="K239" s="200"/>
      <c r="L239" s="1"/>
      <c r="M239" s="1"/>
      <c r="N239" s="27"/>
      <c r="O239" s="1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12.75" customHeight="1" x14ac:dyDescent="0.2">
      <c r="A240" s="27"/>
      <c r="B240" s="192"/>
      <c r="C240" s="27"/>
      <c r="D240" s="27"/>
      <c r="E240" s="27"/>
      <c r="F240" s="27"/>
      <c r="G240" s="27"/>
      <c r="H240" s="27"/>
      <c r="I240" s="27"/>
      <c r="J240" s="27"/>
      <c r="K240" s="200"/>
      <c r="L240" s="1"/>
      <c r="M240" s="1"/>
      <c r="N240" s="27"/>
      <c r="O240" s="1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26.25" customHeight="1" x14ac:dyDescent="0.4">
      <c r="B241" s="235" t="s">
        <v>69</v>
      </c>
      <c r="C241" s="236"/>
      <c r="D241" s="236"/>
      <c r="E241" s="236"/>
      <c r="F241" s="236"/>
      <c r="G241" s="236"/>
      <c r="H241" s="236"/>
      <c r="I241" s="236"/>
      <c r="J241" s="236"/>
      <c r="K241" s="173" t="s">
        <v>95</v>
      </c>
      <c r="L241" s="1"/>
      <c r="M241" s="1"/>
      <c r="N241" s="27"/>
      <c r="O241" s="1"/>
      <c r="P241" s="27"/>
      <c r="Q241" s="27"/>
      <c r="R241" s="27"/>
      <c r="T241" s="27"/>
      <c r="U241" s="27"/>
      <c r="V241" s="27"/>
      <c r="W241" s="27"/>
      <c r="X241" s="27"/>
      <c r="Y241" s="27"/>
      <c r="Z241" s="27"/>
    </row>
    <row r="242" spans="1:26" ht="20.25" customHeight="1" x14ac:dyDescent="0.2">
      <c r="A242" s="245" t="s">
        <v>19</v>
      </c>
      <c r="B242" s="246" t="s">
        <v>70</v>
      </c>
      <c r="C242" s="247"/>
      <c r="D242" s="247"/>
      <c r="E242" s="247"/>
      <c r="F242" s="247"/>
      <c r="G242" s="247"/>
      <c r="H242" s="247"/>
      <c r="I242" s="247"/>
      <c r="J242" s="248"/>
      <c r="K242" s="249" t="s">
        <v>20</v>
      </c>
      <c r="L242" s="243" t="s">
        <v>11</v>
      </c>
      <c r="M242" s="243" t="s">
        <v>12</v>
      </c>
      <c r="N242" s="242" t="s">
        <v>13</v>
      </c>
      <c r="O242" s="243" t="s">
        <v>14</v>
      </c>
      <c r="P242" s="244" t="s">
        <v>15</v>
      </c>
      <c r="Q242" s="244" t="s">
        <v>16</v>
      </c>
      <c r="R242" s="243" t="s">
        <v>17</v>
      </c>
      <c r="T242" s="27"/>
      <c r="U242" s="27"/>
      <c r="V242" s="27"/>
      <c r="W242" s="27"/>
      <c r="X242" s="27"/>
      <c r="Y242" s="27"/>
      <c r="Z242" s="27"/>
    </row>
    <row r="243" spans="1:26" ht="15.75" customHeight="1" x14ac:dyDescent="0.25">
      <c r="A243" s="238"/>
      <c r="B243" s="41" t="s">
        <v>71</v>
      </c>
      <c r="C243" s="41" t="s">
        <v>72</v>
      </c>
      <c r="D243" s="41" t="s">
        <v>73</v>
      </c>
      <c r="E243" s="41" t="s">
        <v>74</v>
      </c>
      <c r="F243" s="41" t="s">
        <v>75</v>
      </c>
      <c r="G243" s="41" t="s">
        <v>76</v>
      </c>
      <c r="H243" s="41" t="s">
        <v>77</v>
      </c>
      <c r="I243" s="41" t="s">
        <v>78</v>
      </c>
      <c r="J243" s="41" t="s">
        <v>79</v>
      </c>
      <c r="K243" s="275"/>
      <c r="L243" s="238"/>
      <c r="M243" s="238"/>
      <c r="N243" s="238"/>
      <c r="O243" s="238"/>
      <c r="P243" s="238"/>
      <c r="Q243" s="238"/>
      <c r="R243" s="238"/>
      <c r="T243" s="27"/>
      <c r="U243" s="27"/>
      <c r="V243" s="27"/>
      <c r="W243" s="27"/>
      <c r="X243" s="27"/>
      <c r="Y243" s="27"/>
      <c r="Z243" s="27"/>
    </row>
    <row r="244" spans="1:26" ht="15.75" customHeight="1" x14ac:dyDescent="0.25">
      <c r="A244" s="41">
        <v>2002</v>
      </c>
      <c r="B244" s="42">
        <v>31</v>
      </c>
      <c r="C244" s="42"/>
      <c r="D244" s="42"/>
      <c r="E244" s="42"/>
      <c r="F244" s="179"/>
      <c r="G244" s="179"/>
      <c r="H244" s="179"/>
      <c r="I244" s="179"/>
      <c r="J244" s="179"/>
      <c r="K244" s="131"/>
      <c r="L244" s="114"/>
      <c r="M244" s="115"/>
      <c r="N244" s="116"/>
      <c r="O244" s="43"/>
      <c r="P244" s="44">
        <f>B244</f>
        <v>31</v>
      </c>
      <c r="Q244" s="45"/>
      <c r="R244" s="43"/>
      <c r="T244" s="27"/>
      <c r="U244" s="27"/>
      <c r="V244" s="27"/>
      <c r="W244" s="27"/>
      <c r="X244" s="27"/>
      <c r="Y244" s="27"/>
      <c r="Z244" s="27"/>
    </row>
    <row r="245" spans="1:26" ht="15.75" customHeight="1" x14ac:dyDescent="0.25">
      <c r="A245" s="41">
        <v>2101</v>
      </c>
      <c r="B245" s="42"/>
      <c r="C245" s="42">
        <v>28</v>
      </c>
      <c r="D245" s="42"/>
      <c r="E245" s="42"/>
      <c r="F245" s="179"/>
      <c r="G245" s="179"/>
      <c r="H245" s="179"/>
      <c r="I245" s="179"/>
      <c r="J245" s="179"/>
      <c r="K245" s="131"/>
      <c r="L245" s="119"/>
      <c r="M245" s="120"/>
      <c r="N245" s="121"/>
      <c r="O245" s="47">
        <f>IF(C245=0,"",C245/B244)</f>
        <v>0.90322580645161288</v>
      </c>
      <c r="P245" s="48">
        <v>28</v>
      </c>
      <c r="Q245" s="49">
        <f t="shared" ref="Q245:Q247" si="20">IF(P245=0,"",P245/P244)</f>
        <v>0.90322580645161288</v>
      </c>
      <c r="R245" s="49">
        <f t="shared" ref="R245:R247" si="21">IF(P245=0,"",100%-Q245)</f>
        <v>9.6774193548387122E-2</v>
      </c>
      <c r="T245" s="27"/>
      <c r="U245" s="27"/>
      <c r="V245" s="27"/>
      <c r="W245" s="27"/>
      <c r="X245" s="27"/>
      <c r="Y245" s="27"/>
      <c r="Z245" s="27"/>
    </row>
    <row r="246" spans="1:26" ht="15.75" customHeight="1" x14ac:dyDescent="0.25">
      <c r="A246" s="41">
        <v>2102</v>
      </c>
      <c r="B246" s="42"/>
      <c r="C246" s="42"/>
      <c r="D246" s="42">
        <v>25</v>
      </c>
      <c r="E246" s="42"/>
      <c r="F246" s="179"/>
      <c r="G246" s="179"/>
      <c r="H246" s="179"/>
      <c r="I246" s="179"/>
      <c r="J246" s="179"/>
      <c r="K246" s="131"/>
      <c r="L246" s="119"/>
      <c r="M246" s="120"/>
      <c r="N246" s="121"/>
      <c r="O246" s="47">
        <f>IF(D246=0,"",D246/C245)</f>
        <v>0.8928571428571429</v>
      </c>
      <c r="P246" s="48">
        <v>27</v>
      </c>
      <c r="Q246" s="49">
        <f t="shared" si="20"/>
        <v>0.9642857142857143</v>
      </c>
      <c r="R246" s="49">
        <f t="shared" si="21"/>
        <v>3.5714285714285698E-2</v>
      </c>
      <c r="S246" s="32">
        <f>P246/P244</f>
        <v>0.87096774193548387</v>
      </c>
      <c r="T246" s="27"/>
      <c r="U246" s="27"/>
      <c r="V246" s="27"/>
      <c r="W246" s="27"/>
      <c r="X246" s="27"/>
      <c r="Y246" s="27"/>
      <c r="Z246" s="27"/>
    </row>
    <row r="247" spans="1:26" ht="15.75" customHeight="1" x14ac:dyDescent="0.25">
      <c r="A247" s="41">
        <v>2201</v>
      </c>
      <c r="B247" s="42"/>
      <c r="C247" s="42"/>
      <c r="D247" s="42"/>
      <c r="E247" s="184">
        <v>24</v>
      </c>
      <c r="F247" s="179"/>
      <c r="G247" s="179"/>
      <c r="H247" s="179"/>
      <c r="I247" s="179"/>
      <c r="J247" s="179"/>
      <c r="K247" s="131"/>
      <c r="L247" s="119"/>
      <c r="M247" s="120"/>
      <c r="N247" s="121"/>
      <c r="O247" s="47">
        <f>IF(E247=0,"",E247/D246)</f>
        <v>0.96</v>
      </c>
      <c r="P247" s="48">
        <v>26</v>
      </c>
      <c r="Q247" s="49">
        <f t="shared" si="20"/>
        <v>0.96296296296296291</v>
      </c>
      <c r="R247" s="49">
        <f t="shared" si="21"/>
        <v>3.703703703703709E-2</v>
      </c>
      <c r="T247" s="27"/>
      <c r="U247" s="27"/>
      <c r="V247" s="27"/>
      <c r="W247" s="27"/>
      <c r="X247" s="27"/>
      <c r="Y247" s="27"/>
      <c r="Z247" s="27"/>
    </row>
    <row r="248" spans="1:26" ht="15.75" customHeight="1" x14ac:dyDescent="0.25">
      <c r="A248" s="41">
        <v>2202</v>
      </c>
      <c r="B248" s="42"/>
      <c r="C248" s="42"/>
      <c r="D248" s="42"/>
      <c r="E248" s="42">
        <v>16</v>
      </c>
      <c r="F248" s="179"/>
      <c r="G248" s="179"/>
      <c r="H248" s="179"/>
      <c r="I248" s="179"/>
      <c r="J248" s="179"/>
      <c r="K248" s="131"/>
      <c r="L248" s="119"/>
      <c r="M248" s="120"/>
      <c r="N248" s="120"/>
      <c r="O248" s="120"/>
      <c r="P248" s="48">
        <v>16</v>
      </c>
      <c r="Q248" s="127"/>
      <c r="R248" s="126"/>
      <c r="T248" s="27"/>
      <c r="U248" s="27"/>
      <c r="V248" s="27"/>
      <c r="W248" s="27"/>
      <c r="X248" s="27"/>
      <c r="Y248" s="27"/>
      <c r="Z248" s="27"/>
    </row>
    <row r="249" spans="1:26" ht="15.75" customHeight="1" x14ac:dyDescent="0.25">
      <c r="A249" s="41">
        <v>2301</v>
      </c>
      <c r="B249" s="42"/>
      <c r="C249" s="42"/>
      <c r="D249" s="42"/>
      <c r="E249" s="42">
        <v>7</v>
      </c>
      <c r="F249" s="179"/>
      <c r="G249" s="179"/>
      <c r="H249" s="179"/>
      <c r="I249" s="179"/>
      <c r="J249" s="179"/>
      <c r="K249" s="131"/>
      <c r="L249" s="119"/>
      <c r="M249" s="120"/>
      <c r="N249" s="120"/>
      <c r="O249" s="120"/>
      <c r="P249" s="48">
        <v>8</v>
      </c>
      <c r="Q249" s="127"/>
      <c r="R249" s="126"/>
      <c r="T249" s="27"/>
      <c r="U249" s="27"/>
      <c r="V249" s="27"/>
      <c r="W249" s="27"/>
      <c r="X249" s="27"/>
      <c r="Y249" s="27"/>
      <c r="Z249" s="27"/>
    </row>
    <row r="250" spans="1:26" ht="15.75" customHeight="1" x14ac:dyDescent="0.25">
      <c r="A250" s="41">
        <v>2302</v>
      </c>
      <c r="B250" s="42"/>
      <c r="C250" s="42"/>
      <c r="D250" s="42"/>
      <c r="E250" s="42">
        <v>1</v>
      </c>
      <c r="F250" s="179"/>
      <c r="G250" s="179"/>
      <c r="H250" s="179"/>
      <c r="I250" s="179"/>
      <c r="J250" s="179"/>
      <c r="K250" s="131"/>
      <c r="L250" s="119"/>
      <c r="M250" s="120"/>
      <c r="N250" s="120"/>
      <c r="O250" s="120"/>
      <c r="P250" s="48">
        <v>1</v>
      </c>
      <c r="Q250" s="127"/>
      <c r="R250" s="126"/>
      <c r="T250" s="27"/>
      <c r="U250" s="27"/>
      <c r="V250" s="27"/>
      <c r="W250" s="27"/>
      <c r="X250" s="27"/>
      <c r="Y250" s="27"/>
      <c r="Z250" s="27"/>
    </row>
    <row r="251" spans="1:26" ht="15.75" customHeight="1" x14ac:dyDescent="0.25">
      <c r="A251" s="41">
        <v>2401</v>
      </c>
      <c r="B251" s="42"/>
      <c r="C251" s="42"/>
      <c r="D251" s="42"/>
      <c r="E251" s="42">
        <v>1</v>
      </c>
      <c r="F251" s="179"/>
      <c r="G251" s="179"/>
      <c r="H251" s="179"/>
      <c r="I251" s="179"/>
      <c r="J251" s="179"/>
      <c r="K251" s="131"/>
      <c r="L251" s="119"/>
      <c r="M251" s="120"/>
      <c r="N251" s="120"/>
      <c r="O251" s="120"/>
      <c r="P251" s="48">
        <v>1</v>
      </c>
      <c r="Q251" s="127"/>
      <c r="R251" s="126"/>
      <c r="T251" s="27"/>
      <c r="U251" s="27"/>
      <c r="V251" s="27"/>
      <c r="W251" s="27"/>
      <c r="X251" s="27"/>
      <c r="Y251" s="27"/>
      <c r="Z251" s="27"/>
    </row>
    <row r="252" spans="1:26" ht="15.75" customHeight="1" x14ac:dyDescent="0.25">
      <c r="A252" s="41">
        <v>2402</v>
      </c>
      <c r="B252" s="42"/>
      <c r="C252" s="42"/>
      <c r="D252" s="42"/>
      <c r="E252" s="42"/>
      <c r="F252" s="179"/>
      <c r="G252" s="179"/>
      <c r="H252" s="179"/>
      <c r="I252" s="179"/>
      <c r="J252" s="179"/>
      <c r="K252" s="131"/>
      <c r="L252" s="119"/>
      <c r="M252" s="120"/>
      <c r="N252" s="120"/>
      <c r="O252" s="120"/>
      <c r="P252" s="48"/>
      <c r="Q252" s="127"/>
      <c r="R252" s="126"/>
      <c r="T252" s="27"/>
      <c r="U252" s="27"/>
      <c r="V252" s="27"/>
      <c r="W252" s="27"/>
      <c r="X252" s="27"/>
      <c r="Y252" s="27"/>
      <c r="Z252" s="27"/>
    </row>
    <row r="253" spans="1:26" ht="15.75" customHeight="1" x14ac:dyDescent="0.25">
      <c r="A253" s="41">
        <v>2501</v>
      </c>
      <c r="B253" s="42"/>
      <c r="C253" s="42"/>
      <c r="D253" s="42"/>
      <c r="E253" s="42"/>
      <c r="F253" s="179"/>
      <c r="G253" s="179"/>
      <c r="H253" s="179"/>
      <c r="I253" s="179"/>
      <c r="J253" s="179"/>
      <c r="K253" s="131"/>
      <c r="L253" s="119"/>
      <c r="M253" s="120"/>
      <c r="N253" s="122"/>
      <c r="O253" s="164"/>
      <c r="P253" s="48"/>
      <c r="Q253" s="127"/>
      <c r="R253" s="126"/>
      <c r="T253" s="27"/>
      <c r="U253" s="27"/>
      <c r="V253" s="27"/>
      <c r="W253" s="27"/>
      <c r="X253" s="27"/>
      <c r="Y253" s="27"/>
      <c r="Z253" s="27"/>
    </row>
    <row r="254" spans="1:26" ht="15.75" customHeight="1" x14ac:dyDescent="0.25">
      <c r="A254" s="41">
        <v>2502</v>
      </c>
      <c r="B254" s="42"/>
      <c r="C254" s="42"/>
      <c r="D254" s="42"/>
      <c r="E254" s="42"/>
      <c r="F254" s="179"/>
      <c r="G254" s="179"/>
      <c r="H254" s="179"/>
      <c r="I254" s="179"/>
      <c r="J254" s="179"/>
      <c r="K254" s="131"/>
      <c r="L254" s="119"/>
      <c r="M254" s="120"/>
      <c r="N254" s="122"/>
      <c r="O254" s="126"/>
      <c r="P254" s="124"/>
      <c r="Q254" s="127"/>
      <c r="R254" s="126"/>
      <c r="T254" s="27"/>
      <c r="U254" s="27"/>
      <c r="V254" s="27"/>
      <c r="W254" s="27"/>
      <c r="X254" s="27"/>
      <c r="Y254" s="27"/>
      <c r="Z254" s="27"/>
    </row>
    <row r="255" spans="1:26" ht="15.75" customHeight="1" x14ac:dyDescent="0.25">
      <c r="A255" s="41">
        <v>2601</v>
      </c>
      <c r="B255" s="42"/>
      <c r="C255" s="42"/>
      <c r="D255" s="42"/>
      <c r="E255" s="42"/>
      <c r="F255" s="179"/>
      <c r="G255" s="179"/>
      <c r="H255" s="179"/>
      <c r="I255" s="179"/>
      <c r="J255" s="179"/>
      <c r="K255" s="131"/>
      <c r="L255" s="119"/>
      <c r="M255" s="120"/>
      <c r="N255" s="122"/>
      <c r="O255" s="126"/>
      <c r="P255" s="124"/>
      <c r="Q255" s="127"/>
      <c r="R255" s="126"/>
      <c r="T255" s="27"/>
      <c r="U255" s="27"/>
      <c r="V255" s="27"/>
      <c r="W255" s="27"/>
      <c r="X255" s="27"/>
      <c r="Y255" s="27"/>
      <c r="Z255" s="27"/>
    </row>
    <row r="256" spans="1:26" ht="15.75" customHeight="1" x14ac:dyDescent="0.25">
      <c r="A256" s="41">
        <v>2602</v>
      </c>
      <c r="B256" s="42"/>
      <c r="C256" s="42"/>
      <c r="D256" s="42"/>
      <c r="E256" s="42"/>
      <c r="F256" s="179"/>
      <c r="G256" s="179"/>
      <c r="H256" s="179"/>
      <c r="I256" s="179"/>
      <c r="J256" s="179"/>
      <c r="K256" s="131"/>
      <c r="L256" s="119"/>
      <c r="M256" s="120"/>
      <c r="N256" s="122"/>
      <c r="O256" s="120"/>
      <c r="P256" s="122"/>
      <c r="Q256" s="158"/>
      <c r="R256" s="126"/>
      <c r="T256" s="27"/>
      <c r="U256" s="27"/>
      <c r="V256" s="27"/>
      <c r="W256" s="27"/>
      <c r="X256" s="27"/>
      <c r="Y256" s="27"/>
      <c r="Z256" s="27"/>
    </row>
    <row r="257" spans="1:26" ht="15.75" customHeight="1" x14ac:dyDescent="0.25">
      <c r="A257" s="41">
        <v>2701</v>
      </c>
      <c r="B257" s="42"/>
      <c r="C257" s="42"/>
      <c r="D257" s="42"/>
      <c r="E257" s="42"/>
      <c r="F257" s="179"/>
      <c r="G257" s="179"/>
      <c r="H257" s="179"/>
      <c r="I257" s="179"/>
      <c r="J257" s="179"/>
      <c r="K257" s="131"/>
      <c r="L257" s="119"/>
      <c r="M257" s="120"/>
      <c r="N257" s="122"/>
      <c r="O257" s="52" t="s">
        <v>35</v>
      </c>
      <c r="P257" s="94"/>
      <c r="Q257" s="54" t="str">
        <f>IF(SUM(K248:K257)=0,"",SUM(K248:K257))</f>
        <v/>
      </c>
      <c r="R257" s="55" t="s">
        <v>20</v>
      </c>
      <c r="T257" s="27"/>
      <c r="U257" s="27"/>
      <c r="V257" s="27"/>
      <c r="W257" s="27"/>
      <c r="X257" s="27"/>
      <c r="Y257" s="27"/>
      <c r="Z257" s="27"/>
    </row>
    <row r="258" spans="1:26" ht="15.75" customHeight="1" x14ac:dyDescent="0.25">
      <c r="A258" s="41">
        <v>2702</v>
      </c>
      <c r="B258" s="42"/>
      <c r="C258" s="42"/>
      <c r="D258" s="42"/>
      <c r="E258" s="42"/>
      <c r="F258" s="179"/>
      <c r="G258" s="179"/>
      <c r="H258" s="179"/>
      <c r="I258" s="179"/>
      <c r="J258" s="179"/>
      <c r="K258" s="131"/>
      <c r="L258" s="119"/>
      <c r="M258" s="120"/>
      <c r="N258" s="122"/>
      <c r="O258" s="56" t="s">
        <v>36</v>
      </c>
      <c r="P258" s="96" t="e">
        <f>IF(P257/Q257=0,"",P257/Q257)</f>
        <v>#VALUE!</v>
      </c>
      <c r="Q258" s="58" t="e">
        <f>IF(P257/Q257=0,"",P257/Q257)</f>
        <v>#VALUE!</v>
      </c>
      <c r="R258" s="59" t="s">
        <v>37</v>
      </c>
      <c r="T258" s="27"/>
      <c r="U258" s="27"/>
      <c r="V258" s="27"/>
      <c r="W258" s="27"/>
      <c r="X258" s="27"/>
      <c r="Y258" s="27"/>
      <c r="Z258" s="27"/>
    </row>
    <row r="259" spans="1:26" ht="15.75" customHeight="1" x14ac:dyDescent="0.25">
      <c r="A259" s="41">
        <v>2801</v>
      </c>
      <c r="B259" s="42"/>
      <c r="C259" s="42"/>
      <c r="D259" s="42"/>
      <c r="E259" s="42"/>
      <c r="F259" s="179"/>
      <c r="G259" s="179"/>
      <c r="H259" s="179"/>
      <c r="I259" s="179"/>
      <c r="J259" s="179"/>
      <c r="K259" s="131"/>
      <c r="L259" s="128"/>
      <c r="M259" s="129"/>
      <c r="N259" s="130"/>
      <c r="O259" s="61"/>
      <c r="P259" s="62"/>
      <c r="Q259" s="62"/>
      <c r="R259" s="63"/>
      <c r="T259" s="27"/>
      <c r="U259" s="27"/>
      <c r="V259" s="27"/>
      <c r="W259" s="27"/>
      <c r="X259" s="27"/>
      <c r="Y259" s="27"/>
      <c r="Z259" s="27"/>
    </row>
    <row r="260" spans="1:26" ht="18" customHeight="1" x14ac:dyDescent="0.25">
      <c r="A260" s="22"/>
      <c r="B260" s="253" t="s">
        <v>80</v>
      </c>
      <c r="C260" s="253"/>
      <c r="D260" s="253"/>
      <c r="E260" s="253"/>
      <c r="F260" s="253"/>
      <c r="G260" s="253"/>
      <c r="H260" s="253"/>
      <c r="I260" s="253"/>
      <c r="J260" s="253"/>
      <c r="K260" s="64">
        <f>SUM(K244:K256)</f>
        <v>0</v>
      </c>
      <c r="L260" s="65" t="str">
        <f>IF(K252=0,"",K252/B244)</f>
        <v/>
      </c>
      <c r="M260" s="65" t="str">
        <f>IF(K260=0,"",K260/B244)</f>
        <v/>
      </c>
      <c r="N260" s="65" t="str">
        <f>IF(K252=0,"",M260-L260)</f>
        <v/>
      </c>
      <c r="O260" s="1"/>
      <c r="P260" s="27"/>
      <c r="Q260" s="30"/>
      <c r="R260" s="1"/>
      <c r="T260" s="27"/>
      <c r="U260" s="27"/>
      <c r="V260" s="27"/>
      <c r="W260" s="27"/>
      <c r="X260" s="27"/>
      <c r="Y260" s="27"/>
      <c r="Z260" s="27"/>
    </row>
    <row r="261" spans="1:26" ht="12.75" customHeight="1" x14ac:dyDescent="0.2">
      <c r="A261" s="27"/>
      <c r="B261" s="192"/>
      <c r="C261" s="27"/>
      <c r="D261" s="27"/>
      <c r="E261" s="27"/>
      <c r="F261" s="27"/>
      <c r="G261" s="27"/>
      <c r="H261" s="27"/>
      <c r="I261" s="27"/>
      <c r="J261" s="27"/>
      <c r="K261" s="200"/>
      <c r="L261" s="1"/>
      <c r="M261" s="1"/>
      <c r="N261" s="27"/>
      <c r="O261" s="1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12.75" customHeight="1" x14ac:dyDescent="0.2">
      <c r="A262" s="27"/>
      <c r="B262" s="192"/>
      <c r="C262" s="27"/>
      <c r="D262" s="27"/>
      <c r="E262" s="27"/>
      <c r="F262" s="27"/>
      <c r="G262" s="27"/>
      <c r="H262" s="27"/>
      <c r="I262" s="27"/>
      <c r="J262" s="27"/>
      <c r="K262" s="200"/>
      <c r="L262" s="1"/>
      <c r="M262" s="1"/>
      <c r="N262" s="27"/>
      <c r="O262" s="1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26.25" customHeight="1" x14ac:dyDescent="0.4">
      <c r="B263" s="235" t="s">
        <v>69</v>
      </c>
      <c r="C263" s="236"/>
      <c r="D263" s="236"/>
      <c r="E263" s="236"/>
      <c r="F263" s="236"/>
      <c r="G263" s="236"/>
      <c r="H263" s="236"/>
      <c r="I263" s="236"/>
      <c r="J263" s="236"/>
      <c r="K263" s="173" t="s">
        <v>123</v>
      </c>
      <c r="L263" s="1"/>
      <c r="M263" s="1"/>
      <c r="N263" s="27"/>
      <c r="O263" s="1"/>
      <c r="P263" s="27"/>
      <c r="Q263" s="27"/>
      <c r="R263" s="27"/>
      <c r="T263" s="27"/>
      <c r="U263" s="27"/>
      <c r="V263" s="27"/>
      <c r="W263" s="27"/>
      <c r="X263" s="27"/>
      <c r="Y263" s="27"/>
      <c r="Z263" s="27"/>
    </row>
    <row r="264" spans="1:26" ht="20.25" customHeight="1" x14ac:dyDescent="0.2">
      <c r="A264" s="245" t="s">
        <v>19</v>
      </c>
      <c r="B264" s="246" t="s">
        <v>70</v>
      </c>
      <c r="C264" s="247"/>
      <c r="D264" s="247"/>
      <c r="E264" s="247"/>
      <c r="F264" s="247"/>
      <c r="G264" s="247"/>
      <c r="H264" s="247"/>
      <c r="I264" s="247"/>
      <c r="J264" s="248"/>
      <c r="K264" s="249" t="s">
        <v>20</v>
      </c>
      <c r="L264" s="243" t="s">
        <v>11</v>
      </c>
      <c r="M264" s="243" t="s">
        <v>12</v>
      </c>
      <c r="N264" s="242" t="s">
        <v>13</v>
      </c>
      <c r="O264" s="243" t="s">
        <v>14</v>
      </c>
      <c r="P264" s="244" t="s">
        <v>15</v>
      </c>
      <c r="Q264" s="244" t="s">
        <v>16</v>
      </c>
      <c r="R264" s="243" t="s">
        <v>17</v>
      </c>
      <c r="T264" s="27"/>
      <c r="U264" s="27"/>
      <c r="V264" s="27"/>
      <c r="W264" s="27"/>
      <c r="X264" s="27"/>
      <c r="Y264" s="27"/>
      <c r="Z264" s="27"/>
    </row>
    <row r="265" spans="1:26" ht="15.75" customHeight="1" x14ac:dyDescent="0.25">
      <c r="A265" s="238"/>
      <c r="B265" s="41" t="s">
        <v>71</v>
      </c>
      <c r="C265" s="41" t="s">
        <v>72</v>
      </c>
      <c r="D265" s="41" t="s">
        <v>73</v>
      </c>
      <c r="E265" s="41" t="s">
        <v>74</v>
      </c>
      <c r="F265" s="41" t="s">
        <v>75</v>
      </c>
      <c r="G265" s="41" t="s">
        <v>76</v>
      </c>
      <c r="H265" s="41" t="s">
        <v>77</v>
      </c>
      <c r="I265" s="41" t="s">
        <v>78</v>
      </c>
      <c r="J265" s="41" t="s">
        <v>79</v>
      </c>
      <c r="K265" s="275"/>
      <c r="L265" s="238"/>
      <c r="M265" s="238"/>
      <c r="N265" s="238"/>
      <c r="O265" s="238"/>
      <c r="P265" s="238"/>
      <c r="Q265" s="238"/>
      <c r="R265" s="238"/>
      <c r="T265" s="27"/>
      <c r="U265" s="27"/>
      <c r="V265" s="27"/>
      <c r="W265" s="27"/>
      <c r="X265" s="27"/>
      <c r="Y265" s="27"/>
      <c r="Z265" s="27"/>
    </row>
    <row r="266" spans="1:26" ht="15.75" customHeight="1" x14ac:dyDescent="0.25">
      <c r="A266" s="41">
        <v>2101</v>
      </c>
      <c r="B266" s="42">
        <v>32</v>
      </c>
      <c r="C266" s="42"/>
      <c r="D266" s="42"/>
      <c r="E266" s="42"/>
      <c r="F266" s="179"/>
      <c r="G266" s="179"/>
      <c r="H266" s="179"/>
      <c r="I266" s="179"/>
      <c r="J266" s="179"/>
      <c r="K266" s="131"/>
      <c r="L266" s="114"/>
      <c r="M266" s="115"/>
      <c r="N266" s="116"/>
      <c r="O266" s="43"/>
      <c r="P266" s="44">
        <f>B266</f>
        <v>32</v>
      </c>
      <c r="Q266" s="45"/>
      <c r="R266" s="43"/>
      <c r="T266" s="27"/>
      <c r="U266" s="27"/>
      <c r="V266" s="27"/>
      <c r="W266" s="27"/>
      <c r="X266" s="27"/>
      <c r="Y266" s="27"/>
      <c r="Z266" s="27"/>
    </row>
    <row r="267" spans="1:26" ht="15.75" customHeight="1" x14ac:dyDescent="0.25">
      <c r="A267" s="41">
        <v>2102</v>
      </c>
      <c r="B267" s="42"/>
      <c r="C267" s="42">
        <v>29</v>
      </c>
      <c r="D267" s="42"/>
      <c r="E267" s="42"/>
      <c r="F267" s="179"/>
      <c r="G267" s="179"/>
      <c r="H267" s="179"/>
      <c r="I267" s="179"/>
      <c r="J267" s="179"/>
      <c r="K267" s="131"/>
      <c r="L267" s="119"/>
      <c r="M267" s="120"/>
      <c r="N267" s="121"/>
      <c r="O267" s="47">
        <f>IF(C267=0,"",C267/B266)</f>
        <v>0.90625</v>
      </c>
      <c r="P267" s="48">
        <v>29</v>
      </c>
      <c r="Q267" s="49">
        <f t="shared" ref="Q267:Q269" si="22">IF(P267=0,"",P267/P266)</f>
        <v>0.90625</v>
      </c>
      <c r="R267" s="49">
        <f t="shared" ref="R267:R269" si="23">IF(P267=0,"",100%-Q267)</f>
        <v>9.375E-2</v>
      </c>
      <c r="T267" s="27"/>
      <c r="U267" s="27"/>
      <c r="V267" s="27"/>
      <c r="W267" s="27"/>
      <c r="X267" s="27"/>
      <c r="Y267" s="27"/>
      <c r="Z267" s="27"/>
    </row>
    <row r="268" spans="1:26" ht="15.75" customHeight="1" x14ac:dyDescent="0.25">
      <c r="A268" s="41">
        <v>2201</v>
      </c>
      <c r="B268" s="42"/>
      <c r="C268" s="42"/>
      <c r="D268" s="184">
        <v>27</v>
      </c>
      <c r="E268" s="42"/>
      <c r="F268" s="179"/>
      <c r="G268" s="179"/>
      <c r="H268" s="179"/>
      <c r="I268" s="179"/>
      <c r="J268" s="179"/>
      <c r="K268" s="131"/>
      <c r="L268" s="119"/>
      <c r="M268" s="120"/>
      <c r="N268" s="121"/>
      <c r="O268" s="47">
        <f>IF(D268=0,"",D268/C267)</f>
        <v>0.93103448275862066</v>
      </c>
      <c r="P268" s="48">
        <v>27</v>
      </c>
      <c r="Q268" s="49">
        <f t="shared" si="22"/>
        <v>0.93103448275862066</v>
      </c>
      <c r="R268" s="49">
        <f t="shared" si="23"/>
        <v>6.8965517241379337E-2</v>
      </c>
      <c r="S268" s="32">
        <f>P268/P266</f>
        <v>0.84375</v>
      </c>
      <c r="T268" s="27"/>
      <c r="U268" s="27"/>
      <c r="V268" s="27"/>
      <c r="W268" s="27"/>
      <c r="X268" s="27"/>
      <c r="Y268" s="27"/>
      <c r="Z268" s="27"/>
    </row>
    <row r="269" spans="1:26" ht="15.75" customHeight="1" x14ac:dyDescent="0.25">
      <c r="A269" s="41">
        <v>2202</v>
      </c>
      <c r="B269" s="42"/>
      <c r="C269" s="42"/>
      <c r="D269" s="42"/>
      <c r="E269" s="42">
        <v>23</v>
      </c>
      <c r="F269" s="179"/>
      <c r="G269" s="179"/>
      <c r="H269" s="179"/>
      <c r="I269" s="179"/>
      <c r="J269" s="179"/>
      <c r="K269" s="131"/>
      <c r="L269" s="119"/>
      <c r="M269" s="120"/>
      <c r="N269" s="121"/>
      <c r="O269" s="47">
        <f>IF(E269=0,"",E269/D268)</f>
        <v>0.85185185185185186</v>
      </c>
      <c r="P269" s="48">
        <v>26</v>
      </c>
      <c r="Q269" s="49">
        <f t="shared" si="22"/>
        <v>0.96296296296296291</v>
      </c>
      <c r="R269" s="49">
        <f t="shared" si="23"/>
        <v>3.703703703703709E-2</v>
      </c>
      <c r="T269" s="27"/>
      <c r="U269" s="27"/>
      <c r="V269" s="27"/>
      <c r="W269" s="27"/>
      <c r="X269" s="27"/>
      <c r="Y269" s="27"/>
      <c r="Z269" s="27"/>
    </row>
    <row r="270" spans="1:26" ht="15.75" customHeight="1" x14ac:dyDescent="0.25">
      <c r="A270" s="41">
        <v>2301</v>
      </c>
      <c r="B270" s="42"/>
      <c r="C270" s="42"/>
      <c r="D270" s="42"/>
      <c r="E270" s="42">
        <v>16</v>
      </c>
      <c r="F270" s="179"/>
      <c r="G270" s="179"/>
      <c r="H270" s="179"/>
      <c r="I270" s="179"/>
      <c r="J270" s="179"/>
      <c r="K270" s="131"/>
      <c r="L270" s="119"/>
      <c r="M270" s="120"/>
      <c r="N270" s="120"/>
      <c r="O270" s="1"/>
      <c r="P270" s="48">
        <v>17</v>
      </c>
      <c r="Q270" s="127"/>
      <c r="R270" s="126"/>
      <c r="T270" s="27"/>
      <c r="U270" s="27"/>
      <c r="V270" s="27"/>
      <c r="W270" s="27"/>
      <c r="X270" s="27"/>
      <c r="Y270" s="27"/>
      <c r="Z270" s="27"/>
    </row>
    <row r="271" spans="1:26" ht="15.75" customHeight="1" x14ac:dyDescent="0.25">
      <c r="A271" s="41">
        <v>2302</v>
      </c>
      <c r="B271" s="42"/>
      <c r="C271" s="42"/>
      <c r="D271" s="42"/>
      <c r="E271" s="42">
        <v>2</v>
      </c>
      <c r="F271" s="179"/>
      <c r="G271" s="179"/>
      <c r="H271" s="179"/>
      <c r="I271" s="179"/>
      <c r="J271" s="179"/>
      <c r="K271" s="131"/>
      <c r="L271" s="119"/>
      <c r="M271" s="120"/>
      <c r="N271" s="120"/>
      <c r="O271" s="1"/>
      <c r="P271" s="48">
        <v>2</v>
      </c>
      <c r="Q271" s="127"/>
      <c r="R271" s="126"/>
      <c r="T271" s="27"/>
      <c r="U271" s="27"/>
      <c r="V271" s="27"/>
      <c r="W271" s="27"/>
      <c r="X271" s="27"/>
      <c r="Y271" s="27"/>
      <c r="Z271" s="27"/>
    </row>
    <row r="272" spans="1:26" ht="15.75" customHeight="1" x14ac:dyDescent="0.25">
      <c r="A272" s="41">
        <v>2401</v>
      </c>
      <c r="B272" s="42"/>
      <c r="C272" s="42"/>
      <c r="D272" s="42"/>
      <c r="E272" s="42">
        <v>1</v>
      </c>
      <c r="F272" s="179"/>
      <c r="G272" s="179"/>
      <c r="H272" s="179"/>
      <c r="I272" s="179"/>
      <c r="J272" s="179"/>
      <c r="K272" s="131"/>
      <c r="L272" s="119"/>
      <c r="M272" s="120"/>
      <c r="N272" s="120"/>
      <c r="O272" s="1"/>
      <c r="P272" s="48">
        <v>1</v>
      </c>
      <c r="Q272" s="127"/>
      <c r="R272" s="126"/>
      <c r="T272" s="27"/>
      <c r="U272" s="27"/>
      <c r="V272" s="27"/>
      <c r="W272" s="27"/>
      <c r="X272" s="27"/>
      <c r="Y272" s="27"/>
      <c r="Z272" s="27"/>
    </row>
    <row r="273" spans="1:26" ht="15.75" customHeight="1" x14ac:dyDescent="0.25">
      <c r="A273" s="41">
        <v>2402</v>
      </c>
      <c r="B273" s="42"/>
      <c r="C273" s="42"/>
      <c r="D273" s="42"/>
      <c r="E273" s="42">
        <v>1</v>
      </c>
      <c r="F273" s="179"/>
      <c r="G273" s="179"/>
      <c r="H273" s="179"/>
      <c r="I273" s="179"/>
      <c r="J273" s="179"/>
      <c r="K273" s="131"/>
      <c r="L273" s="119"/>
      <c r="M273" s="120"/>
      <c r="N273" s="120"/>
      <c r="O273" s="1"/>
      <c r="P273" s="48">
        <v>1</v>
      </c>
      <c r="Q273" s="127"/>
      <c r="R273" s="126"/>
      <c r="T273" s="27"/>
      <c r="U273" s="27"/>
      <c r="V273" s="27"/>
      <c r="W273" s="27"/>
      <c r="X273" s="27"/>
      <c r="Y273" s="27"/>
      <c r="Z273" s="27"/>
    </row>
    <row r="274" spans="1:26" ht="15.75" customHeight="1" x14ac:dyDescent="0.25">
      <c r="A274" s="41">
        <v>2501</v>
      </c>
      <c r="B274" s="42"/>
      <c r="C274" s="42"/>
      <c r="D274" s="42"/>
      <c r="E274" s="42"/>
      <c r="F274" s="179"/>
      <c r="G274" s="179"/>
      <c r="H274" s="179"/>
      <c r="I274" s="179"/>
      <c r="J274" s="179"/>
      <c r="K274" s="131"/>
      <c r="L274" s="119"/>
      <c r="M274" s="120"/>
      <c r="N274" s="120"/>
      <c r="O274" s="1"/>
      <c r="P274" s="48"/>
      <c r="Q274" s="127"/>
      <c r="R274" s="126"/>
      <c r="T274" s="27"/>
      <c r="U274" s="27"/>
      <c r="V274" s="27"/>
      <c r="W274" s="27"/>
      <c r="X274" s="27"/>
      <c r="Y274" s="27"/>
      <c r="Z274" s="27"/>
    </row>
    <row r="275" spans="1:26" ht="15.75" customHeight="1" x14ac:dyDescent="0.25">
      <c r="A275" s="41">
        <v>2502</v>
      </c>
      <c r="B275" s="42"/>
      <c r="C275" s="42"/>
      <c r="D275" s="42"/>
      <c r="E275" s="42"/>
      <c r="F275" s="179"/>
      <c r="G275" s="179"/>
      <c r="H275" s="179"/>
      <c r="I275" s="179"/>
      <c r="J275" s="179"/>
      <c r="K275" s="131"/>
      <c r="L275" s="119"/>
      <c r="M275" s="120"/>
      <c r="N275" s="122"/>
      <c r="O275" s="164"/>
      <c r="P275" s="48"/>
      <c r="Q275" s="127"/>
      <c r="R275" s="126"/>
      <c r="T275" s="27"/>
      <c r="U275" s="27"/>
      <c r="V275" s="27"/>
      <c r="W275" s="27"/>
      <c r="X275" s="27"/>
      <c r="Y275" s="27"/>
      <c r="Z275" s="27"/>
    </row>
    <row r="276" spans="1:26" ht="15.75" customHeight="1" x14ac:dyDescent="0.25">
      <c r="A276" s="41">
        <v>2601</v>
      </c>
      <c r="B276" s="42"/>
      <c r="C276" s="42"/>
      <c r="D276" s="42"/>
      <c r="E276" s="42"/>
      <c r="F276" s="179"/>
      <c r="G276" s="179"/>
      <c r="H276" s="179"/>
      <c r="I276" s="179"/>
      <c r="J276" s="179"/>
      <c r="K276" s="131"/>
      <c r="L276" s="119"/>
      <c r="M276" s="120"/>
      <c r="N276" s="122"/>
      <c r="O276" s="126"/>
      <c r="P276" s="124"/>
      <c r="Q276" s="127"/>
      <c r="R276" s="126"/>
      <c r="T276" s="27"/>
      <c r="U276" s="27"/>
      <c r="V276" s="27"/>
      <c r="W276" s="27"/>
      <c r="X276" s="27"/>
      <c r="Y276" s="27"/>
      <c r="Z276" s="27"/>
    </row>
    <row r="277" spans="1:26" ht="15.75" customHeight="1" x14ac:dyDescent="0.25">
      <c r="A277" s="41">
        <v>2602</v>
      </c>
      <c r="B277" s="42"/>
      <c r="C277" s="42"/>
      <c r="D277" s="42"/>
      <c r="E277" s="42"/>
      <c r="F277" s="179"/>
      <c r="G277" s="179"/>
      <c r="H277" s="179"/>
      <c r="I277" s="179"/>
      <c r="J277" s="179"/>
      <c r="K277" s="131"/>
      <c r="L277" s="119"/>
      <c r="M277" s="120"/>
      <c r="N277" s="122"/>
      <c r="O277" s="126"/>
      <c r="P277" s="124"/>
      <c r="Q277" s="127"/>
      <c r="R277" s="126"/>
      <c r="T277" s="27"/>
      <c r="U277" s="27"/>
      <c r="V277" s="27"/>
      <c r="W277" s="27"/>
      <c r="X277" s="27"/>
      <c r="Y277" s="27"/>
      <c r="Z277" s="27"/>
    </row>
    <row r="278" spans="1:26" ht="15.75" customHeight="1" x14ac:dyDescent="0.25">
      <c r="A278" s="41">
        <v>2701</v>
      </c>
      <c r="B278" s="42"/>
      <c r="C278" s="42"/>
      <c r="D278" s="42"/>
      <c r="E278" s="42"/>
      <c r="F278" s="179"/>
      <c r="G278" s="179"/>
      <c r="H278" s="179"/>
      <c r="I278" s="179"/>
      <c r="J278" s="179"/>
      <c r="K278" s="131"/>
      <c r="L278" s="119"/>
      <c r="M278" s="120"/>
      <c r="N278" s="122"/>
      <c r="O278" s="120"/>
      <c r="P278" s="122"/>
      <c r="Q278" s="158"/>
      <c r="R278" s="126"/>
      <c r="T278" s="27"/>
      <c r="U278" s="27"/>
      <c r="V278" s="27"/>
      <c r="W278" s="27"/>
      <c r="X278" s="27"/>
      <c r="Y278" s="27"/>
      <c r="Z278" s="27"/>
    </row>
    <row r="279" spans="1:26" ht="15.75" customHeight="1" x14ac:dyDescent="0.25">
      <c r="A279" s="41">
        <v>2702</v>
      </c>
      <c r="B279" s="42"/>
      <c r="C279" s="42"/>
      <c r="D279" s="42"/>
      <c r="E279" s="42"/>
      <c r="F279" s="179"/>
      <c r="G279" s="179"/>
      <c r="H279" s="179"/>
      <c r="I279" s="179"/>
      <c r="J279" s="179"/>
      <c r="K279" s="131"/>
      <c r="L279" s="119"/>
      <c r="M279" s="120"/>
      <c r="N279" s="122"/>
      <c r="O279" s="52" t="s">
        <v>35</v>
      </c>
      <c r="P279" s="94"/>
      <c r="Q279" s="54" t="str">
        <f>IF(SUM(K270:K279)=0,"",SUM(K270:K279))</f>
        <v/>
      </c>
      <c r="R279" s="55" t="s">
        <v>20</v>
      </c>
      <c r="T279" s="27"/>
      <c r="U279" s="27"/>
      <c r="V279" s="27"/>
      <c r="W279" s="106">
        <f>AVERAGE(S268,S290)</f>
        <v>0.88341346153846156</v>
      </c>
      <c r="X279" s="27"/>
      <c r="Y279" s="27"/>
      <c r="Z279" s="27"/>
    </row>
    <row r="280" spans="1:26" ht="15.75" customHeight="1" x14ac:dyDescent="0.25">
      <c r="A280" s="41">
        <v>2801</v>
      </c>
      <c r="B280" s="42"/>
      <c r="C280" s="42"/>
      <c r="D280" s="42"/>
      <c r="E280" s="42"/>
      <c r="F280" s="179"/>
      <c r="G280" s="179"/>
      <c r="H280" s="179"/>
      <c r="I280" s="179"/>
      <c r="J280" s="179"/>
      <c r="K280" s="131"/>
      <c r="L280" s="119"/>
      <c r="M280" s="120"/>
      <c r="N280" s="122"/>
      <c r="O280" s="56" t="s">
        <v>36</v>
      </c>
      <c r="P280" s="96" t="e">
        <f>IF(P279/Q279=0,"",P279/Q279)</f>
        <v>#VALUE!</v>
      </c>
      <c r="Q280" s="58" t="e">
        <f>IF(P279/Q279=0,"",P279/Q279)</f>
        <v>#VALUE!</v>
      </c>
      <c r="R280" s="59" t="s">
        <v>37</v>
      </c>
      <c r="T280" s="27"/>
      <c r="U280" s="27"/>
      <c r="V280" s="27"/>
      <c r="W280" s="27"/>
      <c r="X280" s="27"/>
      <c r="Y280" s="27"/>
      <c r="Z280" s="27"/>
    </row>
    <row r="281" spans="1:26" ht="15.75" customHeight="1" x14ac:dyDescent="0.25">
      <c r="A281" s="41">
        <v>2802</v>
      </c>
      <c r="B281" s="42"/>
      <c r="C281" s="42"/>
      <c r="D281" s="42"/>
      <c r="E281" s="42"/>
      <c r="F281" s="179"/>
      <c r="G281" s="179"/>
      <c r="H281" s="179"/>
      <c r="I281" s="179"/>
      <c r="J281" s="179"/>
      <c r="K281" s="131"/>
      <c r="L281" s="128"/>
      <c r="M281" s="129"/>
      <c r="N281" s="130"/>
      <c r="O281" s="61"/>
      <c r="P281" s="62"/>
      <c r="Q281" s="62"/>
      <c r="R281" s="63"/>
      <c r="T281" s="27"/>
      <c r="U281" s="27"/>
      <c r="V281" s="27"/>
      <c r="W281" s="27"/>
      <c r="X281" s="27"/>
      <c r="Y281" s="27"/>
      <c r="Z281" s="27"/>
    </row>
    <row r="282" spans="1:26" ht="18" customHeight="1" x14ac:dyDescent="0.25">
      <c r="A282" s="22"/>
      <c r="B282" s="253" t="s">
        <v>80</v>
      </c>
      <c r="C282" s="253"/>
      <c r="D282" s="253"/>
      <c r="E282" s="253"/>
      <c r="F282" s="253"/>
      <c r="G282" s="253"/>
      <c r="H282" s="253"/>
      <c r="I282" s="253"/>
      <c r="J282" s="253"/>
      <c r="K282" s="64">
        <f>SUM(K266:K278)</f>
        <v>0</v>
      </c>
      <c r="L282" s="65" t="str">
        <f>IF(K274=0,"",K274/B266)</f>
        <v/>
      </c>
      <c r="M282" s="65" t="str">
        <f>IF(K282=0,"",K282/B266)</f>
        <v/>
      </c>
      <c r="N282" s="65" t="str">
        <f>IF(K274=0,"",M282-L282)</f>
        <v/>
      </c>
      <c r="O282" s="1"/>
      <c r="P282" s="27"/>
      <c r="Q282" s="30"/>
      <c r="R282" s="1"/>
      <c r="T282" s="27"/>
      <c r="U282" s="27"/>
      <c r="V282" s="27"/>
      <c r="W282" s="27"/>
      <c r="X282" s="27"/>
      <c r="Y282" s="27"/>
      <c r="Z282" s="27"/>
    </row>
    <row r="283" spans="1:26" ht="12.75" customHeight="1" x14ac:dyDescent="0.2">
      <c r="A283" s="27"/>
      <c r="B283" s="192"/>
      <c r="C283" s="27"/>
      <c r="D283" s="27"/>
      <c r="E283" s="27"/>
      <c r="F283" s="27"/>
      <c r="G283" s="27"/>
      <c r="H283" s="27"/>
      <c r="I283" s="27"/>
      <c r="J283" s="27"/>
      <c r="K283" s="200"/>
      <c r="L283" s="1"/>
      <c r="M283" s="1"/>
      <c r="N283" s="27"/>
      <c r="O283" s="1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12.75" customHeight="1" x14ac:dyDescent="0.2">
      <c r="A284" s="27"/>
      <c r="B284" s="192"/>
      <c r="C284" s="27"/>
      <c r="D284" s="27"/>
      <c r="E284" s="27"/>
      <c r="F284" s="27"/>
      <c r="G284" s="27"/>
      <c r="H284" s="27"/>
      <c r="I284" s="27"/>
      <c r="J284" s="27"/>
      <c r="K284" s="200"/>
      <c r="L284" s="1"/>
      <c r="M284" s="1"/>
      <c r="N284" s="27"/>
      <c r="O284" s="1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26.25" customHeight="1" x14ac:dyDescent="0.4">
      <c r="B285" s="235" t="s">
        <v>69</v>
      </c>
      <c r="C285" s="236"/>
      <c r="D285" s="236"/>
      <c r="E285" s="236"/>
      <c r="F285" s="236"/>
      <c r="G285" s="236"/>
      <c r="H285" s="236"/>
      <c r="I285" s="236"/>
      <c r="J285" s="236"/>
      <c r="K285" s="173" t="s">
        <v>96</v>
      </c>
      <c r="L285" s="1"/>
      <c r="M285" s="1"/>
      <c r="N285" s="27"/>
      <c r="O285" s="1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20.25" customHeight="1" x14ac:dyDescent="0.2">
      <c r="A286" s="245" t="s">
        <v>19</v>
      </c>
      <c r="B286" s="246" t="s">
        <v>70</v>
      </c>
      <c r="C286" s="247"/>
      <c r="D286" s="247"/>
      <c r="E286" s="247"/>
      <c r="F286" s="247"/>
      <c r="G286" s="247"/>
      <c r="H286" s="247"/>
      <c r="I286" s="247"/>
      <c r="J286" s="248"/>
      <c r="K286" s="249" t="s">
        <v>20</v>
      </c>
      <c r="L286" s="243" t="s">
        <v>11</v>
      </c>
      <c r="M286" s="243" t="s">
        <v>12</v>
      </c>
      <c r="N286" s="242" t="s">
        <v>13</v>
      </c>
      <c r="O286" s="243" t="s">
        <v>14</v>
      </c>
      <c r="P286" s="244" t="s">
        <v>15</v>
      </c>
      <c r="Q286" s="244" t="s">
        <v>16</v>
      </c>
      <c r="R286" s="243" t="s">
        <v>17</v>
      </c>
      <c r="S286" s="27"/>
      <c r="T286" s="27"/>
      <c r="U286" s="27"/>
      <c r="V286" s="27"/>
      <c r="W286" s="27"/>
      <c r="X286" s="27"/>
      <c r="Y286" s="27"/>
      <c r="Z286" s="27"/>
    </row>
    <row r="287" spans="1:26" ht="15.75" customHeight="1" x14ac:dyDescent="0.25">
      <c r="A287" s="238"/>
      <c r="B287" s="41" t="s">
        <v>71</v>
      </c>
      <c r="C287" s="41" t="s">
        <v>72</v>
      </c>
      <c r="D287" s="41" t="s">
        <v>73</v>
      </c>
      <c r="E287" s="41" t="s">
        <v>74</v>
      </c>
      <c r="F287" s="41" t="s">
        <v>75</v>
      </c>
      <c r="G287" s="41" t="s">
        <v>76</v>
      </c>
      <c r="H287" s="41" t="s">
        <v>77</v>
      </c>
      <c r="I287" s="41" t="s">
        <v>78</v>
      </c>
      <c r="J287" s="41" t="s">
        <v>79</v>
      </c>
      <c r="K287" s="275"/>
      <c r="L287" s="238"/>
      <c r="M287" s="238"/>
      <c r="N287" s="238"/>
      <c r="O287" s="238"/>
      <c r="P287" s="238"/>
      <c r="Q287" s="238"/>
      <c r="R287" s="238"/>
      <c r="S287" s="27"/>
      <c r="T287" s="27"/>
      <c r="U287" s="27"/>
      <c r="V287" s="27"/>
      <c r="W287" s="27"/>
      <c r="X287" s="27"/>
      <c r="Y287" s="27"/>
      <c r="Z287" s="27"/>
    </row>
    <row r="288" spans="1:26" ht="15.75" customHeight="1" x14ac:dyDescent="0.25">
      <c r="A288" s="41">
        <v>2102</v>
      </c>
      <c r="B288" s="42">
        <v>26</v>
      </c>
      <c r="C288" s="42"/>
      <c r="D288" s="42"/>
      <c r="E288" s="42"/>
      <c r="F288" s="179"/>
      <c r="G288" s="179"/>
      <c r="H288" s="179"/>
      <c r="I288" s="179"/>
      <c r="J288" s="179"/>
      <c r="K288" s="131"/>
      <c r="L288" s="114"/>
      <c r="M288" s="115"/>
      <c r="N288" s="116"/>
      <c r="O288" s="43"/>
      <c r="P288" s="44">
        <f>B288</f>
        <v>26</v>
      </c>
      <c r="Q288" s="45"/>
      <c r="R288" s="43"/>
      <c r="S288" s="27"/>
      <c r="T288" s="27"/>
      <c r="U288" s="27"/>
      <c r="V288" s="27"/>
      <c r="W288" s="27"/>
      <c r="X288" s="27"/>
      <c r="Y288" s="27"/>
      <c r="Z288" s="27"/>
    </row>
    <row r="289" spans="1:26" ht="15.75" customHeight="1" x14ac:dyDescent="0.25">
      <c r="A289" s="41">
        <v>2201</v>
      </c>
      <c r="B289" s="42"/>
      <c r="C289" s="184">
        <v>24</v>
      </c>
      <c r="D289" s="42"/>
      <c r="E289" s="42"/>
      <c r="F289" s="179"/>
      <c r="G289" s="179"/>
      <c r="H289" s="179"/>
      <c r="I289" s="179"/>
      <c r="J289" s="179"/>
      <c r="K289" s="131"/>
      <c r="L289" s="119"/>
      <c r="M289" s="120"/>
      <c r="N289" s="121"/>
      <c r="O289" s="47">
        <f>IF(C289=0,"",C289/B288)</f>
        <v>0.92307692307692313</v>
      </c>
      <c r="P289" s="48">
        <v>24</v>
      </c>
      <c r="Q289" s="49">
        <f t="shared" ref="Q289:Q291" si="24">IF(P289=0,"",P289/P288)</f>
        <v>0.92307692307692313</v>
      </c>
      <c r="R289" s="49">
        <f t="shared" ref="R289:R291" si="25">IF(P289=0,"",100%-Q289)</f>
        <v>7.6923076923076872E-2</v>
      </c>
      <c r="S289" s="27"/>
      <c r="T289" s="27"/>
      <c r="U289" s="27"/>
      <c r="V289" s="27"/>
      <c r="W289" s="27"/>
      <c r="X289" s="27"/>
      <c r="Y289" s="27"/>
      <c r="Z289" s="27"/>
    </row>
    <row r="290" spans="1:26" ht="15.75" customHeight="1" x14ac:dyDescent="0.25">
      <c r="A290" s="41">
        <v>2202</v>
      </c>
      <c r="B290" s="42"/>
      <c r="C290" s="42"/>
      <c r="D290" s="42">
        <v>24</v>
      </c>
      <c r="E290" s="42"/>
      <c r="F290" s="179"/>
      <c r="G290" s="179"/>
      <c r="H290" s="179"/>
      <c r="I290" s="179"/>
      <c r="J290" s="179"/>
      <c r="K290" s="131"/>
      <c r="L290" s="119"/>
      <c r="M290" s="120"/>
      <c r="N290" s="121"/>
      <c r="O290" s="47">
        <f>IF(D290=0,"",D290/C289)</f>
        <v>1</v>
      </c>
      <c r="P290" s="48">
        <v>24</v>
      </c>
      <c r="Q290" s="49">
        <f t="shared" si="24"/>
        <v>1</v>
      </c>
      <c r="R290" s="49">
        <f t="shared" si="25"/>
        <v>0</v>
      </c>
      <c r="S290" s="32">
        <f>P290/P288</f>
        <v>0.92307692307692313</v>
      </c>
      <c r="T290" s="27"/>
      <c r="U290" s="27"/>
      <c r="V290" s="27"/>
      <c r="W290" s="27"/>
      <c r="X290" s="27"/>
      <c r="Y290" s="27"/>
      <c r="Z290" s="27"/>
    </row>
    <row r="291" spans="1:26" ht="15.75" customHeight="1" x14ac:dyDescent="0.25">
      <c r="A291" s="41">
        <v>2301</v>
      </c>
      <c r="B291" s="42"/>
      <c r="C291" s="42"/>
      <c r="D291" s="42"/>
      <c r="E291" s="42">
        <v>14</v>
      </c>
      <c r="F291" s="179"/>
      <c r="G291" s="179"/>
      <c r="H291" s="179"/>
      <c r="I291" s="179"/>
      <c r="J291" s="179"/>
      <c r="K291" s="131"/>
      <c r="L291" s="119"/>
      <c r="M291" s="120"/>
      <c r="N291" s="121"/>
      <c r="O291" s="47">
        <f>IF(E291=0,"",E291/D290)</f>
        <v>0.58333333333333337</v>
      </c>
      <c r="P291" s="48">
        <v>23</v>
      </c>
      <c r="Q291" s="49">
        <f t="shared" si="24"/>
        <v>0.95833333333333337</v>
      </c>
      <c r="R291" s="49">
        <f t="shared" si="25"/>
        <v>4.166666666666663E-2</v>
      </c>
      <c r="S291" s="27"/>
      <c r="T291" s="27"/>
      <c r="U291" s="27"/>
      <c r="V291" s="27"/>
      <c r="W291" s="27"/>
      <c r="X291" s="27"/>
      <c r="Y291" s="27"/>
      <c r="Z291" s="27"/>
    </row>
    <row r="292" spans="1:26" ht="15.75" customHeight="1" x14ac:dyDescent="0.25">
      <c r="A292" s="41">
        <v>2302</v>
      </c>
      <c r="B292" s="42"/>
      <c r="C292" s="42"/>
      <c r="D292" s="42"/>
      <c r="E292" s="42">
        <v>14</v>
      </c>
      <c r="F292" s="179"/>
      <c r="G292" s="179"/>
      <c r="H292" s="179"/>
      <c r="I292" s="179"/>
      <c r="J292" s="179"/>
      <c r="K292" s="131"/>
      <c r="L292" s="119"/>
      <c r="M292" s="120"/>
      <c r="N292" s="120"/>
      <c r="O292" s="120"/>
      <c r="P292" s="48">
        <v>15</v>
      </c>
      <c r="Q292" s="127"/>
      <c r="R292" s="126"/>
      <c r="S292" s="27"/>
      <c r="T292" s="27"/>
      <c r="U292" s="27"/>
      <c r="V292" s="27"/>
      <c r="W292" s="27"/>
      <c r="X292" s="27"/>
      <c r="Y292" s="27"/>
      <c r="Z292" s="27"/>
    </row>
    <row r="293" spans="1:26" ht="15.75" customHeight="1" x14ac:dyDescent="0.25">
      <c r="A293" s="41">
        <v>2401</v>
      </c>
      <c r="B293" s="42"/>
      <c r="C293" s="42"/>
      <c r="D293" s="42"/>
      <c r="E293" s="42">
        <v>4</v>
      </c>
      <c r="F293" s="179"/>
      <c r="G293" s="179"/>
      <c r="H293" s="179"/>
      <c r="I293" s="179"/>
      <c r="J293" s="179"/>
      <c r="K293" s="131"/>
      <c r="L293" s="119"/>
      <c r="M293" s="120"/>
      <c r="N293" s="120"/>
      <c r="O293" s="120"/>
      <c r="P293" s="48">
        <v>4</v>
      </c>
      <c r="Q293" s="127"/>
      <c r="R293" s="126"/>
      <c r="S293" s="27"/>
      <c r="T293" s="27"/>
      <c r="U293" s="27"/>
      <c r="V293" s="27"/>
      <c r="W293" s="27"/>
      <c r="X293" s="27"/>
      <c r="Y293" s="27"/>
      <c r="Z293" s="27"/>
    </row>
    <row r="294" spans="1:26" ht="15.75" customHeight="1" x14ac:dyDescent="0.25">
      <c r="A294" s="41">
        <v>2402</v>
      </c>
      <c r="B294" s="42"/>
      <c r="C294" s="42"/>
      <c r="D294" s="42"/>
      <c r="E294" s="42">
        <v>2</v>
      </c>
      <c r="F294" s="179"/>
      <c r="G294" s="179"/>
      <c r="H294" s="179"/>
      <c r="I294" s="179"/>
      <c r="J294" s="179"/>
      <c r="K294" s="131"/>
      <c r="L294" s="119"/>
      <c r="M294" s="120"/>
      <c r="N294" s="120"/>
      <c r="O294" s="120"/>
      <c r="P294" s="48">
        <v>2</v>
      </c>
      <c r="Q294" s="127"/>
      <c r="R294" s="126"/>
      <c r="S294" s="27"/>
      <c r="T294" s="27"/>
      <c r="U294" s="27"/>
      <c r="V294" s="27"/>
      <c r="W294" s="27"/>
      <c r="X294" s="27"/>
      <c r="Y294" s="27"/>
      <c r="Z294" s="27"/>
    </row>
    <row r="295" spans="1:26" ht="15.75" customHeight="1" x14ac:dyDescent="0.25">
      <c r="A295" s="41">
        <v>2501</v>
      </c>
      <c r="B295" s="42"/>
      <c r="C295" s="42"/>
      <c r="D295" s="42"/>
      <c r="E295" s="42">
        <v>2</v>
      </c>
      <c r="F295" s="179"/>
      <c r="G295" s="179"/>
      <c r="H295" s="179"/>
      <c r="I295" s="179"/>
      <c r="J295" s="179"/>
      <c r="K295" s="131"/>
      <c r="L295" s="119"/>
      <c r="M295" s="120"/>
      <c r="N295" s="120"/>
      <c r="O295" s="120"/>
      <c r="P295" s="48">
        <v>2</v>
      </c>
      <c r="Q295" s="127"/>
      <c r="R295" s="126"/>
      <c r="S295" s="27"/>
      <c r="T295" s="27"/>
      <c r="U295" s="27"/>
      <c r="V295" s="27"/>
      <c r="W295" s="27"/>
      <c r="X295" s="27"/>
      <c r="Y295" s="27"/>
      <c r="Z295" s="27"/>
    </row>
    <row r="296" spans="1:26" ht="15.75" customHeight="1" x14ac:dyDescent="0.25">
      <c r="A296" s="41">
        <v>2502</v>
      </c>
      <c r="B296" s="42"/>
      <c r="C296" s="42"/>
      <c r="D296" s="42"/>
      <c r="E296" s="42"/>
      <c r="F296" s="179"/>
      <c r="G296" s="179"/>
      <c r="H296" s="179"/>
      <c r="I296" s="179"/>
      <c r="J296" s="179"/>
      <c r="K296" s="131"/>
      <c r="L296" s="119"/>
      <c r="M296" s="120"/>
      <c r="N296" s="120"/>
      <c r="O296" s="120"/>
      <c r="P296" s="48"/>
      <c r="Q296" s="127"/>
      <c r="R296" s="126"/>
      <c r="S296" s="27"/>
      <c r="T296" s="27"/>
      <c r="U296" s="27"/>
      <c r="V296" s="27"/>
      <c r="W296" s="27"/>
      <c r="X296" s="27"/>
      <c r="Y296" s="27"/>
      <c r="Z296" s="27"/>
    </row>
    <row r="297" spans="1:26" ht="15.75" customHeight="1" x14ac:dyDescent="0.25">
      <c r="A297" s="41">
        <v>2601</v>
      </c>
      <c r="B297" s="42"/>
      <c r="C297" s="42"/>
      <c r="D297" s="42"/>
      <c r="E297" s="42"/>
      <c r="F297" s="179"/>
      <c r="G297" s="179"/>
      <c r="H297" s="179"/>
      <c r="I297" s="179"/>
      <c r="J297" s="179"/>
      <c r="K297" s="131"/>
      <c r="L297" s="119"/>
      <c r="M297" s="120"/>
      <c r="N297" s="122"/>
      <c r="O297" s="164"/>
      <c r="P297" s="48"/>
      <c r="Q297" s="127"/>
      <c r="R297" s="126"/>
      <c r="S297" s="27"/>
      <c r="T297" s="27"/>
      <c r="U297" s="27"/>
      <c r="V297" s="27"/>
      <c r="W297" s="27"/>
      <c r="X297" s="27"/>
      <c r="Y297" s="27"/>
      <c r="Z297" s="27"/>
    </row>
    <row r="298" spans="1:26" ht="15.75" customHeight="1" x14ac:dyDescent="0.25">
      <c r="A298" s="41">
        <v>2602</v>
      </c>
      <c r="B298" s="42"/>
      <c r="C298" s="42"/>
      <c r="D298" s="42"/>
      <c r="E298" s="42"/>
      <c r="F298" s="179"/>
      <c r="G298" s="179"/>
      <c r="H298" s="179"/>
      <c r="I298" s="179"/>
      <c r="J298" s="179"/>
      <c r="K298" s="131"/>
      <c r="L298" s="119"/>
      <c r="M298" s="120"/>
      <c r="N298" s="122"/>
      <c r="O298" s="126"/>
      <c r="P298" s="124"/>
      <c r="Q298" s="127"/>
      <c r="R298" s="126"/>
      <c r="S298" s="27"/>
      <c r="T298" s="27"/>
      <c r="U298" s="27"/>
      <c r="V298" s="27"/>
      <c r="W298" s="27"/>
      <c r="X298" s="27"/>
      <c r="Y298" s="27"/>
      <c r="Z298" s="27"/>
    </row>
    <row r="299" spans="1:26" ht="15.75" customHeight="1" x14ac:dyDescent="0.25">
      <c r="A299" s="41">
        <v>2701</v>
      </c>
      <c r="B299" s="42"/>
      <c r="C299" s="42"/>
      <c r="D299" s="42"/>
      <c r="E299" s="42"/>
      <c r="F299" s="179"/>
      <c r="G299" s="179"/>
      <c r="H299" s="179"/>
      <c r="I299" s="179"/>
      <c r="J299" s="179"/>
      <c r="K299" s="131"/>
      <c r="L299" s="119"/>
      <c r="M299" s="120"/>
      <c r="N299" s="122"/>
      <c r="O299" s="126"/>
      <c r="P299" s="124"/>
      <c r="Q299" s="127"/>
      <c r="R299" s="126"/>
      <c r="S299" s="27"/>
      <c r="T299" s="27"/>
      <c r="U299" s="27"/>
      <c r="V299" s="27"/>
      <c r="W299" s="27"/>
      <c r="X299" s="27"/>
      <c r="Y299" s="27"/>
      <c r="Z299" s="27"/>
    </row>
    <row r="300" spans="1:26" ht="15.75" customHeight="1" x14ac:dyDescent="0.25">
      <c r="A300" s="41">
        <v>2702</v>
      </c>
      <c r="B300" s="42"/>
      <c r="C300" s="42"/>
      <c r="D300" s="42"/>
      <c r="E300" s="42"/>
      <c r="F300" s="179"/>
      <c r="G300" s="179"/>
      <c r="H300" s="179"/>
      <c r="I300" s="179"/>
      <c r="J300" s="179"/>
      <c r="K300" s="131"/>
      <c r="L300" s="119"/>
      <c r="M300" s="120"/>
      <c r="N300" s="122"/>
      <c r="O300" s="120"/>
      <c r="P300" s="122"/>
      <c r="Q300" s="158"/>
      <c r="R300" s="126"/>
      <c r="S300" s="27"/>
      <c r="T300" s="27"/>
      <c r="U300" s="27"/>
      <c r="V300" s="27"/>
      <c r="W300" s="27"/>
      <c r="X300" s="27"/>
      <c r="Y300" s="27"/>
      <c r="Z300" s="27"/>
    </row>
    <row r="301" spans="1:26" ht="15.75" customHeight="1" x14ac:dyDescent="0.25">
      <c r="A301" s="41">
        <v>2801</v>
      </c>
      <c r="B301" s="42"/>
      <c r="C301" s="42"/>
      <c r="D301" s="42"/>
      <c r="E301" s="42"/>
      <c r="F301" s="179"/>
      <c r="G301" s="179"/>
      <c r="H301" s="179"/>
      <c r="I301" s="179"/>
      <c r="J301" s="179"/>
      <c r="K301" s="131"/>
      <c r="L301" s="119"/>
      <c r="M301" s="120"/>
      <c r="N301" s="122"/>
      <c r="O301" s="52" t="s">
        <v>35</v>
      </c>
      <c r="P301" s="94"/>
      <c r="Q301" s="54" t="str">
        <f>IF(SUM(K292:K301)=0,"",SUM(K292:K301))</f>
        <v/>
      </c>
      <c r="R301" s="55" t="s">
        <v>20</v>
      </c>
      <c r="S301" s="27"/>
      <c r="T301" s="27"/>
      <c r="U301" s="27"/>
      <c r="V301" s="27"/>
      <c r="W301" s="27"/>
      <c r="X301" s="27"/>
      <c r="Y301" s="27"/>
      <c r="Z301" s="27"/>
    </row>
    <row r="302" spans="1:26" ht="15.75" customHeight="1" x14ac:dyDescent="0.25">
      <c r="A302" s="41">
        <v>2802</v>
      </c>
      <c r="B302" s="42"/>
      <c r="C302" s="42"/>
      <c r="D302" s="42"/>
      <c r="E302" s="42"/>
      <c r="F302" s="179"/>
      <c r="G302" s="179"/>
      <c r="H302" s="179"/>
      <c r="I302" s="179"/>
      <c r="J302" s="179"/>
      <c r="K302" s="131"/>
      <c r="L302" s="119"/>
      <c r="M302" s="120"/>
      <c r="N302" s="122"/>
      <c r="O302" s="56" t="s">
        <v>36</v>
      </c>
      <c r="P302" s="96" t="e">
        <f>IF(P301/Q301=0,"",P301/Q301)</f>
        <v>#VALUE!</v>
      </c>
      <c r="Q302" s="58" t="e">
        <f>IF(P301/Q301=0,"",P301/Q301)</f>
        <v>#VALUE!</v>
      </c>
      <c r="R302" s="59" t="s">
        <v>37</v>
      </c>
      <c r="S302" s="27"/>
      <c r="T302" s="27"/>
      <c r="U302" s="27"/>
      <c r="V302" s="27"/>
      <c r="W302" s="27"/>
      <c r="X302" s="27"/>
      <c r="Y302" s="27"/>
      <c r="Z302" s="27"/>
    </row>
    <row r="303" spans="1:26" ht="15.75" customHeight="1" x14ac:dyDescent="0.25">
      <c r="A303" s="41">
        <v>2901</v>
      </c>
      <c r="B303" s="42"/>
      <c r="C303" s="42"/>
      <c r="D303" s="42"/>
      <c r="E303" s="42"/>
      <c r="F303" s="179"/>
      <c r="G303" s="179"/>
      <c r="H303" s="179"/>
      <c r="I303" s="179"/>
      <c r="J303" s="179"/>
      <c r="K303" s="131"/>
      <c r="L303" s="128"/>
      <c r="M303" s="129"/>
      <c r="N303" s="130"/>
      <c r="O303" s="61"/>
      <c r="P303" s="62"/>
      <c r="Q303" s="62"/>
      <c r="R303" s="63"/>
      <c r="S303" s="27"/>
      <c r="T303" s="27"/>
      <c r="U303" s="27"/>
      <c r="V303" s="27"/>
      <c r="W303" s="27"/>
      <c r="X303" s="27"/>
      <c r="Y303" s="27"/>
      <c r="Z303" s="27"/>
    </row>
    <row r="304" spans="1:26" ht="18" customHeight="1" x14ac:dyDescent="0.25">
      <c r="A304" s="22"/>
      <c r="B304" s="253" t="s">
        <v>80</v>
      </c>
      <c r="C304" s="253"/>
      <c r="D304" s="253"/>
      <c r="E304" s="253"/>
      <c r="F304" s="253"/>
      <c r="G304" s="253"/>
      <c r="H304" s="253"/>
      <c r="I304" s="253"/>
      <c r="J304" s="253"/>
      <c r="K304" s="64">
        <f>SUM(K288:K300)</f>
        <v>0</v>
      </c>
      <c r="L304" s="65" t="str">
        <f>IF(K296=0,"",K296/B288)</f>
        <v/>
      </c>
      <c r="M304" s="65" t="str">
        <f>IF(K304=0,"",K304/B288)</f>
        <v/>
      </c>
      <c r="N304" s="65" t="str">
        <f>IF(K296=0,"",M304-L304)</f>
        <v/>
      </c>
      <c r="O304" s="1"/>
      <c r="P304" s="27"/>
      <c r="Q304" s="30"/>
      <c r="R304" s="1"/>
      <c r="S304" s="27"/>
      <c r="T304" s="27"/>
      <c r="U304" s="27"/>
      <c r="V304" s="27"/>
      <c r="W304" s="27"/>
      <c r="X304" s="27"/>
      <c r="Y304" s="27"/>
      <c r="Z304" s="27"/>
    </row>
    <row r="305" spans="1:26" ht="12.75" customHeight="1" x14ac:dyDescent="0.2">
      <c r="A305" s="27"/>
      <c r="B305" s="192"/>
      <c r="C305" s="27"/>
      <c r="D305" s="27"/>
      <c r="E305" s="27"/>
      <c r="F305" s="27"/>
      <c r="G305" s="27"/>
      <c r="H305" s="27"/>
      <c r="I305" s="27"/>
      <c r="J305" s="27"/>
      <c r="K305" s="200"/>
      <c r="L305" s="1"/>
      <c r="M305" s="1"/>
      <c r="N305" s="27"/>
      <c r="O305" s="1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12.75" customHeight="1" x14ac:dyDescent="0.2">
      <c r="A306" s="27"/>
      <c r="B306" s="192"/>
      <c r="C306" s="27"/>
      <c r="D306" s="27"/>
      <c r="E306" s="27"/>
      <c r="F306" s="27"/>
      <c r="G306" s="27"/>
      <c r="H306" s="27"/>
      <c r="I306" s="27"/>
      <c r="J306" s="27"/>
      <c r="K306" s="200"/>
      <c r="L306" s="1"/>
      <c r="M306" s="1"/>
      <c r="N306" s="27"/>
      <c r="O306" s="1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26.25" x14ac:dyDescent="0.4">
      <c r="B307" s="235" t="s">
        <v>69</v>
      </c>
      <c r="C307" s="236"/>
      <c r="D307" s="236"/>
      <c r="E307" s="236"/>
      <c r="F307" s="236"/>
      <c r="G307" s="236"/>
      <c r="H307" s="236"/>
      <c r="I307" s="236"/>
      <c r="J307" s="236"/>
      <c r="K307" s="173" t="s">
        <v>124</v>
      </c>
      <c r="L307" s="1"/>
      <c r="M307" s="1"/>
      <c r="N307" s="27"/>
      <c r="O307" s="1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20.25" x14ac:dyDescent="0.2">
      <c r="A308" s="245" t="s">
        <v>19</v>
      </c>
      <c r="B308" s="246" t="s">
        <v>70</v>
      </c>
      <c r="C308" s="247"/>
      <c r="D308" s="247"/>
      <c r="E308" s="247"/>
      <c r="F308" s="247"/>
      <c r="G308" s="247"/>
      <c r="H308" s="247"/>
      <c r="I308" s="247"/>
      <c r="J308" s="248"/>
      <c r="K308" s="249" t="s">
        <v>20</v>
      </c>
      <c r="L308" s="243" t="s">
        <v>11</v>
      </c>
      <c r="M308" s="243" t="s">
        <v>12</v>
      </c>
      <c r="N308" s="242" t="s">
        <v>13</v>
      </c>
      <c r="O308" s="243" t="s">
        <v>14</v>
      </c>
      <c r="P308" s="244" t="s">
        <v>15</v>
      </c>
      <c r="Q308" s="244" t="s">
        <v>16</v>
      </c>
      <c r="R308" s="243" t="s">
        <v>17</v>
      </c>
      <c r="S308" s="27"/>
      <c r="T308" s="27"/>
      <c r="U308" s="27"/>
      <c r="V308" s="27"/>
      <c r="W308" s="27"/>
      <c r="X308" s="27"/>
      <c r="Y308" s="27"/>
      <c r="Z308" s="27"/>
    </row>
    <row r="309" spans="1:26" ht="15.75" x14ac:dyDescent="0.25">
      <c r="A309" s="238"/>
      <c r="B309" s="41" t="s">
        <v>71</v>
      </c>
      <c r="C309" s="41" t="s">
        <v>72</v>
      </c>
      <c r="D309" s="41" t="s">
        <v>73</v>
      </c>
      <c r="E309" s="41" t="s">
        <v>74</v>
      </c>
      <c r="F309" s="41" t="s">
        <v>75</v>
      </c>
      <c r="G309" s="41" t="s">
        <v>76</v>
      </c>
      <c r="H309" s="41" t="s">
        <v>77</v>
      </c>
      <c r="I309" s="41" t="s">
        <v>78</v>
      </c>
      <c r="J309" s="41" t="s">
        <v>79</v>
      </c>
      <c r="K309" s="275"/>
      <c r="L309" s="238"/>
      <c r="M309" s="238"/>
      <c r="N309" s="238"/>
      <c r="O309" s="238"/>
      <c r="P309" s="238"/>
      <c r="Q309" s="238"/>
      <c r="R309" s="238"/>
      <c r="S309" s="27"/>
      <c r="T309" s="27"/>
      <c r="U309" s="27"/>
      <c r="V309" s="27"/>
      <c r="W309" s="27"/>
      <c r="X309" s="27"/>
      <c r="Y309" s="27"/>
      <c r="Z309" s="27"/>
    </row>
    <row r="310" spans="1:26" ht="15.75" x14ac:dyDescent="0.25">
      <c r="A310" s="41">
        <v>2201</v>
      </c>
      <c r="B310" s="184">
        <v>30</v>
      </c>
      <c r="C310" s="42"/>
      <c r="D310" s="42"/>
      <c r="E310" s="42"/>
      <c r="F310" s="179"/>
      <c r="G310" s="179"/>
      <c r="H310" s="179"/>
      <c r="I310" s="179"/>
      <c r="J310" s="179"/>
      <c r="K310" s="131"/>
      <c r="L310" s="114"/>
      <c r="M310" s="115"/>
      <c r="N310" s="116"/>
      <c r="O310" s="43"/>
      <c r="P310" s="44">
        <f>B310</f>
        <v>30</v>
      </c>
      <c r="Q310" s="45"/>
      <c r="R310" s="43"/>
      <c r="S310" s="27"/>
      <c r="T310" s="27"/>
      <c r="U310" s="27"/>
      <c r="V310" s="27"/>
      <c r="W310" s="27"/>
      <c r="X310" s="27"/>
      <c r="Y310" s="27"/>
      <c r="Z310" s="27"/>
    </row>
    <row r="311" spans="1:26" ht="15.75" x14ac:dyDescent="0.25">
      <c r="A311" s="41">
        <v>2202</v>
      </c>
      <c r="B311" s="42"/>
      <c r="C311" s="122">
        <v>29</v>
      </c>
      <c r="D311" s="42"/>
      <c r="E311" s="42"/>
      <c r="F311" s="179"/>
      <c r="G311" s="179"/>
      <c r="H311" s="179"/>
      <c r="I311" s="179"/>
      <c r="J311" s="179"/>
      <c r="K311" s="131"/>
      <c r="L311" s="119"/>
      <c r="M311" s="120"/>
      <c r="N311" s="121"/>
      <c r="O311" s="47">
        <f>C311/B310</f>
        <v>0.96666666666666667</v>
      </c>
      <c r="P311" s="48">
        <v>29</v>
      </c>
      <c r="Q311" s="49">
        <f t="shared" ref="Q311:Q313" si="26">IF(P311=0,"",P311/P310)</f>
        <v>0.96666666666666667</v>
      </c>
      <c r="R311" s="49">
        <f t="shared" ref="R311:R313" si="27">IF(P311=0,"",100%-Q311)</f>
        <v>3.3333333333333326E-2</v>
      </c>
      <c r="S311" s="27"/>
      <c r="T311" s="27"/>
      <c r="U311" s="27"/>
      <c r="V311" s="27"/>
      <c r="W311" s="27"/>
      <c r="X311" s="27"/>
      <c r="Y311" s="27"/>
      <c r="Z311" s="27"/>
    </row>
    <row r="312" spans="1:26" ht="15.75" x14ac:dyDescent="0.25">
      <c r="A312" s="41">
        <v>2301</v>
      </c>
      <c r="B312" s="42"/>
      <c r="C312" s="42"/>
      <c r="D312" s="42">
        <v>21</v>
      </c>
      <c r="E312" s="42"/>
      <c r="F312" s="179"/>
      <c r="G312" s="179"/>
      <c r="H312" s="179"/>
      <c r="I312" s="179"/>
      <c r="J312" s="179"/>
      <c r="K312" s="131"/>
      <c r="L312" s="119"/>
      <c r="M312" s="120"/>
      <c r="N312" s="121"/>
      <c r="O312" s="47">
        <f>IF(D312=0,"",D312/C311)</f>
        <v>0.72413793103448276</v>
      </c>
      <c r="P312" s="48">
        <v>28</v>
      </c>
      <c r="Q312" s="49">
        <f t="shared" si="26"/>
        <v>0.96551724137931039</v>
      </c>
      <c r="R312" s="49">
        <f t="shared" si="27"/>
        <v>3.4482758620689613E-2</v>
      </c>
      <c r="S312" s="142">
        <f>P312/P310</f>
        <v>0.93333333333333335</v>
      </c>
      <c r="T312" s="27"/>
      <c r="U312" s="27"/>
      <c r="V312" s="27"/>
      <c r="W312" s="27"/>
      <c r="X312" s="27"/>
      <c r="Y312" s="27"/>
      <c r="Z312" s="27"/>
    </row>
    <row r="313" spans="1:26" ht="15.75" x14ac:dyDescent="0.25">
      <c r="A313" s="41">
        <v>2302</v>
      </c>
      <c r="B313" s="42"/>
      <c r="C313" s="42"/>
      <c r="D313" s="42"/>
      <c r="E313" s="42">
        <v>17</v>
      </c>
      <c r="F313" s="179"/>
      <c r="G313" s="179"/>
      <c r="H313" s="179"/>
      <c r="I313" s="179"/>
      <c r="J313" s="179"/>
      <c r="K313" s="131"/>
      <c r="L313" s="119"/>
      <c r="M313" s="120"/>
      <c r="N313" s="121"/>
      <c r="O313" s="47">
        <f>IF(E313=0,"",E313/D312)</f>
        <v>0.80952380952380953</v>
      </c>
      <c r="P313" s="48">
        <v>28</v>
      </c>
      <c r="Q313" s="49">
        <f t="shared" si="26"/>
        <v>1</v>
      </c>
      <c r="R313" s="49">
        <f t="shared" si="27"/>
        <v>0</v>
      </c>
      <c r="S313" s="27"/>
      <c r="T313" s="27"/>
      <c r="U313" s="27"/>
      <c r="V313" s="27"/>
      <c r="W313" s="27"/>
      <c r="X313" s="27"/>
      <c r="Y313" s="27"/>
      <c r="Z313" s="27"/>
    </row>
    <row r="314" spans="1:26" ht="15.75" x14ac:dyDescent="0.25">
      <c r="A314" s="41">
        <v>2401</v>
      </c>
      <c r="B314" s="42"/>
      <c r="C314" s="42"/>
      <c r="D314" s="42"/>
      <c r="E314" s="42">
        <v>17</v>
      </c>
      <c r="F314" s="179"/>
      <c r="G314" s="179"/>
      <c r="H314" s="179"/>
      <c r="I314" s="179"/>
      <c r="J314" s="179"/>
      <c r="K314" s="131"/>
      <c r="L314" s="119"/>
      <c r="M314" s="120"/>
      <c r="N314" s="120"/>
      <c r="O314" s="120"/>
      <c r="P314" s="48">
        <v>21</v>
      </c>
      <c r="Q314" s="127"/>
      <c r="R314" s="126"/>
      <c r="S314" s="27"/>
      <c r="T314" s="27"/>
      <c r="U314" s="27"/>
      <c r="V314" s="27"/>
      <c r="W314" s="27"/>
      <c r="X314" s="27"/>
      <c r="Y314" s="27"/>
      <c r="Z314" s="27"/>
    </row>
    <row r="315" spans="1:26" ht="15.75" x14ac:dyDescent="0.25">
      <c r="A315" s="41">
        <v>2402</v>
      </c>
      <c r="B315" s="42"/>
      <c r="C315" s="42"/>
      <c r="D315" s="42"/>
      <c r="E315" s="42">
        <v>12</v>
      </c>
      <c r="F315" s="179"/>
      <c r="G315" s="179"/>
      <c r="H315" s="179"/>
      <c r="I315" s="179"/>
      <c r="J315" s="179"/>
      <c r="K315" s="131"/>
      <c r="L315" s="119"/>
      <c r="M315" s="120"/>
      <c r="N315" s="120"/>
      <c r="O315" s="120"/>
      <c r="P315" s="48">
        <v>13</v>
      </c>
      <c r="Q315" s="127"/>
      <c r="R315" s="126"/>
      <c r="S315" s="27"/>
      <c r="T315" s="27"/>
      <c r="U315" s="27"/>
      <c r="V315" s="27"/>
      <c r="W315" s="27"/>
      <c r="X315" s="27"/>
      <c r="Y315" s="27"/>
      <c r="Z315" s="27"/>
    </row>
    <row r="316" spans="1:26" ht="15.75" x14ac:dyDescent="0.25">
      <c r="A316" s="41">
        <v>2501</v>
      </c>
      <c r="B316" s="42"/>
      <c r="C316" s="42"/>
      <c r="D316" s="42"/>
      <c r="E316" s="42">
        <v>4</v>
      </c>
      <c r="F316" s="179"/>
      <c r="G316" s="179"/>
      <c r="H316" s="179"/>
      <c r="I316" s="179"/>
      <c r="J316" s="179"/>
      <c r="K316" s="131"/>
      <c r="L316" s="119"/>
      <c r="M316" s="120"/>
      <c r="N316" s="120"/>
      <c r="O316" s="120"/>
      <c r="P316" s="48">
        <v>4</v>
      </c>
      <c r="Q316" s="127"/>
      <c r="R316" s="126"/>
      <c r="S316" s="27"/>
      <c r="T316" s="27"/>
      <c r="U316" s="27"/>
      <c r="V316" s="27"/>
      <c r="W316" s="27"/>
      <c r="X316" s="27"/>
      <c r="Y316" s="27"/>
      <c r="Z316" s="27"/>
    </row>
    <row r="317" spans="1:26" ht="15.75" x14ac:dyDescent="0.25">
      <c r="A317" s="41">
        <v>2502</v>
      </c>
      <c r="B317" s="42"/>
      <c r="C317" s="42"/>
      <c r="D317" s="42"/>
      <c r="E317" s="42">
        <v>1</v>
      </c>
      <c r="F317" s="179"/>
      <c r="G317" s="179"/>
      <c r="H317" s="179"/>
      <c r="I317" s="179"/>
      <c r="J317" s="179"/>
      <c r="K317" s="131"/>
      <c r="L317" s="119"/>
      <c r="M317" s="120"/>
      <c r="N317" s="120"/>
      <c r="O317" s="120"/>
      <c r="P317" s="48">
        <v>1</v>
      </c>
      <c r="Q317" s="127"/>
      <c r="R317" s="126"/>
      <c r="S317" s="27"/>
      <c r="T317" s="27"/>
      <c r="U317" s="27"/>
      <c r="V317" s="27"/>
      <c r="W317" s="27"/>
      <c r="X317" s="27"/>
      <c r="Y317" s="27"/>
      <c r="Z317" s="27"/>
    </row>
    <row r="318" spans="1:26" ht="15.75" x14ac:dyDescent="0.25">
      <c r="A318" s="41">
        <v>2601</v>
      </c>
      <c r="B318" s="42"/>
      <c r="C318" s="42"/>
      <c r="D318" s="42"/>
      <c r="E318" s="42"/>
      <c r="F318" s="179"/>
      <c r="G318" s="179"/>
      <c r="H318" s="179"/>
      <c r="I318" s="179"/>
      <c r="J318" s="179"/>
      <c r="K318" s="131"/>
      <c r="L318" s="119"/>
      <c r="M318" s="120"/>
      <c r="N318" s="120"/>
      <c r="O318" s="120"/>
      <c r="P318" s="48"/>
      <c r="Q318" s="127"/>
      <c r="R318" s="126"/>
      <c r="S318" s="27"/>
      <c r="T318" s="27"/>
      <c r="U318" s="27"/>
      <c r="V318" s="27"/>
      <c r="W318" s="27"/>
      <c r="X318" s="27"/>
      <c r="Y318" s="27"/>
      <c r="Z318" s="27"/>
    </row>
    <row r="319" spans="1:26" ht="15.75" x14ac:dyDescent="0.25">
      <c r="A319" s="41">
        <v>2602</v>
      </c>
      <c r="B319" s="42"/>
      <c r="C319" s="42"/>
      <c r="D319" s="42"/>
      <c r="E319" s="42"/>
      <c r="F319" s="179"/>
      <c r="G319" s="179"/>
      <c r="H319" s="179"/>
      <c r="I319" s="179"/>
      <c r="J319" s="179"/>
      <c r="K319" s="131"/>
      <c r="L319" s="119"/>
      <c r="M319" s="120"/>
      <c r="N319" s="122"/>
      <c r="O319" s="164"/>
      <c r="P319" s="48"/>
      <c r="Q319" s="127"/>
      <c r="R319" s="126"/>
      <c r="S319" s="27"/>
      <c r="T319" s="27"/>
      <c r="U319" s="27"/>
      <c r="V319" s="27"/>
      <c r="W319" s="27"/>
      <c r="X319" s="27"/>
      <c r="Y319" s="27"/>
      <c r="Z319" s="27"/>
    </row>
    <row r="320" spans="1:26" ht="15.75" x14ac:dyDescent="0.25">
      <c r="A320" s="41">
        <v>2701</v>
      </c>
      <c r="B320" s="42"/>
      <c r="C320" s="42"/>
      <c r="D320" s="42"/>
      <c r="E320" s="42"/>
      <c r="F320" s="179"/>
      <c r="G320" s="179"/>
      <c r="H320" s="179"/>
      <c r="I320" s="179"/>
      <c r="J320" s="179"/>
      <c r="K320" s="131"/>
      <c r="L320" s="119"/>
      <c r="M320" s="120"/>
      <c r="N320" s="122"/>
      <c r="O320" s="126"/>
      <c r="P320" s="124"/>
      <c r="Q320" s="127"/>
      <c r="R320" s="126"/>
      <c r="S320" s="27"/>
      <c r="T320" s="27"/>
      <c r="U320" s="27"/>
      <c r="V320" s="27"/>
      <c r="W320" s="27"/>
      <c r="X320" s="27"/>
      <c r="Y320" s="27"/>
      <c r="Z320" s="27"/>
    </row>
    <row r="321" spans="1:26" ht="15.75" x14ac:dyDescent="0.25">
      <c r="A321" s="41">
        <v>2702</v>
      </c>
      <c r="B321" s="42"/>
      <c r="C321" s="42"/>
      <c r="D321" s="42"/>
      <c r="E321" s="42"/>
      <c r="F321" s="179"/>
      <c r="G321" s="179"/>
      <c r="H321" s="179"/>
      <c r="I321" s="179"/>
      <c r="J321" s="179"/>
      <c r="K321" s="131"/>
      <c r="L321" s="119"/>
      <c r="M321" s="120"/>
      <c r="N321" s="122"/>
      <c r="O321" s="126"/>
      <c r="P321" s="124"/>
      <c r="Q321" s="127"/>
      <c r="R321" s="126"/>
      <c r="S321" s="27"/>
      <c r="T321" s="27"/>
      <c r="U321" s="27"/>
      <c r="V321" s="27"/>
      <c r="W321" s="27"/>
      <c r="X321" s="27"/>
      <c r="Y321" s="27"/>
      <c r="Z321" s="27"/>
    </row>
    <row r="322" spans="1:26" ht="15.75" x14ac:dyDescent="0.25">
      <c r="A322" s="41">
        <v>2801</v>
      </c>
      <c r="B322" s="42"/>
      <c r="C322" s="42"/>
      <c r="D322" s="42"/>
      <c r="E322" s="42"/>
      <c r="F322" s="179"/>
      <c r="G322" s="179"/>
      <c r="H322" s="179"/>
      <c r="I322" s="179"/>
      <c r="J322" s="179"/>
      <c r="K322" s="131"/>
      <c r="L322" s="119"/>
      <c r="M322" s="120"/>
      <c r="N322" s="122"/>
      <c r="O322" s="120"/>
      <c r="P322" s="122"/>
      <c r="Q322" s="158"/>
      <c r="R322" s="126"/>
      <c r="S322" s="27"/>
      <c r="T322" s="27"/>
      <c r="U322" s="27"/>
      <c r="V322" s="27"/>
      <c r="W322" s="27"/>
      <c r="X322" s="27"/>
      <c r="Y322" s="27"/>
      <c r="Z322" s="27"/>
    </row>
    <row r="323" spans="1:26" ht="15.75" x14ac:dyDescent="0.25">
      <c r="A323" s="41">
        <v>2802</v>
      </c>
      <c r="B323" s="42"/>
      <c r="C323" s="42"/>
      <c r="D323" s="42"/>
      <c r="E323" s="42"/>
      <c r="F323" s="179"/>
      <c r="G323" s="179"/>
      <c r="H323" s="179"/>
      <c r="I323" s="179"/>
      <c r="J323" s="179"/>
      <c r="K323" s="131"/>
      <c r="L323" s="119"/>
      <c r="M323" s="120"/>
      <c r="N323" s="122"/>
      <c r="O323" s="52" t="s">
        <v>35</v>
      </c>
      <c r="P323" s="94"/>
      <c r="Q323" s="54" t="str">
        <f>IF(SUM(K314:K323)=0,"",SUM(K314:K323))</f>
        <v/>
      </c>
      <c r="R323" s="55" t="s">
        <v>20</v>
      </c>
      <c r="S323" s="27"/>
      <c r="T323" s="27"/>
      <c r="U323" s="27"/>
      <c r="V323" s="27"/>
      <c r="W323" s="27"/>
      <c r="X323" s="27"/>
      <c r="Y323" s="27"/>
      <c r="Z323" s="27"/>
    </row>
    <row r="324" spans="1:26" ht="15.75" x14ac:dyDescent="0.25">
      <c r="A324" s="41">
        <v>2901</v>
      </c>
      <c r="B324" s="42"/>
      <c r="C324" s="42"/>
      <c r="D324" s="42"/>
      <c r="E324" s="42"/>
      <c r="F324" s="179"/>
      <c r="G324" s="179"/>
      <c r="H324" s="179"/>
      <c r="I324" s="179"/>
      <c r="J324" s="179"/>
      <c r="K324" s="131"/>
      <c r="L324" s="119"/>
      <c r="M324" s="120"/>
      <c r="N324" s="122"/>
      <c r="O324" s="56" t="s">
        <v>36</v>
      </c>
      <c r="P324" s="96" t="e">
        <f>IF(P323/Q323=0,"",P323/Q323)</f>
        <v>#VALUE!</v>
      </c>
      <c r="Q324" s="58" t="e">
        <f>IF(P323/Q323=0,"",P323/Q323)</f>
        <v>#VALUE!</v>
      </c>
      <c r="R324" s="59" t="s">
        <v>37</v>
      </c>
      <c r="S324" s="27"/>
      <c r="T324" s="27"/>
      <c r="U324" s="27"/>
      <c r="V324" s="27"/>
      <c r="W324" s="27"/>
      <c r="X324" s="27"/>
      <c r="Y324" s="27"/>
      <c r="Z324" s="27"/>
    </row>
    <row r="325" spans="1:26" ht="15.75" x14ac:dyDescent="0.25">
      <c r="A325" s="41">
        <v>2902</v>
      </c>
      <c r="B325" s="42"/>
      <c r="C325" s="42"/>
      <c r="D325" s="42"/>
      <c r="E325" s="42"/>
      <c r="F325" s="179"/>
      <c r="G325" s="179"/>
      <c r="H325" s="179"/>
      <c r="I325" s="179"/>
      <c r="J325" s="179"/>
      <c r="K325" s="131"/>
      <c r="L325" s="128"/>
      <c r="M325" s="129"/>
      <c r="N325" s="130"/>
      <c r="O325" s="61"/>
      <c r="P325" s="62"/>
      <c r="Q325" s="62"/>
      <c r="R325" s="63"/>
      <c r="S325" s="27"/>
      <c r="T325" s="27"/>
      <c r="U325" s="27"/>
      <c r="V325" s="27"/>
      <c r="W325" s="27"/>
      <c r="X325" s="27"/>
      <c r="Y325" s="27"/>
      <c r="Z325" s="27"/>
    </row>
    <row r="326" spans="1:26" ht="18" customHeight="1" x14ac:dyDescent="0.25">
      <c r="A326" s="22"/>
      <c r="B326" s="253" t="s">
        <v>80</v>
      </c>
      <c r="C326" s="253"/>
      <c r="D326" s="253"/>
      <c r="E326" s="253"/>
      <c r="F326" s="253"/>
      <c r="G326" s="253"/>
      <c r="H326" s="253"/>
      <c r="I326" s="253"/>
      <c r="J326" s="253"/>
      <c r="K326" s="64">
        <f>SUM(K310:K322)</f>
        <v>0</v>
      </c>
      <c r="L326" s="65" t="str">
        <f>IF(K318=0,"",K318/#REF!)</f>
        <v/>
      </c>
      <c r="M326" s="65" t="str">
        <f>IF(K326=0,"",K326/#REF!)</f>
        <v/>
      </c>
      <c r="N326" s="65" t="str">
        <f>IF(K318=0,"",M326-L326)</f>
        <v/>
      </c>
      <c r="O326" s="1"/>
      <c r="P326" s="27"/>
      <c r="Q326" s="30"/>
      <c r="R326" s="1"/>
      <c r="S326" s="27"/>
      <c r="T326" s="27"/>
      <c r="U326" s="27"/>
      <c r="V326" s="27"/>
      <c r="W326" s="27"/>
      <c r="X326" s="27"/>
      <c r="Y326" s="27"/>
      <c r="Z326" s="27"/>
    </row>
    <row r="327" spans="1:26" ht="12.75" customHeight="1" x14ac:dyDescent="0.2">
      <c r="A327" s="27"/>
      <c r="B327" s="192"/>
      <c r="C327" s="27"/>
      <c r="D327" s="27"/>
      <c r="E327" s="27"/>
      <c r="F327" s="27"/>
      <c r="G327" s="27"/>
      <c r="H327" s="27"/>
      <c r="I327" s="27"/>
      <c r="J327" s="27"/>
      <c r="K327" s="200"/>
      <c r="L327" s="1"/>
      <c r="M327" s="1"/>
      <c r="N327" s="27"/>
      <c r="O327" s="1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12.75" customHeight="1" x14ac:dyDescent="0.2">
      <c r="A328" s="27"/>
      <c r="B328" s="192"/>
      <c r="C328" s="27"/>
      <c r="D328" s="27"/>
      <c r="E328" s="27"/>
      <c r="F328" s="27"/>
      <c r="G328" s="27"/>
      <c r="H328" s="27"/>
      <c r="I328" s="27"/>
      <c r="J328" s="27"/>
      <c r="K328" s="200"/>
      <c r="L328" s="1"/>
      <c r="M328" s="1"/>
      <c r="N328" s="27"/>
      <c r="O328" s="1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26.25" x14ac:dyDescent="0.4">
      <c r="B329" s="235" t="s">
        <v>69</v>
      </c>
      <c r="C329" s="236"/>
      <c r="D329" s="236"/>
      <c r="E329" s="236"/>
      <c r="F329" s="236"/>
      <c r="G329" s="236"/>
      <c r="H329" s="236"/>
      <c r="I329" s="236"/>
      <c r="J329" s="236"/>
      <c r="K329" s="173" t="s">
        <v>97</v>
      </c>
      <c r="L329" s="1"/>
      <c r="M329" s="1"/>
      <c r="N329" s="27"/>
      <c r="O329" s="1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20.25" x14ac:dyDescent="0.2">
      <c r="A330" s="245" t="s">
        <v>19</v>
      </c>
      <c r="B330" s="246" t="s">
        <v>70</v>
      </c>
      <c r="C330" s="247"/>
      <c r="D330" s="247"/>
      <c r="E330" s="247"/>
      <c r="F330" s="247"/>
      <c r="G330" s="247"/>
      <c r="H330" s="247"/>
      <c r="I330" s="247"/>
      <c r="J330" s="248"/>
      <c r="K330" s="249" t="s">
        <v>20</v>
      </c>
      <c r="L330" s="243" t="s">
        <v>11</v>
      </c>
      <c r="M330" s="243" t="s">
        <v>12</v>
      </c>
      <c r="N330" s="242" t="s">
        <v>13</v>
      </c>
      <c r="O330" s="243" t="s">
        <v>14</v>
      </c>
      <c r="P330" s="244" t="s">
        <v>15</v>
      </c>
      <c r="Q330" s="244" t="s">
        <v>16</v>
      </c>
      <c r="R330" s="243" t="s">
        <v>17</v>
      </c>
      <c r="S330" s="27"/>
      <c r="T330" s="27"/>
      <c r="U330" s="27"/>
      <c r="V330" s="27"/>
      <c r="W330" s="27"/>
      <c r="X330" s="27"/>
      <c r="Y330" s="27"/>
      <c r="Z330" s="27"/>
    </row>
    <row r="331" spans="1:26" ht="15.75" x14ac:dyDescent="0.25">
      <c r="A331" s="238"/>
      <c r="B331" s="41" t="s">
        <v>71</v>
      </c>
      <c r="C331" s="41" t="s">
        <v>72</v>
      </c>
      <c r="D331" s="41" t="s">
        <v>73</v>
      </c>
      <c r="E331" s="41" t="s">
        <v>74</v>
      </c>
      <c r="F331" s="41" t="s">
        <v>75</v>
      </c>
      <c r="G331" s="41" t="s">
        <v>76</v>
      </c>
      <c r="H331" s="41" t="s">
        <v>77</v>
      </c>
      <c r="I331" s="41" t="s">
        <v>78</v>
      </c>
      <c r="J331" s="41" t="s">
        <v>79</v>
      </c>
      <c r="K331" s="275"/>
      <c r="L331" s="238"/>
      <c r="M331" s="238"/>
      <c r="N331" s="238"/>
      <c r="O331" s="238"/>
      <c r="P331" s="238"/>
      <c r="Q331" s="238"/>
      <c r="R331" s="238"/>
      <c r="S331" s="27"/>
      <c r="T331" s="27"/>
      <c r="U331" s="27"/>
      <c r="V331" s="27"/>
      <c r="W331" s="27"/>
      <c r="X331" s="27"/>
      <c r="Y331" s="27"/>
      <c r="Z331" s="27"/>
    </row>
    <row r="332" spans="1:26" ht="15.75" x14ac:dyDescent="0.25">
      <c r="A332" s="41">
        <v>2202</v>
      </c>
      <c r="B332" s="167">
        <v>25</v>
      </c>
      <c r="C332" s="42"/>
      <c r="D332" s="42"/>
      <c r="E332" s="42"/>
      <c r="F332" s="179"/>
      <c r="G332" s="179"/>
      <c r="H332" s="179"/>
      <c r="I332" s="179"/>
      <c r="J332" s="179"/>
      <c r="K332" s="131"/>
      <c r="L332" s="114"/>
      <c r="M332" s="115"/>
      <c r="N332" s="116"/>
      <c r="O332" s="43"/>
      <c r="P332" s="44">
        <v>25</v>
      </c>
      <c r="Q332" s="45"/>
      <c r="R332" s="43"/>
      <c r="S332" s="27"/>
      <c r="T332" s="27"/>
      <c r="U332" s="27"/>
      <c r="V332" s="27"/>
      <c r="W332" s="27"/>
      <c r="X332" s="27"/>
      <c r="Y332" s="27"/>
      <c r="Z332" s="27"/>
    </row>
    <row r="333" spans="1:26" ht="15.75" x14ac:dyDescent="0.25">
      <c r="A333" s="41">
        <v>2301</v>
      </c>
      <c r="B333" s="42"/>
      <c r="C333" s="184">
        <v>24</v>
      </c>
      <c r="D333" s="42"/>
      <c r="E333" s="42"/>
      <c r="F333" s="179"/>
      <c r="G333" s="179"/>
      <c r="H333" s="179"/>
      <c r="I333" s="179"/>
      <c r="J333" s="179"/>
      <c r="K333" s="131"/>
      <c r="L333" s="119"/>
      <c r="M333" s="120"/>
      <c r="N333" s="121"/>
      <c r="O333" s="47">
        <f>C333/B332</f>
        <v>0.96</v>
      </c>
      <c r="P333" s="48">
        <v>24</v>
      </c>
      <c r="Q333" s="49">
        <f t="shared" ref="Q333:Q336" si="28">IF(P333=0,"",P333/P332)</f>
        <v>0.96</v>
      </c>
      <c r="R333" s="49">
        <f t="shared" ref="R333:R336" si="29">IF(P333=0,"",100%-Q333)</f>
        <v>4.0000000000000036E-2</v>
      </c>
      <c r="S333" s="27"/>
      <c r="T333" s="27"/>
      <c r="U333" s="27"/>
      <c r="V333" s="27"/>
      <c r="W333" s="27"/>
      <c r="X333" s="27"/>
      <c r="Y333" s="27"/>
      <c r="Z333" s="27"/>
    </row>
    <row r="334" spans="1:26" ht="15.75" x14ac:dyDescent="0.25">
      <c r="A334" s="41">
        <v>2302</v>
      </c>
      <c r="B334" s="42"/>
      <c r="C334" s="42"/>
      <c r="D334" s="42">
        <v>19</v>
      </c>
      <c r="E334" s="42"/>
      <c r="F334" s="179"/>
      <c r="G334" s="179"/>
      <c r="H334" s="179"/>
      <c r="I334" s="179"/>
      <c r="J334" s="179"/>
      <c r="K334" s="131"/>
      <c r="L334" s="119"/>
      <c r="M334" s="120"/>
      <c r="N334" s="121"/>
      <c r="O334" s="47">
        <f>D334/C333</f>
        <v>0.79166666666666663</v>
      </c>
      <c r="P334" s="48">
        <v>19</v>
      </c>
      <c r="Q334" s="49">
        <f t="shared" si="28"/>
        <v>0.79166666666666663</v>
      </c>
      <c r="R334" s="49">
        <f t="shared" si="29"/>
        <v>0.20833333333333337</v>
      </c>
      <c r="S334" s="142">
        <f>P334/P332</f>
        <v>0.76</v>
      </c>
      <c r="T334" s="27"/>
      <c r="U334" s="27"/>
      <c r="V334" s="27"/>
      <c r="W334" s="27"/>
      <c r="X334" s="27"/>
      <c r="Y334" s="27"/>
      <c r="Z334" s="27"/>
    </row>
    <row r="335" spans="1:26" ht="15.75" x14ac:dyDescent="0.25">
      <c r="A335" s="41">
        <v>2401</v>
      </c>
      <c r="B335" s="42"/>
      <c r="C335" s="42"/>
      <c r="D335" s="42"/>
      <c r="E335" s="42">
        <v>9</v>
      </c>
      <c r="F335" s="179"/>
      <c r="G335" s="179"/>
      <c r="H335" s="179"/>
      <c r="I335" s="179"/>
      <c r="J335" s="179"/>
      <c r="K335" s="131"/>
      <c r="L335" s="119"/>
      <c r="M335" s="120"/>
      <c r="N335" s="121"/>
      <c r="O335" s="47">
        <f>E335/D334</f>
        <v>0.47368421052631576</v>
      </c>
      <c r="P335" s="48">
        <v>19</v>
      </c>
      <c r="Q335" s="49">
        <f t="shared" si="28"/>
        <v>1</v>
      </c>
      <c r="R335" s="49">
        <f t="shared" si="29"/>
        <v>0</v>
      </c>
      <c r="S335" s="27"/>
      <c r="T335" s="27"/>
      <c r="U335" s="27"/>
      <c r="V335" s="27"/>
      <c r="W335" s="27"/>
      <c r="X335" s="27"/>
      <c r="Y335" s="27"/>
      <c r="Z335" s="27"/>
    </row>
    <row r="336" spans="1:26" ht="15.75" x14ac:dyDescent="0.25">
      <c r="A336" s="41">
        <v>2402</v>
      </c>
      <c r="B336" s="42"/>
      <c r="C336" s="42"/>
      <c r="D336" s="42"/>
      <c r="E336" s="42">
        <v>9</v>
      </c>
      <c r="F336" s="179"/>
      <c r="G336" s="179"/>
      <c r="H336" s="179"/>
      <c r="I336" s="179"/>
      <c r="J336" s="179"/>
      <c r="K336" s="131"/>
      <c r="L336" s="119"/>
      <c r="M336" s="120"/>
      <c r="N336" s="121"/>
      <c r="O336" s="47">
        <f>E336/E335</f>
        <v>1</v>
      </c>
      <c r="P336" s="48">
        <v>16</v>
      </c>
      <c r="Q336" s="49">
        <f t="shared" si="28"/>
        <v>0.84210526315789469</v>
      </c>
      <c r="R336" s="49">
        <f t="shared" si="29"/>
        <v>0.15789473684210531</v>
      </c>
      <c r="S336" s="27"/>
      <c r="T336" s="27"/>
      <c r="U336" s="27"/>
      <c r="V336" s="27"/>
      <c r="W336" s="27"/>
      <c r="X336" s="27"/>
      <c r="Y336" s="27"/>
      <c r="Z336" s="27"/>
    </row>
    <row r="337" spans="1:26" ht="15.75" x14ac:dyDescent="0.25">
      <c r="A337" s="41">
        <v>2501</v>
      </c>
      <c r="B337" s="42"/>
      <c r="C337" s="42"/>
      <c r="D337" s="42"/>
      <c r="E337" s="42">
        <v>5</v>
      </c>
      <c r="F337" s="179"/>
      <c r="G337" s="179"/>
      <c r="H337" s="179"/>
      <c r="I337" s="179"/>
      <c r="J337" s="179"/>
      <c r="K337" s="131"/>
      <c r="L337" s="119"/>
      <c r="M337" s="120"/>
      <c r="N337" s="120"/>
      <c r="O337" s="120"/>
      <c r="P337" s="48">
        <v>8</v>
      </c>
      <c r="Q337" s="127"/>
      <c r="R337" s="126"/>
      <c r="S337" s="27"/>
      <c r="T337" s="27"/>
      <c r="U337" s="27"/>
      <c r="V337" s="27"/>
      <c r="W337" s="27"/>
      <c r="X337" s="27"/>
      <c r="Y337" s="27"/>
      <c r="Z337" s="27"/>
    </row>
    <row r="338" spans="1:26" ht="15.75" x14ac:dyDescent="0.25">
      <c r="A338" s="41">
        <v>2502</v>
      </c>
      <c r="B338" s="42"/>
      <c r="C338" s="42"/>
      <c r="D338" s="42"/>
      <c r="E338" s="42">
        <v>3</v>
      </c>
      <c r="F338" s="179"/>
      <c r="G338" s="179"/>
      <c r="H338" s="179"/>
      <c r="I338" s="179"/>
      <c r="J338" s="179"/>
      <c r="K338" s="131"/>
      <c r="L338" s="119"/>
      <c r="M338" s="120"/>
      <c r="N338" s="120"/>
      <c r="O338" s="120"/>
      <c r="P338" s="48">
        <v>3</v>
      </c>
      <c r="Q338" s="127"/>
      <c r="R338" s="126"/>
      <c r="S338" s="27"/>
      <c r="T338" s="27"/>
      <c r="U338" s="27"/>
      <c r="V338" s="27"/>
      <c r="W338" s="27"/>
      <c r="X338" s="27"/>
      <c r="Y338" s="27"/>
      <c r="Z338" s="27"/>
    </row>
    <row r="339" spans="1:26" ht="15.75" x14ac:dyDescent="0.25">
      <c r="A339" s="41">
        <v>2601</v>
      </c>
      <c r="B339" s="42"/>
      <c r="C339" s="42"/>
      <c r="D339" s="42"/>
      <c r="E339" s="42"/>
      <c r="F339" s="179"/>
      <c r="G339" s="179"/>
      <c r="H339" s="179"/>
      <c r="I339" s="179"/>
      <c r="J339" s="179"/>
      <c r="K339" s="131"/>
      <c r="L339" s="119"/>
      <c r="M339" s="120"/>
      <c r="N339" s="120"/>
      <c r="O339" s="120"/>
      <c r="P339" s="48"/>
      <c r="Q339" s="127"/>
      <c r="R339" s="126"/>
      <c r="S339" s="27"/>
      <c r="T339" s="27"/>
      <c r="U339" s="27"/>
      <c r="V339" s="27"/>
      <c r="W339" s="27"/>
      <c r="X339" s="27"/>
      <c r="Y339" s="27"/>
      <c r="Z339" s="27"/>
    </row>
    <row r="340" spans="1:26" ht="15.75" x14ac:dyDescent="0.25">
      <c r="A340" s="41">
        <v>2602</v>
      </c>
      <c r="B340" s="42"/>
      <c r="C340" s="42"/>
      <c r="D340" s="42"/>
      <c r="E340" s="42"/>
      <c r="F340" s="179"/>
      <c r="G340" s="179"/>
      <c r="H340" s="179"/>
      <c r="I340" s="179"/>
      <c r="J340" s="179"/>
      <c r="K340" s="131"/>
      <c r="L340" s="119"/>
      <c r="M340" s="120"/>
      <c r="N340" s="120"/>
      <c r="O340" s="120"/>
      <c r="P340" s="48"/>
      <c r="Q340" s="127"/>
      <c r="R340" s="126"/>
      <c r="S340" s="27"/>
      <c r="T340" s="27"/>
      <c r="U340" s="27"/>
      <c r="V340" s="27"/>
      <c r="W340" s="27"/>
      <c r="X340" s="27"/>
      <c r="Y340" s="27"/>
      <c r="Z340" s="27"/>
    </row>
    <row r="341" spans="1:26" ht="15.75" x14ac:dyDescent="0.25">
      <c r="A341" s="41">
        <v>2701</v>
      </c>
      <c r="B341" s="42"/>
      <c r="C341" s="42"/>
      <c r="D341" s="42"/>
      <c r="E341" s="42"/>
      <c r="F341" s="179"/>
      <c r="G341" s="179"/>
      <c r="H341" s="179"/>
      <c r="I341" s="179"/>
      <c r="J341" s="179"/>
      <c r="K341" s="131"/>
      <c r="L341" s="119"/>
      <c r="M341" s="120"/>
      <c r="N341" s="120"/>
      <c r="O341" s="120"/>
      <c r="P341" s="48"/>
      <c r="Q341" s="127"/>
      <c r="R341" s="126"/>
      <c r="S341" s="27"/>
      <c r="T341" s="27"/>
      <c r="U341" s="27"/>
      <c r="V341" s="27"/>
      <c r="W341" s="27"/>
      <c r="X341" s="27"/>
      <c r="Y341" s="27"/>
      <c r="Z341" s="27"/>
    </row>
    <row r="342" spans="1:26" ht="15.75" x14ac:dyDescent="0.25">
      <c r="A342" s="41">
        <v>2702</v>
      </c>
      <c r="B342" s="42"/>
      <c r="C342" s="42"/>
      <c r="D342" s="42"/>
      <c r="E342" s="42"/>
      <c r="F342" s="179"/>
      <c r="G342" s="179"/>
      <c r="H342" s="179"/>
      <c r="I342" s="179"/>
      <c r="J342" s="179"/>
      <c r="K342" s="131"/>
      <c r="L342" s="119"/>
      <c r="M342" s="120"/>
      <c r="N342" s="122"/>
      <c r="O342" s="126"/>
      <c r="P342" s="124"/>
      <c r="Q342" s="127"/>
      <c r="R342" s="126"/>
      <c r="S342" s="27"/>
      <c r="T342" s="27"/>
      <c r="U342" s="27"/>
      <c r="V342" s="27"/>
      <c r="W342" s="27"/>
      <c r="X342" s="27"/>
      <c r="Y342" s="27"/>
      <c r="Z342" s="27"/>
    </row>
    <row r="343" spans="1:26" ht="15.75" x14ac:dyDescent="0.25">
      <c r="A343" s="41">
        <v>2801</v>
      </c>
      <c r="B343" s="42"/>
      <c r="C343" s="42"/>
      <c r="D343" s="42"/>
      <c r="E343" s="42"/>
      <c r="F343" s="179"/>
      <c r="G343" s="179"/>
      <c r="H343" s="179"/>
      <c r="I343" s="179"/>
      <c r="J343" s="179"/>
      <c r="K343" s="131"/>
      <c r="L343" s="119"/>
      <c r="M343" s="120"/>
      <c r="N343" s="122"/>
      <c r="O343" s="126"/>
      <c r="P343" s="124"/>
      <c r="Q343" s="127"/>
      <c r="R343" s="126"/>
      <c r="S343" s="27"/>
      <c r="T343" s="27"/>
      <c r="U343" s="27"/>
      <c r="V343" s="27"/>
      <c r="W343" s="27"/>
      <c r="X343" s="27"/>
      <c r="Y343" s="27"/>
      <c r="Z343" s="27"/>
    </row>
    <row r="344" spans="1:26" ht="15.75" x14ac:dyDescent="0.25">
      <c r="A344" s="41">
        <v>2802</v>
      </c>
      <c r="B344" s="42"/>
      <c r="C344" s="42"/>
      <c r="D344" s="42"/>
      <c r="E344" s="42"/>
      <c r="F344" s="179"/>
      <c r="G344" s="179"/>
      <c r="H344" s="179"/>
      <c r="I344" s="179"/>
      <c r="J344" s="179"/>
      <c r="K344" s="131"/>
      <c r="L344" s="119"/>
      <c r="M344" s="120"/>
      <c r="N344" s="122"/>
      <c r="O344" s="120"/>
      <c r="P344" s="122"/>
      <c r="Q344" s="158"/>
      <c r="R344" s="126"/>
      <c r="S344" s="27"/>
      <c r="T344" s="27"/>
      <c r="U344" s="27"/>
      <c r="V344" s="27"/>
      <c r="W344" s="27"/>
      <c r="X344" s="27"/>
      <c r="Y344" s="27"/>
      <c r="Z344" s="27"/>
    </row>
    <row r="345" spans="1:26" ht="15.75" x14ac:dyDescent="0.25">
      <c r="A345" s="41">
        <v>2901</v>
      </c>
      <c r="B345" s="42"/>
      <c r="C345" s="42"/>
      <c r="D345" s="42"/>
      <c r="E345" s="42"/>
      <c r="F345" s="179"/>
      <c r="G345" s="179"/>
      <c r="H345" s="179"/>
      <c r="I345" s="179"/>
      <c r="J345" s="179"/>
      <c r="K345" s="131"/>
      <c r="L345" s="119"/>
      <c r="M345" s="120"/>
      <c r="N345" s="122"/>
      <c r="O345" s="52" t="s">
        <v>35</v>
      </c>
      <c r="P345" s="94"/>
      <c r="Q345" s="54" t="str">
        <f>IF(SUM(K336:K345)=0,"",SUM(K336:K345))</f>
        <v/>
      </c>
      <c r="R345" s="55" t="s">
        <v>20</v>
      </c>
      <c r="S345" s="27"/>
      <c r="T345" s="27"/>
      <c r="U345" s="27"/>
      <c r="V345" s="27"/>
      <c r="W345" s="27"/>
      <c r="X345" s="27"/>
      <c r="Y345" s="27"/>
      <c r="Z345" s="27"/>
    </row>
    <row r="346" spans="1:26" ht="15.75" x14ac:dyDescent="0.25">
      <c r="A346" s="41">
        <v>2902</v>
      </c>
      <c r="B346" s="42"/>
      <c r="C346" s="42"/>
      <c r="D346" s="42"/>
      <c r="E346" s="42"/>
      <c r="F346" s="179"/>
      <c r="G346" s="179"/>
      <c r="H346" s="179"/>
      <c r="I346" s="179"/>
      <c r="J346" s="179"/>
      <c r="K346" s="131"/>
      <c r="L346" s="119"/>
      <c r="M346" s="120"/>
      <c r="N346" s="122"/>
      <c r="O346" s="56" t="s">
        <v>36</v>
      </c>
      <c r="P346" s="96" t="e">
        <f>IF(P345/Q345=0,"",P345/Q345)</f>
        <v>#VALUE!</v>
      </c>
      <c r="Q346" s="58" t="e">
        <f>IF(P345/Q345=0,"",P345/Q345)</f>
        <v>#VALUE!</v>
      </c>
      <c r="R346" s="59" t="s">
        <v>37</v>
      </c>
      <c r="S346" s="27"/>
      <c r="T346" s="27"/>
      <c r="U346" s="27"/>
      <c r="V346" s="27"/>
      <c r="W346" s="27"/>
      <c r="X346" s="27"/>
      <c r="Y346" s="27"/>
      <c r="Z346" s="27"/>
    </row>
    <row r="347" spans="1:26" ht="15.75" x14ac:dyDescent="0.25">
      <c r="A347" s="41">
        <v>3001</v>
      </c>
      <c r="B347" s="42"/>
      <c r="C347" s="42"/>
      <c r="D347" s="42"/>
      <c r="E347" s="42"/>
      <c r="F347" s="179"/>
      <c r="G347" s="179"/>
      <c r="H347" s="179"/>
      <c r="I347" s="179"/>
      <c r="J347" s="179"/>
      <c r="K347" s="131"/>
      <c r="L347" s="128"/>
      <c r="M347" s="129"/>
      <c r="N347" s="130"/>
      <c r="O347" s="61"/>
      <c r="P347" s="62"/>
      <c r="Q347" s="62"/>
      <c r="R347" s="63"/>
      <c r="S347" s="27"/>
      <c r="T347" s="27"/>
      <c r="U347" s="27"/>
      <c r="V347" s="27"/>
      <c r="W347" s="27"/>
      <c r="X347" s="27"/>
      <c r="Y347" s="27"/>
      <c r="Z347" s="27"/>
    </row>
    <row r="348" spans="1:26" ht="18" customHeight="1" x14ac:dyDescent="0.25">
      <c r="A348" s="22"/>
      <c r="B348" s="253" t="s">
        <v>80</v>
      </c>
      <c r="C348" s="253"/>
      <c r="D348" s="253"/>
      <c r="E348" s="253"/>
      <c r="F348" s="253"/>
      <c r="G348" s="253"/>
      <c r="H348" s="253"/>
      <c r="I348" s="253"/>
      <c r="J348" s="253"/>
      <c r="K348" s="64">
        <f>SUM(K332:K344)</f>
        <v>0</v>
      </c>
      <c r="L348" s="65" t="str">
        <f>IF(K340=0,"",K340/#REF!)</f>
        <v/>
      </c>
      <c r="M348" s="65" t="str">
        <f>IF(K348=0,"",K348/#REF!)</f>
        <v/>
      </c>
      <c r="N348" s="65" t="str">
        <f>IF(K340=0,"",M348-L348)</f>
        <v/>
      </c>
      <c r="O348" s="1"/>
      <c r="P348" s="27"/>
      <c r="Q348" s="30"/>
      <c r="R348" s="1"/>
      <c r="S348" s="27"/>
      <c r="T348" s="27"/>
      <c r="U348" s="27"/>
      <c r="V348" s="27"/>
      <c r="W348" s="27"/>
      <c r="X348" s="27"/>
      <c r="Y348" s="27"/>
      <c r="Z348" s="27"/>
    </row>
    <row r="349" spans="1:26" ht="12.75" customHeight="1" x14ac:dyDescent="0.2">
      <c r="A349" s="27"/>
      <c r="B349" s="192"/>
      <c r="C349" s="27"/>
      <c r="D349" s="27"/>
      <c r="E349" s="27"/>
      <c r="F349" s="27"/>
      <c r="G349" s="27"/>
      <c r="H349" s="27"/>
      <c r="I349" s="27"/>
      <c r="J349" s="27"/>
      <c r="K349" s="200"/>
      <c r="L349" s="1"/>
      <c r="M349" s="1"/>
      <c r="N349" s="27"/>
      <c r="O349" s="1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12.75" customHeight="1" x14ac:dyDescent="0.2">
      <c r="A350" s="27"/>
      <c r="B350" s="192"/>
      <c r="C350" s="27"/>
      <c r="D350" s="27"/>
      <c r="E350" s="27"/>
      <c r="F350" s="27"/>
      <c r="G350" s="27"/>
      <c r="H350" s="27"/>
      <c r="I350" s="27"/>
      <c r="J350" s="27"/>
      <c r="K350" s="200"/>
      <c r="L350" s="1"/>
      <c r="M350" s="1"/>
      <c r="N350" s="27"/>
      <c r="O350" s="1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26.25" x14ac:dyDescent="0.4">
      <c r="A351" s="140"/>
      <c r="B351" s="235" t="s">
        <v>69</v>
      </c>
      <c r="C351" s="236"/>
      <c r="D351" s="236"/>
      <c r="E351" s="236"/>
      <c r="F351" s="236"/>
      <c r="G351" s="236"/>
      <c r="H351" s="236"/>
      <c r="I351" s="236"/>
      <c r="J351" s="236"/>
      <c r="K351" s="173" t="s">
        <v>98</v>
      </c>
      <c r="L351" s="1"/>
      <c r="M351" s="1"/>
      <c r="N351" s="27"/>
      <c r="O351" s="1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20.25" x14ac:dyDescent="0.2">
      <c r="A352" s="245" t="s">
        <v>19</v>
      </c>
      <c r="B352" s="246" t="s">
        <v>70</v>
      </c>
      <c r="C352" s="247"/>
      <c r="D352" s="247"/>
      <c r="E352" s="247"/>
      <c r="F352" s="247"/>
      <c r="G352" s="247"/>
      <c r="H352" s="247"/>
      <c r="I352" s="247"/>
      <c r="J352" s="248"/>
      <c r="K352" s="249" t="s">
        <v>20</v>
      </c>
      <c r="L352" s="243" t="s">
        <v>11</v>
      </c>
      <c r="M352" s="243" t="s">
        <v>12</v>
      </c>
      <c r="N352" s="242" t="s">
        <v>13</v>
      </c>
      <c r="O352" s="243" t="s">
        <v>14</v>
      </c>
      <c r="P352" s="244" t="s">
        <v>15</v>
      </c>
      <c r="Q352" s="244" t="s">
        <v>16</v>
      </c>
      <c r="R352" s="243" t="s">
        <v>17</v>
      </c>
      <c r="S352" s="27"/>
      <c r="T352" s="27"/>
      <c r="U352" s="27"/>
      <c r="V352" s="27"/>
      <c r="W352" s="27"/>
      <c r="X352" s="27"/>
      <c r="Y352" s="27"/>
      <c r="Z352" s="27"/>
    </row>
    <row r="353" spans="1:26" ht="15.75" x14ac:dyDescent="0.25">
      <c r="A353" s="238"/>
      <c r="B353" s="41" t="s">
        <v>71</v>
      </c>
      <c r="C353" s="41" t="s">
        <v>72</v>
      </c>
      <c r="D353" s="41" t="s">
        <v>73</v>
      </c>
      <c r="E353" s="41" t="s">
        <v>74</v>
      </c>
      <c r="F353" s="41" t="s">
        <v>75</v>
      </c>
      <c r="G353" s="41" t="s">
        <v>76</v>
      </c>
      <c r="H353" s="41" t="s">
        <v>77</v>
      </c>
      <c r="I353" s="41" t="s">
        <v>78</v>
      </c>
      <c r="J353" s="41" t="s">
        <v>79</v>
      </c>
      <c r="K353" s="275"/>
      <c r="L353" s="238"/>
      <c r="M353" s="238"/>
      <c r="N353" s="238"/>
      <c r="O353" s="238"/>
      <c r="P353" s="238"/>
      <c r="Q353" s="238"/>
      <c r="R353" s="238"/>
      <c r="S353" s="27"/>
      <c r="T353" s="27"/>
      <c r="U353" s="27"/>
      <c r="V353" s="27"/>
      <c r="W353" s="27"/>
      <c r="X353" s="27"/>
      <c r="Y353" s="27"/>
      <c r="Z353" s="27"/>
    </row>
    <row r="354" spans="1:26" ht="15.75" x14ac:dyDescent="0.25">
      <c r="A354" s="41">
        <v>2301</v>
      </c>
      <c r="B354" s="167">
        <v>34</v>
      </c>
      <c r="C354" s="42"/>
      <c r="D354" s="42"/>
      <c r="E354" s="42"/>
      <c r="F354" s="179"/>
      <c r="G354" s="179"/>
      <c r="H354" s="179"/>
      <c r="I354" s="179"/>
      <c r="J354" s="179"/>
      <c r="K354" s="131"/>
      <c r="L354" s="114"/>
      <c r="M354" s="115"/>
      <c r="N354" s="116"/>
      <c r="O354" s="43"/>
      <c r="P354" s="44">
        <f>B354</f>
        <v>34</v>
      </c>
      <c r="Q354" s="45"/>
      <c r="R354" s="43"/>
      <c r="S354" s="27"/>
      <c r="T354" s="27"/>
      <c r="U354" s="27"/>
      <c r="V354" s="27"/>
      <c r="W354" s="27"/>
      <c r="X354" s="27"/>
      <c r="Y354" s="27"/>
      <c r="Z354" s="27"/>
    </row>
    <row r="355" spans="1:26" ht="15.75" x14ac:dyDescent="0.25">
      <c r="A355" s="41">
        <v>2302</v>
      </c>
      <c r="B355" s="42"/>
      <c r="C355" s="184">
        <v>34</v>
      </c>
      <c r="D355" s="42"/>
      <c r="E355" s="42"/>
      <c r="F355" s="179"/>
      <c r="G355" s="179"/>
      <c r="H355" s="179"/>
      <c r="I355" s="179"/>
      <c r="J355" s="179"/>
      <c r="K355" s="131"/>
      <c r="L355" s="119"/>
      <c r="M355" s="120"/>
      <c r="N355" s="121"/>
      <c r="O355" s="47">
        <f>C355/B354</f>
        <v>1</v>
      </c>
      <c r="P355" s="48">
        <v>34</v>
      </c>
      <c r="Q355" s="49">
        <f t="shared" ref="Q355:Q357" si="30">IF(P355=0,"",P355/P354)</f>
        <v>1</v>
      </c>
      <c r="R355" s="49">
        <f t="shared" ref="R355:R357" si="31">IF(P355=0,"",100%-Q355)</f>
        <v>0</v>
      </c>
      <c r="S355" s="27"/>
      <c r="T355" s="27"/>
      <c r="U355" s="27"/>
      <c r="V355" s="27"/>
      <c r="W355" s="27"/>
      <c r="X355" s="27"/>
      <c r="Y355" s="27"/>
      <c r="Z355" s="27"/>
    </row>
    <row r="356" spans="1:26" ht="15.75" x14ac:dyDescent="0.25">
      <c r="A356" s="41">
        <v>2401</v>
      </c>
      <c r="B356" s="42"/>
      <c r="C356" s="42"/>
      <c r="D356" s="42">
        <v>17</v>
      </c>
      <c r="E356" s="42"/>
      <c r="F356" s="179"/>
      <c r="G356" s="179"/>
      <c r="H356" s="179"/>
      <c r="I356" s="179"/>
      <c r="J356" s="179"/>
      <c r="K356" s="131"/>
      <c r="L356" s="119"/>
      <c r="M356" s="120"/>
      <c r="N356" s="121"/>
      <c r="O356" s="47">
        <f>IF(D356=0,"",D356/C355)</f>
        <v>0.5</v>
      </c>
      <c r="P356" s="48">
        <v>30</v>
      </c>
      <c r="Q356" s="49">
        <f t="shared" si="30"/>
        <v>0.88235294117647056</v>
      </c>
      <c r="R356" s="49">
        <f t="shared" si="31"/>
        <v>0.11764705882352944</v>
      </c>
      <c r="S356" s="142">
        <f>P356/P354</f>
        <v>0.88235294117647056</v>
      </c>
      <c r="T356" s="27"/>
      <c r="U356" s="27"/>
      <c r="V356" s="27"/>
      <c r="W356" s="27"/>
      <c r="X356" s="27"/>
      <c r="Y356" s="27"/>
      <c r="Z356" s="27"/>
    </row>
    <row r="357" spans="1:26" ht="15.75" x14ac:dyDescent="0.25">
      <c r="A357" s="41">
        <v>2402</v>
      </c>
      <c r="B357" s="42"/>
      <c r="C357" s="42"/>
      <c r="D357" s="42"/>
      <c r="E357" s="42">
        <v>16</v>
      </c>
      <c r="F357" s="179"/>
      <c r="G357" s="179"/>
      <c r="H357" s="179"/>
      <c r="I357" s="179"/>
      <c r="J357" s="179"/>
      <c r="K357" s="131"/>
      <c r="L357" s="119"/>
      <c r="M357" s="120"/>
      <c r="N357" s="121"/>
      <c r="O357" s="47">
        <f>IF(E357=0,"",E357/D356)</f>
        <v>0.94117647058823528</v>
      </c>
      <c r="P357" s="48">
        <v>27</v>
      </c>
      <c r="Q357" s="49">
        <f t="shared" si="30"/>
        <v>0.9</v>
      </c>
      <c r="R357" s="49">
        <f t="shared" si="31"/>
        <v>9.9999999999999978E-2</v>
      </c>
      <c r="S357" s="27"/>
      <c r="T357" s="27"/>
      <c r="U357" s="27"/>
      <c r="V357" s="27"/>
      <c r="W357" s="27"/>
      <c r="X357" s="27"/>
      <c r="Y357" s="27"/>
      <c r="Z357" s="27"/>
    </row>
    <row r="358" spans="1:26" ht="15.75" x14ac:dyDescent="0.25">
      <c r="A358" s="41">
        <v>2501</v>
      </c>
      <c r="B358" s="42"/>
      <c r="C358" s="42"/>
      <c r="D358" s="42"/>
      <c r="E358" s="42">
        <v>18</v>
      </c>
      <c r="F358" s="179"/>
      <c r="G358" s="179"/>
      <c r="H358" s="179"/>
      <c r="I358" s="179"/>
      <c r="J358" s="179"/>
      <c r="K358" s="131"/>
      <c r="L358" s="119"/>
      <c r="M358" s="120"/>
      <c r="N358" s="120"/>
      <c r="O358" s="120"/>
      <c r="P358" s="48">
        <v>21</v>
      </c>
      <c r="Q358" s="127"/>
      <c r="R358" s="126"/>
      <c r="S358" s="27"/>
      <c r="T358" s="27"/>
      <c r="U358" s="27"/>
      <c r="V358" s="27"/>
      <c r="W358" s="27"/>
      <c r="X358" s="27"/>
      <c r="Y358" s="27"/>
      <c r="Z358" s="27"/>
    </row>
    <row r="359" spans="1:26" ht="15.75" x14ac:dyDescent="0.25">
      <c r="A359" s="41">
        <v>2502</v>
      </c>
      <c r="B359" s="42"/>
      <c r="C359" s="42"/>
      <c r="D359" s="42"/>
      <c r="E359" s="42">
        <v>6</v>
      </c>
      <c r="F359" s="179"/>
      <c r="G359" s="179"/>
      <c r="H359" s="179"/>
      <c r="I359" s="179"/>
      <c r="J359" s="179"/>
      <c r="K359" s="131"/>
      <c r="L359" s="119"/>
      <c r="M359" s="120"/>
      <c r="N359" s="120"/>
      <c r="O359" s="120"/>
      <c r="P359" s="48">
        <v>7</v>
      </c>
      <c r="Q359" s="127"/>
      <c r="R359" s="126"/>
      <c r="S359" s="27"/>
      <c r="T359" s="27"/>
      <c r="U359" s="27"/>
      <c r="V359" s="27"/>
      <c r="W359" s="27"/>
      <c r="X359" s="27"/>
      <c r="Y359" s="27"/>
      <c r="Z359" s="27"/>
    </row>
    <row r="360" spans="1:26" ht="15.75" x14ac:dyDescent="0.25">
      <c r="A360" s="41">
        <v>2601</v>
      </c>
      <c r="B360" s="42"/>
      <c r="C360" s="42"/>
      <c r="D360" s="42"/>
      <c r="E360" s="42"/>
      <c r="F360" s="179"/>
      <c r="G360" s="179"/>
      <c r="H360" s="179"/>
      <c r="I360" s="179"/>
      <c r="J360" s="179"/>
      <c r="K360" s="131"/>
      <c r="L360" s="119"/>
      <c r="M360" s="120"/>
      <c r="N360" s="120"/>
      <c r="O360" s="120"/>
      <c r="P360" s="48"/>
      <c r="Q360" s="127"/>
      <c r="R360" s="126"/>
      <c r="S360" s="27"/>
      <c r="T360" s="27"/>
      <c r="U360" s="27"/>
      <c r="V360" s="27"/>
      <c r="W360" s="27"/>
      <c r="X360" s="27"/>
      <c r="Y360" s="27"/>
      <c r="Z360" s="27"/>
    </row>
    <row r="361" spans="1:26" ht="15.75" x14ac:dyDescent="0.25">
      <c r="A361" s="41">
        <v>2602</v>
      </c>
      <c r="B361" s="42"/>
      <c r="C361" s="42"/>
      <c r="D361" s="42"/>
      <c r="E361" s="42"/>
      <c r="F361" s="179"/>
      <c r="G361" s="179"/>
      <c r="H361" s="179"/>
      <c r="I361" s="179"/>
      <c r="J361" s="179"/>
      <c r="K361" s="131"/>
      <c r="L361" s="119"/>
      <c r="M361" s="120"/>
      <c r="N361" s="120"/>
      <c r="O361" s="120"/>
      <c r="P361" s="48"/>
      <c r="Q361" s="127"/>
      <c r="R361" s="126"/>
      <c r="S361" s="27"/>
      <c r="T361" s="27"/>
      <c r="U361" s="27"/>
      <c r="V361" s="27"/>
      <c r="W361" s="27"/>
      <c r="X361" s="27"/>
      <c r="Y361" s="27"/>
      <c r="Z361" s="27"/>
    </row>
    <row r="362" spans="1:26" ht="15.75" x14ac:dyDescent="0.25">
      <c r="A362" s="41">
        <v>2701</v>
      </c>
      <c r="B362" s="42"/>
      <c r="C362" s="42"/>
      <c r="D362" s="42"/>
      <c r="E362" s="42"/>
      <c r="F362" s="179"/>
      <c r="G362" s="179"/>
      <c r="H362" s="179"/>
      <c r="I362" s="179"/>
      <c r="J362" s="179"/>
      <c r="K362" s="131"/>
      <c r="L362" s="119"/>
      <c r="M362" s="120"/>
      <c r="N362" s="120"/>
      <c r="O362" s="120"/>
      <c r="P362" s="48"/>
      <c r="Q362" s="127"/>
      <c r="R362" s="126"/>
      <c r="S362" s="27"/>
      <c r="T362" s="27"/>
      <c r="U362" s="27"/>
      <c r="V362" s="27"/>
      <c r="W362" s="27"/>
      <c r="X362" s="27"/>
      <c r="Y362" s="27"/>
      <c r="Z362" s="27"/>
    </row>
    <row r="363" spans="1:26" ht="15.75" x14ac:dyDescent="0.25">
      <c r="A363" s="41">
        <v>2702</v>
      </c>
      <c r="B363" s="42"/>
      <c r="C363" s="42"/>
      <c r="D363" s="42"/>
      <c r="E363" s="42"/>
      <c r="F363" s="179"/>
      <c r="G363" s="179"/>
      <c r="H363" s="179"/>
      <c r="I363" s="179"/>
      <c r="J363" s="179"/>
      <c r="K363" s="131"/>
      <c r="L363" s="119"/>
      <c r="M363" s="120"/>
      <c r="N363" s="122"/>
      <c r="O363" s="164"/>
      <c r="P363" s="48"/>
      <c r="Q363" s="127"/>
      <c r="R363" s="126"/>
      <c r="S363" s="27"/>
      <c r="T363" s="27"/>
      <c r="U363" s="27"/>
      <c r="V363" s="27"/>
      <c r="W363" s="27"/>
      <c r="X363" s="27"/>
      <c r="Y363" s="27"/>
      <c r="Z363" s="27"/>
    </row>
    <row r="364" spans="1:26" ht="15.75" x14ac:dyDescent="0.25">
      <c r="A364" s="41">
        <v>2801</v>
      </c>
      <c r="B364" s="42"/>
      <c r="C364" s="42"/>
      <c r="D364" s="42"/>
      <c r="E364" s="42"/>
      <c r="F364" s="179"/>
      <c r="G364" s="179"/>
      <c r="H364" s="179"/>
      <c r="I364" s="179"/>
      <c r="J364" s="179"/>
      <c r="K364" s="131"/>
      <c r="L364" s="119"/>
      <c r="M364" s="120"/>
      <c r="N364" s="122"/>
      <c r="O364" s="126"/>
      <c r="P364" s="124"/>
      <c r="Q364" s="127"/>
      <c r="R364" s="126"/>
      <c r="S364" s="27"/>
      <c r="T364" s="27"/>
      <c r="U364" s="27"/>
      <c r="V364" s="27"/>
      <c r="W364" s="27"/>
      <c r="X364" s="27"/>
      <c r="Y364" s="27"/>
      <c r="Z364" s="27"/>
    </row>
    <row r="365" spans="1:26" ht="15.75" x14ac:dyDescent="0.25">
      <c r="A365" s="41">
        <v>2802</v>
      </c>
      <c r="B365" s="42"/>
      <c r="C365" s="42"/>
      <c r="D365" s="42"/>
      <c r="E365" s="42"/>
      <c r="F365" s="179"/>
      <c r="G365" s="179"/>
      <c r="H365" s="179"/>
      <c r="I365" s="179"/>
      <c r="J365" s="179"/>
      <c r="K365" s="131"/>
      <c r="L365" s="119"/>
      <c r="M365" s="120"/>
      <c r="N365" s="122"/>
      <c r="O365" s="126"/>
      <c r="P365" s="124"/>
      <c r="Q365" s="127"/>
      <c r="R365" s="126"/>
      <c r="S365" s="27"/>
      <c r="T365" s="27"/>
      <c r="U365" s="27"/>
      <c r="V365" s="27"/>
      <c r="W365" s="27"/>
      <c r="X365" s="27"/>
      <c r="Y365" s="27"/>
      <c r="Z365" s="27"/>
    </row>
    <row r="366" spans="1:26" ht="15.75" x14ac:dyDescent="0.25">
      <c r="A366" s="41">
        <v>2901</v>
      </c>
      <c r="B366" s="42"/>
      <c r="C366" s="42"/>
      <c r="D366" s="42"/>
      <c r="E366" s="42"/>
      <c r="F366" s="179"/>
      <c r="G366" s="179"/>
      <c r="H366" s="179"/>
      <c r="I366" s="179"/>
      <c r="J366" s="179"/>
      <c r="K366" s="131"/>
      <c r="L366" s="119"/>
      <c r="M366" s="120"/>
      <c r="N366" s="122"/>
      <c r="O366" s="120"/>
      <c r="P366" s="122"/>
      <c r="Q366" s="158"/>
      <c r="R366" s="126"/>
      <c r="S366" s="27"/>
      <c r="T366" s="27"/>
      <c r="U366" s="27"/>
      <c r="V366" s="27"/>
      <c r="W366" s="27"/>
      <c r="X366" s="27"/>
      <c r="Y366" s="27"/>
      <c r="Z366" s="27"/>
    </row>
    <row r="367" spans="1:26" ht="15.75" x14ac:dyDescent="0.25">
      <c r="A367" s="41">
        <v>2902</v>
      </c>
      <c r="B367" s="42"/>
      <c r="C367" s="42"/>
      <c r="D367" s="42"/>
      <c r="E367" s="42"/>
      <c r="F367" s="179"/>
      <c r="G367" s="179"/>
      <c r="H367" s="179"/>
      <c r="I367" s="179"/>
      <c r="J367" s="179"/>
      <c r="K367" s="131"/>
      <c r="L367" s="119"/>
      <c r="M367" s="120"/>
      <c r="N367" s="122"/>
      <c r="O367" s="52" t="s">
        <v>35</v>
      </c>
      <c r="P367" s="94"/>
      <c r="Q367" s="54" t="str">
        <f>IF(SUM(K358:K367)=0,"",SUM(K358:K367))</f>
        <v/>
      </c>
      <c r="R367" s="55" t="s">
        <v>20</v>
      </c>
      <c r="S367" s="27"/>
      <c r="T367" s="27"/>
      <c r="U367" s="27"/>
      <c r="V367" s="27"/>
      <c r="W367" s="27"/>
      <c r="X367" s="27"/>
      <c r="Y367" s="27"/>
      <c r="Z367" s="27"/>
    </row>
    <row r="368" spans="1:26" ht="15.75" x14ac:dyDescent="0.25">
      <c r="A368" s="41">
        <v>3001</v>
      </c>
      <c r="B368" s="42"/>
      <c r="C368" s="42"/>
      <c r="D368" s="42"/>
      <c r="E368" s="42"/>
      <c r="F368" s="179"/>
      <c r="G368" s="179"/>
      <c r="H368" s="179"/>
      <c r="I368" s="179"/>
      <c r="J368" s="179"/>
      <c r="K368" s="131"/>
      <c r="L368" s="119"/>
      <c r="M368" s="120"/>
      <c r="N368" s="122"/>
      <c r="O368" s="56" t="s">
        <v>36</v>
      </c>
      <c r="P368" s="96" t="e">
        <f>IF(P367/Q367=0,"",P367/Q367)</f>
        <v>#VALUE!</v>
      </c>
      <c r="Q368" s="58" t="e">
        <f>IF(P367/Q367=0,"",P367/Q367)</f>
        <v>#VALUE!</v>
      </c>
      <c r="R368" s="59" t="s">
        <v>37</v>
      </c>
      <c r="S368" s="27"/>
      <c r="T368" s="27"/>
      <c r="U368" s="27"/>
      <c r="V368" s="27"/>
      <c r="W368" s="27"/>
      <c r="X368" s="27"/>
      <c r="Y368" s="27"/>
      <c r="Z368" s="27"/>
    </row>
    <row r="369" spans="1:26" ht="15.75" x14ac:dyDescent="0.25">
      <c r="A369" s="41">
        <v>3002</v>
      </c>
      <c r="B369" s="42"/>
      <c r="C369" s="42"/>
      <c r="D369" s="42"/>
      <c r="E369" s="42"/>
      <c r="F369" s="179"/>
      <c r="G369" s="179"/>
      <c r="H369" s="179"/>
      <c r="I369" s="179"/>
      <c r="J369" s="179"/>
      <c r="K369" s="131"/>
      <c r="L369" s="128"/>
      <c r="M369" s="129"/>
      <c r="N369" s="130"/>
      <c r="O369" s="61"/>
      <c r="P369" s="62"/>
      <c r="Q369" s="62"/>
      <c r="R369" s="63"/>
      <c r="S369" s="27"/>
      <c r="T369" s="27"/>
      <c r="U369" s="27"/>
      <c r="V369" s="27"/>
      <c r="W369" s="27"/>
      <c r="X369" s="27"/>
      <c r="Y369" s="27"/>
      <c r="Z369" s="27"/>
    </row>
    <row r="370" spans="1:26" ht="18" customHeight="1" x14ac:dyDescent="0.25">
      <c r="A370" s="22"/>
      <c r="B370" s="253" t="s">
        <v>80</v>
      </c>
      <c r="C370" s="253"/>
      <c r="D370" s="253"/>
      <c r="E370" s="253"/>
      <c r="F370" s="253"/>
      <c r="G370" s="253"/>
      <c r="H370" s="253"/>
      <c r="I370" s="253"/>
      <c r="J370" s="253"/>
      <c r="K370" s="64">
        <f>SUM(K354:K366)</f>
        <v>0</v>
      </c>
      <c r="L370" s="65" t="str">
        <f>IF(K362=0,"",K362/#REF!)</f>
        <v/>
      </c>
      <c r="M370" s="65" t="str">
        <f>IF(K370=0,"",K370/#REF!)</f>
        <v/>
      </c>
      <c r="N370" s="65" t="str">
        <f>IF(K362=0,"",M370-L370)</f>
        <v/>
      </c>
      <c r="O370" s="1"/>
      <c r="P370" s="27"/>
      <c r="Q370" s="30"/>
      <c r="R370" s="1"/>
      <c r="S370" s="27"/>
      <c r="T370" s="27"/>
      <c r="U370" s="27"/>
      <c r="V370" s="27"/>
      <c r="W370" s="27"/>
      <c r="X370" s="27"/>
      <c r="Y370" s="27"/>
      <c r="Z370" s="27"/>
    </row>
    <row r="371" spans="1:26" ht="12.75" customHeight="1" x14ac:dyDescent="0.2">
      <c r="A371" s="27"/>
      <c r="B371" s="192"/>
      <c r="C371" s="27"/>
      <c r="D371" s="27"/>
      <c r="E371" s="27"/>
      <c r="F371" s="27"/>
      <c r="G371" s="27"/>
      <c r="H371" s="27"/>
      <c r="I371" s="27"/>
      <c r="J371" s="27"/>
      <c r="K371" s="200"/>
      <c r="L371" s="1"/>
      <c r="M371" s="1"/>
      <c r="N371" s="27"/>
      <c r="O371" s="1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12.75" customHeight="1" x14ac:dyDescent="0.2">
      <c r="A372" s="27"/>
      <c r="B372" s="192"/>
      <c r="C372" s="27"/>
      <c r="D372" s="27"/>
      <c r="E372" s="27"/>
      <c r="F372" s="27"/>
      <c r="G372" s="27"/>
      <c r="H372" s="27"/>
      <c r="I372" s="27"/>
      <c r="J372" s="27"/>
      <c r="K372" s="200"/>
      <c r="L372" s="1"/>
      <c r="M372" s="1"/>
      <c r="N372" s="27"/>
      <c r="O372" s="1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26.25" x14ac:dyDescent="0.4">
      <c r="A373" s="143"/>
      <c r="B373" s="235" t="s">
        <v>69</v>
      </c>
      <c r="C373" s="236"/>
      <c r="D373" s="236"/>
      <c r="E373" s="236"/>
      <c r="F373" s="236"/>
      <c r="G373" s="236"/>
      <c r="H373" s="236"/>
      <c r="I373" s="236"/>
      <c r="J373" s="236"/>
      <c r="K373" s="173" t="s">
        <v>99</v>
      </c>
      <c r="L373" s="1"/>
      <c r="M373" s="1"/>
      <c r="N373" s="27"/>
      <c r="O373" s="1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20.25" x14ac:dyDescent="0.2">
      <c r="A374" s="245" t="s">
        <v>19</v>
      </c>
      <c r="B374" s="246" t="s">
        <v>70</v>
      </c>
      <c r="C374" s="247"/>
      <c r="D374" s="247"/>
      <c r="E374" s="247"/>
      <c r="F374" s="247"/>
      <c r="G374" s="247"/>
      <c r="H374" s="247"/>
      <c r="I374" s="247"/>
      <c r="J374" s="248"/>
      <c r="K374" s="249" t="s">
        <v>20</v>
      </c>
      <c r="L374" s="243" t="s">
        <v>11</v>
      </c>
      <c r="M374" s="243" t="s">
        <v>12</v>
      </c>
      <c r="N374" s="242" t="s">
        <v>13</v>
      </c>
      <c r="O374" s="243" t="s">
        <v>14</v>
      </c>
      <c r="P374" s="244" t="s">
        <v>15</v>
      </c>
      <c r="Q374" s="244" t="s">
        <v>16</v>
      </c>
      <c r="R374" s="243" t="s">
        <v>17</v>
      </c>
      <c r="S374" s="27"/>
      <c r="T374" s="27"/>
      <c r="U374" s="27"/>
      <c r="V374" s="27"/>
      <c r="W374" s="27"/>
      <c r="X374" s="27"/>
      <c r="Y374" s="27"/>
      <c r="Z374" s="27"/>
    </row>
    <row r="375" spans="1:26" ht="15.75" x14ac:dyDescent="0.25">
      <c r="A375" s="238"/>
      <c r="B375" s="41" t="s">
        <v>71</v>
      </c>
      <c r="C375" s="41" t="s">
        <v>72</v>
      </c>
      <c r="D375" s="41" t="s">
        <v>73</v>
      </c>
      <c r="E375" s="41" t="s">
        <v>74</v>
      </c>
      <c r="F375" s="41" t="s">
        <v>75</v>
      </c>
      <c r="G375" s="41" t="s">
        <v>76</v>
      </c>
      <c r="H375" s="41" t="s">
        <v>77</v>
      </c>
      <c r="I375" s="41" t="s">
        <v>78</v>
      </c>
      <c r="J375" s="41" t="s">
        <v>79</v>
      </c>
      <c r="K375" s="275"/>
      <c r="L375" s="238"/>
      <c r="M375" s="238"/>
      <c r="N375" s="238"/>
      <c r="O375" s="238"/>
      <c r="P375" s="238"/>
      <c r="Q375" s="238"/>
      <c r="R375" s="238"/>
      <c r="S375" s="27"/>
      <c r="T375" s="27"/>
      <c r="U375" s="27"/>
      <c r="V375" s="27"/>
      <c r="W375" s="27"/>
      <c r="X375" s="27"/>
      <c r="Y375" s="27"/>
      <c r="Z375" s="27"/>
    </row>
    <row r="376" spans="1:26" ht="15.75" x14ac:dyDescent="0.25">
      <c r="A376" s="41">
        <v>2302</v>
      </c>
      <c r="B376" s="167">
        <v>34</v>
      </c>
      <c r="C376" s="42"/>
      <c r="D376" s="42"/>
      <c r="E376" s="42"/>
      <c r="F376" s="179"/>
      <c r="G376" s="179"/>
      <c r="H376" s="179"/>
      <c r="I376" s="179"/>
      <c r="J376" s="179"/>
      <c r="K376" s="131"/>
      <c r="L376" s="114"/>
      <c r="M376" s="115"/>
      <c r="N376" s="116"/>
      <c r="O376" s="43"/>
      <c r="P376" s="44">
        <f>B376</f>
        <v>34</v>
      </c>
      <c r="Q376" s="45"/>
      <c r="R376" s="43"/>
      <c r="S376" s="27"/>
      <c r="T376" s="27"/>
      <c r="U376" s="27"/>
      <c r="V376" s="27"/>
      <c r="W376" s="27"/>
      <c r="X376" s="27"/>
      <c r="Y376" s="27"/>
      <c r="Z376" s="27"/>
    </row>
    <row r="377" spans="1:26" ht="15.75" x14ac:dyDescent="0.25">
      <c r="A377" s="41">
        <v>2401</v>
      </c>
      <c r="B377" s="42"/>
      <c r="C377" s="184">
        <v>34</v>
      </c>
      <c r="D377" s="42"/>
      <c r="E377" s="42"/>
      <c r="F377" s="179"/>
      <c r="G377" s="179"/>
      <c r="H377" s="179"/>
      <c r="I377" s="179"/>
      <c r="J377" s="179"/>
      <c r="K377" s="131"/>
      <c r="L377" s="119"/>
      <c r="M377" s="120"/>
      <c r="N377" s="121"/>
      <c r="O377" s="47">
        <f>IF(C377=0,"",C377/B376)</f>
        <v>1</v>
      </c>
      <c r="P377" s="48">
        <v>34</v>
      </c>
      <c r="Q377" s="49">
        <f t="shared" ref="Q377:Q379" si="32">IF(P377=0,"",P377/P376)</f>
        <v>1</v>
      </c>
      <c r="R377" s="49">
        <f t="shared" ref="R377:R379" si="33">IF(P377=0,"",100%-Q377)</f>
        <v>0</v>
      </c>
      <c r="S377" s="27"/>
      <c r="T377" s="27"/>
      <c r="U377" s="27"/>
      <c r="V377" s="27"/>
      <c r="W377" s="27"/>
      <c r="X377" s="27"/>
      <c r="Y377" s="27"/>
      <c r="Z377" s="27"/>
    </row>
    <row r="378" spans="1:26" ht="15.75" x14ac:dyDescent="0.25">
      <c r="A378" s="41">
        <v>2402</v>
      </c>
      <c r="B378" s="42"/>
      <c r="C378" s="42"/>
      <c r="D378" s="42">
        <v>18</v>
      </c>
      <c r="E378" s="42"/>
      <c r="F378" s="179"/>
      <c r="G378" s="179"/>
      <c r="H378" s="179"/>
      <c r="I378" s="179"/>
      <c r="J378" s="179"/>
      <c r="K378" s="131"/>
      <c r="L378" s="119"/>
      <c r="M378" s="120"/>
      <c r="N378" s="121"/>
      <c r="O378" s="47">
        <f>IF(D378=0,"",D378/C377)</f>
        <v>0.52941176470588236</v>
      </c>
      <c r="P378" s="48">
        <v>32</v>
      </c>
      <c r="Q378" s="49">
        <f t="shared" si="32"/>
        <v>0.94117647058823528</v>
      </c>
      <c r="R378" s="49">
        <f t="shared" si="33"/>
        <v>5.8823529411764719E-2</v>
      </c>
      <c r="S378" s="142">
        <f>P378/P376</f>
        <v>0.94117647058823528</v>
      </c>
      <c r="T378" s="27"/>
      <c r="U378" s="27"/>
      <c r="V378" s="27"/>
      <c r="W378" s="27"/>
      <c r="X378" s="27"/>
      <c r="Y378" s="27"/>
      <c r="Z378" s="27"/>
    </row>
    <row r="379" spans="1:26" ht="15.75" x14ac:dyDescent="0.25">
      <c r="A379" s="41">
        <v>2501</v>
      </c>
      <c r="B379" s="42"/>
      <c r="C379" s="42"/>
      <c r="D379" s="42"/>
      <c r="E379" s="42">
        <v>11</v>
      </c>
      <c r="F379" s="179"/>
      <c r="G379" s="179"/>
      <c r="H379" s="179"/>
      <c r="I379" s="179"/>
      <c r="J379" s="179"/>
      <c r="K379" s="131"/>
      <c r="L379" s="119"/>
      <c r="M379" s="120"/>
      <c r="N379" s="121"/>
      <c r="O379" s="47">
        <f>IF(E379=0,"",E379/D378)</f>
        <v>0.61111111111111116</v>
      </c>
      <c r="P379" s="48">
        <v>32</v>
      </c>
      <c r="Q379" s="49">
        <f t="shared" si="32"/>
        <v>1</v>
      </c>
      <c r="R379" s="49">
        <f t="shared" si="33"/>
        <v>0</v>
      </c>
      <c r="S379" s="27"/>
      <c r="T379" s="27"/>
      <c r="U379" s="27"/>
      <c r="V379" s="27"/>
      <c r="W379" s="27"/>
      <c r="X379" s="27"/>
      <c r="Y379" s="27"/>
      <c r="Z379" s="27"/>
    </row>
    <row r="380" spans="1:26" ht="15.75" x14ac:dyDescent="0.25">
      <c r="A380" s="41">
        <v>2502</v>
      </c>
      <c r="B380" s="42"/>
      <c r="C380" s="42"/>
      <c r="D380" s="42"/>
      <c r="E380" s="42">
        <v>18</v>
      </c>
      <c r="F380" s="179"/>
      <c r="G380" s="179"/>
      <c r="H380" s="179"/>
      <c r="I380" s="179"/>
      <c r="J380" s="179"/>
      <c r="K380" s="131"/>
      <c r="L380" s="119"/>
      <c r="M380" s="120"/>
      <c r="N380" s="120"/>
      <c r="O380" s="120"/>
      <c r="P380" s="48">
        <v>24</v>
      </c>
      <c r="Q380" s="127"/>
      <c r="R380" s="126"/>
      <c r="S380" s="27"/>
      <c r="T380" s="27"/>
      <c r="U380" s="27"/>
      <c r="V380" s="27"/>
      <c r="W380" s="27"/>
      <c r="X380" s="27"/>
      <c r="Y380" s="27"/>
      <c r="Z380" s="27"/>
    </row>
    <row r="381" spans="1:26" ht="15.75" x14ac:dyDescent="0.25">
      <c r="A381" s="41">
        <v>2601</v>
      </c>
      <c r="B381" s="42"/>
      <c r="C381" s="42"/>
      <c r="D381" s="42"/>
      <c r="E381" s="42"/>
      <c r="F381" s="179"/>
      <c r="G381" s="179"/>
      <c r="H381" s="179"/>
      <c r="I381" s="179"/>
      <c r="J381" s="179"/>
      <c r="K381" s="131"/>
      <c r="L381" s="119"/>
      <c r="M381" s="120"/>
      <c r="N381" s="120"/>
      <c r="O381" s="120"/>
      <c r="P381" s="48"/>
      <c r="Q381" s="127"/>
      <c r="R381" s="126"/>
      <c r="S381" s="27"/>
      <c r="T381" s="27"/>
      <c r="U381" s="27"/>
      <c r="V381" s="27"/>
      <c r="W381" s="27"/>
      <c r="X381" s="27"/>
      <c r="Y381" s="27"/>
      <c r="Z381" s="27"/>
    </row>
    <row r="382" spans="1:26" ht="15.75" x14ac:dyDescent="0.25">
      <c r="A382" s="41">
        <v>2602</v>
      </c>
      <c r="B382" s="42"/>
      <c r="C382" s="42"/>
      <c r="D382" s="42"/>
      <c r="E382" s="42"/>
      <c r="F382" s="179"/>
      <c r="G382" s="179"/>
      <c r="H382" s="179"/>
      <c r="I382" s="179"/>
      <c r="J382" s="179"/>
      <c r="K382" s="131"/>
      <c r="L382" s="119"/>
      <c r="M382" s="120"/>
      <c r="N382" s="120"/>
      <c r="O382" s="120"/>
      <c r="P382" s="48"/>
      <c r="Q382" s="127"/>
      <c r="R382" s="126"/>
      <c r="S382" s="27"/>
      <c r="T382" s="27"/>
      <c r="U382" s="27"/>
      <c r="V382" s="27"/>
      <c r="W382" s="27"/>
      <c r="X382" s="27"/>
      <c r="Y382" s="27"/>
      <c r="Z382" s="27"/>
    </row>
    <row r="383" spans="1:26" ht="15.75" x14ac:dyDescent="0.25">
      <c r="A383" s="41">
        <v>2701</v>
      </c>
      <c r="B383" s="42"/>
      <c r="C383" s="42"/>
      <c r="D383" s="42"/>
      <c r="E383" s="42"/>
      <c r="F383" s="179"/>
      <c r="G383" s="179"/>
      <c r="H383" s="179"/>
      <c r="I383" s="179"/>
      <c r="J383" s="179"/>
      <c r="K383" s="131"/>
      <c r="L383" s="119"/>
      <c r="M383" s="120"/>
      <c r="N383" s="120"/>
      <c r="O383" s="120"/>
      <c r="P383" s="48"/>
      <c r="Q383" s="127"/>
      <c r="R383" s="126"/>
      <c r="S383" s="27"/>
      <c r="T383" s="27"/>
      <c r="U383" s="27"/>
      <c r="V383" s="27"/>
      <c r="W383" s="27"/>
      <c r="X383" s="27"/>
      <c r="Y383" s="27"/>
      <c r="Z383" s="27"/>
    </row>
    <row r="384" spans="1:26" ht="15.75" x14ac:dyDescent="0.25">
      <c r="A384" s="41">
        <v>2702</v>
      </c>
      <c r="B384" s="42"/>
      <c r="C384" s="42"/>
      <c r="D384" s="42"/>
      <c r="E384" s="42"/>
      <c r="F384" s="179"/>
      <c r="G384" s="179"/>
      <c r="H384" s="179"/>
      <c r="I384" s="179"/>
      <c r="J384" s="179"/>
      <c r="K384" s="131"/>
      <c r="L384" s="119"/>
      <c r="M384" s="120"/>
      <c r="N384" s="120"/>
      <c r="O384" s="120"/>
      <c r="P384" s="48"/>
      <c r="Q384" s="127"/>
      <c r="R384" s="126"/>
      <c r="S384" s="27"/>
      <c r="T384" s="27"/>
      <c r="U384" s="27"/>
      <c r="V384" s="27"/>
      <c r="W384" s="27"/>
      <c r="X384" s="27"/>
      <c r="Y384" s="27"/>
      <c r="Z384" s="27"/>
    </row>
    <row r="385" spans="1:26" ht="15.75" x14ac:dyDescent="0.25">
      <c r="A385" s="41">
        <v>2801</v>
      </c>
      <c r="B385" s="42"/>
      <c r="C385" s="42"/>
      <c r="D385" s="42"/>
      <c r="E385" s="42"/>
      <c r="F385" s="179"/>
      <c r="G385" s="179"/>
      <c r="H385" s="179"/>
      <c r="I385" s="179"/>
      <c r="J385" s="179"/>
      <c r="K385" s="131"/>
      <c r="L385" s="119"/>
      <c r="M385" s="120"/>
      <c r="N385" s="122"/>
      <c r="O385" s="164"/>
      <c r="P385" s="48"/>
      <c r="Q385" s="127"/>
      <c r="R385" s="126"/>
      <c r="S385" s="27"/>
      <c r="T385" s="27"/>
      <c r="U385" s="27"/>
      <c r="V385" s="27"/>
      <c r="W385" s="27"/>
      <c r="X385" s="27"/>
      <c r="Y385" s="27"/>
      <c r="Z385" s="27"/>
    </row>
    <row r="386" spans="1:26" ht="15.75" x14ac:dyDescent="0.25">
      <c r="A386" s="41">
        <v>2802</v>
      </c>
      <c r="B386" s="42"/>
      <c r="C386" s="42"/>
      <c r="D386" s="42"/>
      <c r="E386" s="42"/>
      <c r="F386" s="179"/>
      <c r="G386" s="179"/>
      <c r="H386" s="179"/>
      <c r="I386" s="179"/>
      <c r="J386" s="179"/>
      <c r="K386" s="131"/>
      <c r="L386" s="119"/>
      <c r="M386" s="120"/>
      <c r="N386" s="122"/>
      <c r="O386" s="126"/>
      <c r="P386" s="124"/>
      <c r="Q386" s="127"/>
      <c r="R386" s="126"/>
      <c r="S386" s="27"/>
      <c r="T386" s="27"/>
      <c r="U386" s="27"/>
      <c r="V386" s="27"/>
      <c r="W386" s="27"/>
      <c r="X386" s="27"/>
      <c r="Y386" s="27"/>
      <c r="Z386" s="27"/>
    </row>
    <row r="387" spans="1:26" ht="15.75" x14ac:dyDescent="0.25">
      <c r="A387" s="41">
        <v>2901</v>
      </c>
      <c r="B387" s="42"/>
      <c r="C387" s="42"/>
      <c r="D387" s="42"/>
      <c r="E387" s="42"/>
      <c r="F387" s="179"/>
      <c r="G387" s="179"/>
      <c r="H387" s="179"/>
      <c r="I387" s="179"/>
      <c r="J387" s="179"/>
      <c r="K387" s="131"/>
      <c r="L387" s="119"/>
      <c r="M387" s="120"/>
      <c r="N387" s="122"/>
      <c r="O387" s="126"/>
      <c r="P387" s="124"/>
      <c r="Q387" s="127"/>
      <c r="R387" s="126"/>
      <c r="S387" s="27"/>
      <c r="T387" s="27"/>
      <c r="U387" s="27"/>
      <c r="V387" s="27"/>
      <c r="W387" s="27"/>
      <c r="X387" s="27"/>
      <c r="Y387" s="27"/>
      <c r="Z387" s="27"/>
    </row>
    <row r="388" spans="1:26" ht="15.75" x14ac:dyDescent="0.25">
      <c r="A388" s="41">
        <v>2902</v>
      </c>
      <c r="B388" s="42"/>
      <c r="C388" s="42"/>
      <c r="D388" s="42"/>
      <c r="E388" s="42"/>
      <c r="F388" s="179"/>
      <c r="G388" s="179"/>
      <c r="H388" s="179"/>
      <c r="I388" s="179"/>
      <c r="J388" s="179"/>
      <c r="K388" s="131"/>
      <c r="L388" s="119"/>
      <c r="M388" s="120"/>
      <c r="N388" s="122"/>
      <c r="O388" s="120"/>
      <c r="P388" s="122"/>
      <c r="Q388" s="158"/>
      <c r="R388" s="126"/>
      <c r="S388" s="27"/>
      <c r="T388" s="27"/>
      <c r="U388" s="27"/>
      <c r="V388" s="27"/>
      <c r="W388" s="27"/>
      <c r="X388" s="27"/>
      <c r="Y388" s="27"/>
      <c r="Z388" s="27"/>
    </row>
    <row r="389" spans="1:26" ht="15.75" x14ac:dyDescent="0.25">
      <c r="A389" s="41">
        <v>3001</v>
      </c>
      <c r="B389" s="42"/>
      <c r="C389" s="42"/>
      <c r="D389" s="42"/>
      <c r="E389" s="42"/>
      <c r="F389" s="179"/>
      <c r="G389" s="179"/>
      <c r="H389" s="179"/>
      <c r="I389" s="179"/>
      <c r="J389" s="179"/>
      <c r="K389" s="131"/>
      <c r="L389" s="119"/>
      <c r="M389" s="120"/>
      <c r="N389" s="122"/>
      <c r="O389" s="52" t="s">
        <v>35</v>
      </c>
      <c r="P389" s="94"/>
      <c r="Q389" s="54" t="str">
        <f>IF(SUM(K380:K389)=0,"",SUM(K380:K389))</f>
        <v/>
      </c>
      <c r="R389" s="55" t="s">
        <v>20</v>
      </c>
      <c r="S389" s="27"/>
      <c r="T389" s="27"/>
      <c r="U389" s="27"/>
      <c r="V389" s="27"/>
      <c r="W389" s="27"/>
      <c r="X389" s="27"/>
      <c r="Y389" s="27"/>
      <c r="Z389" s="27"/>
    </row>
    <row r="390" spans="1:26" ht="15.75" x14ac:dyDescent="0.25">
      <c r="A390" s="41">
        <v>3002</v>
      </c>
      <c r="B390" s="42"/>
      <c r="C390" s="42"/>
      <c r="D390" s="42"/>
      <c r="E390" s="42"/>
      <c r="F390" s="179"/>
      <c r="G390" s="179"/>
      <c r="H390" s="179"/>
      <c r="I390" s="179"/>
      <c r="J390" s="179"/>
      <c r="K390" s="131"/>
      <c r="L390" s="119"/>
      <c r="M390" s="120"/>
      <c r="N390" s="122"/>
      <c r="O390" s="56" t="s">
        <v>36</v>
      </c>
      <c r="P390" s="96" t="e">
        <f>IF(P389/Q389=0,"",P389/Q389)</f>
        <v>#VALUE!</v>
      </c>
      <c r="Q390" s="58" t="e">
        <f>IF(P389/Q389=0,"",P389/Q389)</f>
        <v>#VALUE!</v>
      </c>
      <c r="R390" s="59" t="s">
        <v>37</v>
      </c>
      <c r="S390" s="27"/>
      <c r="T390" s="27"/>
      <c r="U390" s="27"/>
      <c r="V390" s="27"/>
      <c r="W390" s="27"/>
      <c r="X390" s="27"/>
      <c r="Y390" s="27"/>
      <c r="Z390" s="27"/>
    </row>
    <row r="391" spans="1:26" ht="15.75" x14ac:dyDescent="0.25">
      <c r="A391" s="41">
        <v>3101</v>
      </c>
      <c r="B391" s="42"/>
      <c r="C391" s="42"/>
      <c r="D391" s="42"/>
      <c r="E391" s="42"/>
      <c r="F391" s="179"/>
      <c r="G391" s="179"/>
      <c r="H391" s="179"/>
      <c r="I391" s="179"/>
      <c r="J391" s="179"/>
      <c r="K391" s="131"/>
      <c r="L391" s="128"/>
      <c r="M391" s="129"/>
      <c r="N391" s="130"/>
      <c r="O391" s="61"/>
      <c r="P391" s="62"/>
      <c r="Q391" s="62"/>
      <c r="R391" s="63"/>
      <c r="S391" s="27"/>
      <c r="T391" s="27"/>
      <c r="U391" s="27"/>
      <c r="V391" s="27"/>
      <c r="W391" s="27"/>
      <c r="X391" s="27"/>
      <c r="Y391" s="27"/>
      <c r="Z391" s="27"/>
    </row>
    <row r="392" spans="1:26" ht="18" customHeight="1" x14ac:dyDescent="0.25">
      <c r="A392" s="22"/>
      <c r="B392" s="253" t="s">
        <v>80</v>
      </c>
      <c r="C392" s="253"/>
      <c r="D392" s="253"/>
      <c r="E392" s="253"/>
      <c r="F392" s="253"/>
      <c r="G392" s="253"/>
      <c r="H392" s="253"/>
      <c r="I392" s="253"/>
      <c r="J392" s="253"/>
      <c r="K392" s="64">
        <f>SUM(K376:K388)</f>
        <v>0</v>
      </c>
      <c r="L392" s="65" t="str">
        <f>IF(K384=0,"",K384/#REF!)</f>
        <v/>
      </c>
      <c r="M392" s="65" t="str">
        <f>IF(K392=0,"",K392/#REF!)</f>
        <v/>
      </c>
      <c r="N392" s="65" t="str">
        <f>IF(K384=0,"",M392-L392)</f>
        <v/>
      </c>
      <c r="O392" s="1"/>
      <c r="P392" s="27"/>
      <c r="Q392" s="30"/>
      <c r="R392" s="1"/>
      <c r="S392" s="27"/>
      <c r="T392" s="27"/>
      <c r="U392" s="27"/>
      <c r="V392" s="27"/>
      <c r="W392" s="27"/>
      <c r="X392" s="27"/>
      <c r="Y392" s="27"/>
      <c r="Z392" s="27"/>
    </row>
    <row r="393" spans="1:26" ht="12.75" customHeight="1" x14ac:dyDescent="0.2">
      <c r="A393" s="27"/>
      <c r="B393" s="192"/>
      <c r="C393" s="27"/>
      <c r="D393" s="27"/>
      <c r="E393" s="27"/>
      <c r="F393" s="27"/>
      <c r="G393" s="27"/>
      <c r="H393" s="27"/>
      <c r="I393" s="27"/>
      <c r="J393" s="27"/>
      <c r="K393" s="200"/>
      <c r="L393" s="1"/>
      <c r="M393" s="1"/>
      <c r="N393" s="27"/>
      <c r="O393" s="1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12.75" customHeight="1" x14ac:dyDescent="0.2">
      <c r="A394" s="27"/>
      <c r="B394" s="192"/>
      <c r="C394" s="27"/>
      <c r="D394" s="27"/>
      <c r="E394" s="27"/>
      <c r="F394" s="27"/>
      <c r="G394" s="27"/>
      <c r="H394" s="27"/>
      <c r="I394" s="27"/>
      <c r="J394" s="27"/>
      <c r="K394" s="200"/>
      <c r="L394" s="1"/>
      <c r="M394" s="1"/>
      <c r="N394" s="27"/>
      <c r="O394" s="1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26.25" x14ac:dyDescent="0.4">
      <c r="A395" s="146"/>
      <c r="B395" s="235" t="s">
        <v>69</v>
      </c>
      <c r="C395" s="236"/>
      <c r="D395" s="236"/>
      <c r="E395" s="236"/>
      <c r="F395" s="236"/>
      <c r="G395" s="236"/>
      <c r="H395" s="236"/>
      <c r="I395" s="236"/>
      <c r="J395" s="236"/>
      <c r="K395" s="173" t="s">
        <v>100</v>
      </c>
      <c r="L395" s="1"/>
      <c r="M395" s="1"/>
      <c r="N395" s="27"/>
      <c r="O395" s="1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20.25" x14ac:dyDescent="0.2">
      <c r="A396" s="245" t="s">
        <v>19</v>
      </c>
      <c r="B396" s="246" t="s">
        <v>70</v>
      </c>
      <c r="C396" s="247"/>
      <c r="D396" s="247"/>
      <c r="E396" s="247"/>
      <c r="F396" s="247"/>
      <c r="G396" s="247"/>
      <c r="H396" s="247"/>
      <c r="I396" s="247"/>
      <c r="J396" s="248"/>
      <c r="K396" s="249" t="s">
        <v>20</v>
      </c>
      <c r="L396" s="243" t="s">
        <v>11</v>
      </c>
      <c r="M396" s="243" t="s">
        <v>12</v>
      </c>
      <c r="N396" s="242" t="s">
        <v>13</v>
      </c>
      <c r="O396" s="243" t="s">
        <v>14</v>
      </c>
      <c r="P396" s="244" t="s">
        <v>15</v>
      </c>
      <c r="Q396" s="244" t="s">
        <v>16</v>
      </c>
      <c r="R396" s="243" t="s">
        <v>17</v>
      </c>
      <c r="S396" s="27"/>
      <c r="T396" s="27"/>
      <c r="U396" s="27"/>
      <c r="V396" s="27"/>
      <c r="W396" s="27"/>
      <c r="X396" s="27"/>
      <c r="Y396" s="27"/>
      <c r="Z396" s="27"/>
    </row>
    <row r="397" spans="1:26" ht="15.75" x14ac:dyDescent="0.25">
      <c r="A397" s="238"/>
      <c r="B397" s="41" t="s">
        <v>71</v>
      </c>
      <c r="C397" s="41" t="s">
        <v>72</v>
      </c>
      <c r="D397" s="41" t="s">
        <v>73</v>
      </c>
      <c r="E397" s="41" t="s">
        <v>74</v>
      </c>
      <c r="F397" s="41" t="s">
        <v>75</v>
      </c>
      <c r="G397" s="41" t="s">
        <v>76</v>
      </c>
      <c r="H397" s="41" t="s">
        <v>77</v>
      </c>
      <c r="I397" s="41" t="s">
        <v>78</v>
      </c>
      <c r="J397" s="41" t="s">
        <v>79</v>
      </c>
      <c r="K397" s="275"/>
      <c r="L397" s="238"/>
      <c r="M397" s="238"/>
      <c r="N397" s="238"/>
      <c r="O397" s="238"/>
      <c r="P397" s="238"/>
      <c r="Q397" s="238"/>
      <c r="R397" s="238"/>
      <c r="S397" s="27"/>
      <c r="T397" s="27"/>
      <c r="U397" s="27"/>
      <c r="V397" s="27"/>
      <c r="W397" s="27"/>
      <c r="X397" s="27"/>
      <c r="Y397" s="27"/>
      <c r="Z397" s="27"/>
    </row>
    <row r="398" spans="1:26" ht="15.75" x14ac:dyDescent="0.25">
      <c r="A398" s="41">
        <v>2401</v>
      </c>
      <c r="B398" s="167">
        <v>40</v>
      </c>
      <c r="C398" s="42"/>
      <c r="D398" s="42"/>
      <c r="E398" s="42"/>
      <c r="F398" s="179"/>
      <c r="G398" s="179"/>
      <c r="H398" s="179"/>
      <c r="I398" s="179"/>
      <c r="J398" s="179"/>
      <c r="K398" s="131"/>
      <c r="L398" s="114"/>
      <c r="M398" s="115"/>
      <c r="N398" s="116"/>
      <c r="O398" s="43"/>
      <c r="P398" s="44">
        <f>B398</f>
        <v>40</v>
      </c>
      <c r="Q398" s="45"/>
      <c r="R398" s="43"/>
      <c r="S398" s="27"/>
      <c r="T398" s="27"/>
      <c r="U398" s="27"/>
      <c r="V398" s="27"/>
      <c r="W398" s="27"/>
      <c r="X398" s="27"/>
      <c r="Y398" s="27"/>
      <c r="Z398" s="27"/>
    </row>
    <row r="399" spans="1:26" ht="15.75" x14ac:dyDescent="0.25">
      <c r="A399" s="41">
        <v>2402</v>
      </c>
      <c r="B399" s="42"/>
      <c r="C399" s="184">
        <v>33</v>
      </c>
      <c r="D399" s="42"/>
      <c r="E399" s="42"/>
      <c r="F399" s="179"/>
      <c r="G399" s="179"/>
      <c r="H399" s="179"/>
      <c r="I399" s="179"/>
      <c r="J399" s="179"/>
      <c r="K399" s="131"/>
      <c r="L399" s="119"/>
      <c r="M399" s="120"/>
      <c r="N399" s="121"/>
      <c r="O399" s="47">
        <f>IF(C399=0,"",C399/B398)</f>
        <v>0.82499999999999996</v>
      </c>
      <c r="P399" s="48">
        <v>33</v>
      </c>
      <c r="Q399" s="49">
        <f t="shared" ref="Q399:Q401" si="34">IF(P399=0,"",P399/P398)</f>
        <v>0.82499999999999996</v>
      </c>
      <c r="R399" s="49">
        <f t="shared" ref="R399:R401" si="35">IF(P399=0,"",100%-Q399)</f>
        <v>0.17500000000000004</v>
      </c>
      <c r="S399" s="27"/>
      <c r="T399" s="27"/>
      <c r="U399" s="27"/>
      <c r="V399" s="27"/>
      <c r="W399" s="27"/>
      <c r="X399" s="27"/>
      <c r="Y399" s="27"/>
      <c r="Z399" s="27"/>
    </row>
    <row r="400" spans="1:26" ht="15.75" x14ac:dyDescent="0.25">
      <c r="A400" s="41">
        <v>2501</v>
      </c>
      <c r="B400" s="42"/>
      <c r="C400" s="42"/>
      <c r="D400" s="42">
        <v>20</v>
      </c>
      <c r="E400" s="42"/>
      <c r="F400" s="179"/>
      <c r="G400" s="179"/>
      <c r="H400" s="179"/>
      <c r="I400" s="179"/>
      <c r="J400" s="179"/>
      <c r="K400" s="131"/>
      <c r="L400" s="119"/>
      <c r="M400" s="120"/>
      <c r="N400" s="121"/>
      <c r="O400" s="47">
        <f>IF(D400=0,"",D400/C399)</f>
        <v>0.60606060606060608</v>
      </c>
      <c r="P400" s="48">
        <v>33</v>
      </c>
      <c r="Q400" s="49">
        <f t="shared" si="34"/>
        <v>1</v>
      </c>
      <c r="R400" s="49">
        <f t="shared" si="35"/>
        <v>0</v>
      </c>
      <c r="S400" s="142">
        <f>P400/P398</f>
        <v>0.82499999999999996</v>
      </c>
      <c r="T400" s="27"/>
      <c r="U400" s="27"/>
      <c r="V400" s="27"/>
      <c r="W400" s="27"/>
      <c r="X400" s="27"/>
      <c r="Y400" s="27"/>
      <c r="Z400" s="27"/>
    </row>
    <row r="401" spans="1:26" ht="15.75" x14ac:dyDescent="0.25">
      <c r="A401" s="41">
        <v>2502</v>
      </c>
      <c r="B401" s="42"/>
      <c r="C401" s="42"/>
      <c r="D401" s="42"/>
      <c r="E401" s="42">
        <v>15</v>
      </c>
      <c r="F401" s="179"/>
      <c r="G401" s="179"/>
      <c r="H401" s="179"/>
      <c r="I401" s="179"/>
      <c r="J401" s="179"/>
      <c r="K401" s="131"/>
      <c r="L401" s="119"/>
      <c r="M401" s="120"/>
      <c r="N401" s="121"/>
      <c r="O401" s="47">
        <f>IF(E401=0,"",E401/D400)</f>
        <v>0.75</v>
      </c>
      <c r="P401" s="48">
        <v>32</v>
      </c>
      <c r="Q401" s="49">
        <f t="shared" si="34"/>
        <v>0.96969696969696972</v>
      </c>
      <c r="R401" s="49">
        <f t="shared" si="35"/>
        <v>3.0303030303030276E-2</v>
      </c>
      <c r="S401" s="27"/>
      <c r="T401" s="27"/>
      <c r="U401" s="27"/>
      <c r="V401" s="27"/>
      <c r="W401" s="27"/>
      <c r="X401" s="27"/>
      <c r="Y401" s="27"/>
      <c r="Z401" s="27"/>
    </row>
    <row r="402" spans="1:26" ht="15.75" x14ac:dyDescent="0.25">
      <c r="A402" s="41">
        <v>2601</v>
      </c>
      <c r="B402" s="42"/>
      <c r="C402" s="42"/>
      <c r="D402" s="42"/>
      <c r="E402" s="42"/>
      <c r="F402" s="179"/>
      <c r="G402" s="179"/>
      <c r="H402" s="179"/>
      <c r="I402" s="179"/>
      <c r="J402" s="179"/>
      <c r="K402" s="131"/>
      <c r="L402" s="119"/>
      <c r="M402" s="120"/>
      <c r="N402" s="120"/>
      <c r="O402" s="120"/>
      <c r="P402" s="48"/>
      <c r="Q402" s="127"/>
      <c r="R402" s="126"/>
      <c r="S402" s="27"/>
      <c r="T402" s="27"/>
      <c r="U402" s="27"/>
      <c r="V402" s="27"/>
      <c r="W402" s="27"/>
      <c r="X402" s="27"/>
      <c r="Y402" s="27"/>
      <c r="Z402" s="27"/>
    </row>
    <row r="403" spans="1:26" ht="15.75" x14ac:dyDescent="0.25">
      <c r="A403" s="41">
        <v>2602</v>
      </c>
      <c r="B403" s="42"/>
      <c r="C403" s="42"/>
      <c r="D403" s="42"/>
      <c r="E403" s="42"/>
      <c r="F403" s="179"/>
      <c r="G403" s="179"/>
      <c r="H403" s="179"/>
      <c r="I403" s="179"/>
      <c r="J403" s="179"/>
      <c r="K403" s="131"/>
      <c r="L403" s="119"/>
      <c r="M403" s="120"/>
      <c r="N403" s="120"/>
      <c r="O403" s="120"/>
      <c r="P403" s="48"/>
      <c r="Q403" s="127"/>
      <c r="R403" s="126"/>
      <c r="S403" s="27"/>
      <c r="T403" s="27"/>
      <c r="U403" s="27"/>
      <c r="V403" s="27"/>
      <c r="W403" s="27"/>
      <c r="X403" s="27"/>
      <c r="Y403" s="27"/>
      <c r="Z403" s="27"/>
    </row>
    <row r="404" spans="1:26" ht="15.75" x14ac:dyDescent="0.25">
      <c r="A404" s="41">
        <v>2701</v>
      </c>
      <c r="B404" s="42"/>
      <c r="C404" s="42"/>
      <c r="D404" s="42"/>
      <c r="E404" s="42"/>
      <c r="F404" s="179"/>
      <c r="G404" s="179"/>
      <c r="H404" s="179"/>
      <c r="I404" s="179"/>
      <c r="J404" s="179"/>
      <c r="K404" s="131"/>
      <c r="L404" s="119"/>
      <c r="M404" s="120"/>
      <c r="N404" s="120"/>
      <c r="O404" s="120"/>
      <c r="P404" s="48"/>
      <c r="Q404" s="127"/>
      <c r="R404" s="126"/>
      <c r="S404" s="27"/>
      <c r="T404" s="27"/>
      <c r="U404" s="27"/>
      <c r="V404" s="27"/>
      <c r="W404" s="27"/>
      <c r="X404" s="27"/>
      <c r="Y404" s="27"/>
      <c r="Z404" s="27"/>
    </row>
    <row r="405" spans="1:26" ht="15.75" x14ac:dyDescent="0.25">
      <c r="A405" s="41">
        <v>2702</v>
      </c>
      <c r="B405" s="42"/>
      <c r="C405" s="42"/>
      <c r="D405" s="42"/>
      <c r="E405" s="42"/>
      <c r="F405" s="179"/>
      <c r="G405" s="179"/>
      <c r="H405" s="179"/>
      <c r="I405" s="179"/>
      <c r="J405" s="179"/>
      <c r="K405" s="131"/>
      <c r="L405" s="119"/>
      <c r="M405" s="120"/>
      <c r="N405" s="120"/>
      <c r="O405" s="120"/>
      <c r="P405" s="48"/>
      <c r="Q405" s="127"/>
      <c r="R405" s="126"/>
      <c r="S405" s="27"/>
      <c r="T405" s="27"/>
      <c r="U405" s="27"/>
      <c r="V405" s="27"/>
      <c r="W405" s="27"/>
      <c r="X405" s="27"/>
      <c r="Y405" s="27"/>
      <c r="Z405" s="27"/>
    </row>
    <row r="406" spans="1:26" ht="15.75" x14ac:dyDescent="0.25">
      <c r="A406" s="41">
        <v>2801</v>
      </c>
      <c r="B406" s="42"/>
      <c r="C406" s="42"/>
      <c r="D406" s="42"/>
      <c r="E406" s="42"/>
      <c r="F406" s="179"/>
      <c r="G406" s="179"/>
      <c r="H406" s="179"/>
      <c r="I406" s="179"/>
      <c r="J406" s="179"/>
      <c r="K406" s="131"/>
      <c r="L406" s="119"/>
      <c r="M406" s="120"/>
      <c r="N406" s="120"/>
      <c r="O406" s="120"/>
      <c r="P406" s="48"/>
      <c r="Q406" s="127"/>
      <c r="R406" s="126"/>
      <c r="S406" s="27"/>
      <c r="T406" s="27"/>
      <c r="U406" s="27"/>
      <c r="V406" s="27"/>
      <c r="W406" s="27"/>
      <c r="X406" s="27"/>
      <c r="Y406" s="27"/>
      <c r="Z406" s="27"/>
    </row>
    <row r="407" spans="1:26" ht="15.75" x14ac:dyDescent="0.25">
      <c r="A407" s="41">
        <v>2802</v>
      </c>
      <c r="B407" s="42"/>
      <c r="C407" s="42"/>
      <c r="D407" s="42"/>
      <c r="E407" s="42"/>
      <c r="F407" s="179"/>
      <c r="G407" s="179"/>
      <c r="H407" s="179"/>
      <c r="I407" s="179"/>
      <c r="J407" s="179"/>
      <c r="K407" s="131"/>
      <c r="L407" s="119"/>
      <c r="M407" s="120"/>
      <c r="N407" s="122"/>
      <c r="O407" s="164"/>
      <c r="P407" s="48"/>
      <c r="Q407" s="127"/>
      <c r="R407" s="126"/>
      <c r="S407" s="27"/>
      <c r="T407" s="27"/>
      <c r="U407" s="27"/>
      <c r="V407" s="27"/>
      <c r="W407" s="27"/>
      <c r="X407" s="27"/>
      <c r="Y407" s="27"/>
      <c r="Z407" s="27"/>
    </row>
    <row r="408" spans="1:26" ht="15.75" x14ac:dyDescent="0.25">
      <c r="A408" s="41">
        <v>2901</v>
      </c>
      <c r="B408" s="42"/>
      <c r="C408" s="42"/>
      <c r="D408" s="42"/>
      <c r="E408" s="42"/>
      <c r="F408" s="179"/>
      <c r="G408" s="179"/>
      <c r="H408" s="179"/>
      <c r="I408" s="179"/>
      <c r="J408" s="179"/>
      <c r="K408" s="131"/>
      <c r="L408" s="119"/>
      <c r="M408" s="120"/>
      <c r="N408" s="122"/>
      <c r="O408" s="126"/>
      <c r="P408" s="124"/>
      <c r="Q408" s="127"/>
      <c r="R408" s="126"/>
      <c r="S408" s="27"/>
      <c r="T408" s="27"/>
      <c r="U408" s="27"/>
      <c r="V408" s="27"/>
      <c r="W408" s="27"/>
      <c r="X408" s="27"/>
      <c r="Y408" s="27"/>
      <c r="Z408" s="27"/>
    </row>
    <row r="409" spans="1:26" ht="15.75" x14ac:dyDescent="0.25">
      <c r="A409" s="41">
        <v>2902</v>
      </c>
      <c r="B409" s="42"/>
      <c r="C409" s="42"/>
      <c r="D409" s="42"/>
      <c r="E409" s="42"/>
      <c r="F409" s="179"/>
      <c r="G409" s="179"/>
      <c r="H409" s="179"/>
      <c r="I409" s="179"/>
      <c r="J409" s="179"/>
      <c r="K409" s="131"/>
      <c r="L409" s="119"/>
      <c r="M409" s="120"/>
      <c r="N409" s="122"/>
      <c r="O409" s="126"/>
      <c r="P409" s="124"/>
      <c r="Q409" s="127"/>
      <c r="R409" s="126"/>
      <c r="S409" s="27"/>
      <c r="T409" s="27"/>
      <c r="U409" s="27"/>
      <c r="V409" s="27"/>
      <c r="W409" s="27"/>
      <c r="X409" s="27"/>
      <c r="Y409" s="27"/>
      <c r="Z409" s="27"/>
    </row>
    <row r="410" spans="1:26" ht="15.75" x14ac:dyDescent="0.25">
      <c r="A410" s="41">
        <v>3001</v>
      </c>
      <c r="B410" s="42"/>
      <c r="C410" s="42"/>
      <c r="D410" s="42"/>
      <c r="E410" s="42"/>
      <c r="F410" s="179"/>
      <c r="G410" s="179"/>
      <c r="H410" s="179"/>
      <c r="I410" s="179"/>
      <c r="J410" s="179"/>
      <c r="K410" s="131"/>
      <c r="L410" s="119"/>
      <c r="M410" s="120"/>
      <c r="N410" s="122"/>
      <c r="O410" s="120"/>
      <c r="P410" s="122"/>
      <c r="Q410" s="158"/>
      <c r="R410" s="126"/>
      <c r="S410" s="27"/>
      <c r="T410" s="27"/>
      <c r="U410" s="27"/>
      <c r="V410" s="27"/>
      <c r="W410" s="27"/>
      <c r="X410" s="27"/>
      <c r="Y410" s="27"/>
      <c r="Z410" s="27"/>
    </row>
    <row r="411" spans="1:26" ht="15.75" x14ac:dyDescent="0.25">
      <c r="A411" s="41">
        <v>3002</v>
      </c>
      <c r="B411" s="42"/>
      <c r="C411" s="42"/>
      <c r="D411" s="42"/>
      <c r="E411" s="42"/>
      <c r="F411" s="179"/>
      <c r="G411" s="179"/>
      <c r="H411" s="179"/>
      <c r="I411" s="179"/>
      <c r="J411" s="179"/>
      <c r="K411" s="131"/>
      <c r="L411" s="119"/>
      <c r="M411" s="120"/>
      <c r="N411" s="122"/>
      <c r="O411" s="52" t="s">
        <v>35</v>
      </c>
      <c r="P411" s="94"/>
      <c r="Q411" s="54" t="str">
        <f>IF(SUM(K402:K411)=0,"",SUM(K402:K411))</f>
        <v/>
      </c>
      <c r="R411" s="55" t="s">
        <v>20</v>
      </c>
      <c r="S411" s="27"/>
      <c r="T411" s="27"/>
      <c r="U411" s="27"/>
      <c r="V411" s="27"/>
      <c r="W411" s="27"/>
      <c r="X411" s="27"/>
      <c r="Y411" s="27"/>
      <c r="Z411" s="27"/>
    </row>
    <row r="412" spans="1:26" ht="15.75" x14ac:dyDescent="0.25">
      <c r="A412" s="41">
        <v>3101</v>
      </c>
      <c r="B412" s="42"/>
      <c r="C412" s="42"/>
      <c r="D412" s="42"/>
      <c r="E412" s="42"/>
      <c r="F412" s="179"/>
      <c r="G412" s="179"/>
      <c r="H412" s="179"/>
      <c r="I412" s="179"/>
      <c r="J412" s="179"/>
      <c r="K412" s="131"/>
      <c r="L412" s="119"/>
      <c r="M412" s="120"/>
      <c r="N412" s="122"/>
      <c r="O412" s="56" t="s">
        <v>36</v>
      </c>
      <c r="P412" s="96" t="e">
        <f>IF(P411/Q411=0,"",P411/Q411)</f>
        <v>#VALUE!</v>
      </c>
      <c r="Q412" s="58" t="e">
        <f>IF(P411/Q411=0,"",P411/Q411)</f>
        <v>#VALUE!</v>
      </c>
      <c r="R412" s="59" t="s">
        <v>37</v>
      </c>
      <c r="S412" s="27"/>
      <c r="T412" s="27"/>
      <c r="U412" s="27"/>
      <c r="V412" s="27"/>
      <c r="W412" s="27"/>
      <c r="X412" s="27"/>
      <c r="Y412" s="27"/>
      <c r="Z412" s="27"/>
    </row>
    <row r="413" spans="1:26" ht="15.75" x14ac:dyDescent="0.25">
      <c r="A413" s="41">
        <v>3102</v>
      </c>
      <c r="B413" s="42"/>
      <c r="C413" s="42"/>
      <c r="D413" s="42"/>
      <c r="E413" s="42"/>
      <c r="F413" s="179"/>
      <c r="G413" s="179"/>
      <c r="H413" s="179"/>
      <c r="I413" s="179"/>
      <c r="J413" s="179"/>
      <c r="K413" s="131"/>
      <c r="L413" s="128"/>
      <c r="M413" s="129"/>
      <c r="N413" s="130"/>
      <c r="O413" s="61"/>
      <c r="P413" s="62"/>
      <c r="Q413" s="62"/>
      <c r="R413" s="63"/>
      <c r="S413" s="27"/>
      <c r="T413" s="27"/>
      <c r="U413" s="27"/>
      <c r="V413" s="27"/>
      <c r="W413" s="27"/>
      <c r="X413" s="27"/>
      <c r="Y413" s="27"/>
      <c r="Z413" s="27"/>
    </row>
    <row r="414" spans="1:26" ht="18" customHeight="1" x14ac:dyDescent="0.25">
      <c r="A414" s="22"/>
      <c r="B414" s="253" t="s">
        <v>80</v>
      </c>
      <c r="C414" s="253"/>
      <c r="D414" s="253"/>
      <c r="E414" s="253"/>
      <c r="F414" s="253"/>
      <c r="G414" s="253"/>
      <c r="H414" s="253"/>
      <c r="I414" s="253"/>
      <c r="J414" s="253"/>
      <c r="K414" s="64">
        <f>SUM(K398:K410)</f>
        <v>0</v>
      </c>
      <c r="L414" s="65" t="str">
        <f>IF(K406=0,"",K406/#REF!)</f>
        <v/>
      </c>
      <c r="M414" s="65" t="str">
        <f>IF(K414=0,"",K414/#REF!)</f>
        <v/>
      </c>
      <c r="N414" s="65" t="str">
        <f>IF(K406=0,"",M414-L414)</f>
        <v/>
      </c>
      <c r="O414" s="1"/>
      <c r="P414" s="27"/>
      <c r="Q414" s="30"/>
      <c r="R414" s="1"/>
      <c r="S414" s="27"/>
      <c r="T414" s="27"/>
      <c r="U414" s="27"/>
      <c r="V414" s="27"/>
      <c r="W414" s="27"/>
      <c r="X414" s="27"/>
      <c r="Y414" s="27"/>
      <c r="Z414" s="27"/>
    </row>
    <row r="415" spans="1:26" ht="12.75" customHeight="1" x14ac:dyDescent="0.2">
      <c r="A415" s="27"/>
      <c r="B415" s="192"/>
      <c r="C415" s="27"/>
      <c r="D415" s="27"/>
      <c r="E415" s="27"/>
      <c r="F415" s="27"/>
      <c r="G415" s="27"/>
      <c r="H415" s="27"/>
      <c r="I415" s="27"/>
      <c r="J415" s="27"/>
      <c r="K415" s="200"/>
      <c r="L415" s="1"/>
      <c r="M415" s="1"/>
      <c r="N415" s="27"/>
      <c r="O415" s="1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12.75" customHeight="1" x14ac:dyDescent="0.2">
      <c r="A416" s="27"/>
      <c r="B416" s="192"/>
      <c r="C416" s="27"/>
      <c r="D416" s="27"/>
      <c r="E416" s="27"/>
      <c r="F416" s="27"/>
      <c r="G416" s="27"/>
      <c r="H416" s="27"/>
      <c r="I416" s="27"/>
      <c r="J416" s="27"/>
      <c r="K416" s="200"/>
      <c r="L416" s="1"/>
      <c r="M416" s="1"/>
      <c r="N416" s="27"/>
      <c r="O416" s="1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26.25" x14ac:dyDescent="0.4">
      <c r="A417" s="148"/>
      <c r="B417" s="235" t="s">
        <v>69</v>
      </c>
      <c r="C417" s="236"/>
      <c r="D417" s="236"/>
      <c r="E417" s="236"/>
      <c r="F417" s="236"/>
      <c r="G417" s="236"/>
      <c r="H417" s="236"/>
      <c r="I417" s="236"/>
      <c r="J417" s="236"/>
      <c r="K417" s="173" t="s">
        <v>101</v>
      </c>
      <c r="L417" s="1"/>
      <c r="M417" s="1"/>
      <c r="N417" s="27"/>
      <c r="O417" s="1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20.25" x14ac:dyDescent="0.2">
      <c r="A418" s="245" t="s">
        <v>19</v>
      </c>
      <c r="B418" s="246" t="s">
        <v>70</v>
      </c>
      <c r="C418" s="247"/>
      <c r="D418" s="247"/>
      <c r="E418" s="247"/>
      <c r="F418" s="247"/>
      <c r="G418" s="247"/>
      <c r="H418" s="247"/>
      <c r="I418" s="247"/>
      <c r="J418" s="248"/>
      <c r="K418" s="249" t="s">
        <v>20</v>
      </c>
      <c r="L418" s="243" t="s">
        <v>11</v>
      </c>
      <c r="M418" s="243" t="s">
        <v>12</v>
      </c>
      <c r="N418" s="242" t="s">
        <v>13</v>
      </c>
      <c r="O418" s="243" t="s">
        <v>14</v>
      </c>
      <c r="P418" s="244" t="s">
        <v>15</v>
      </c>
      <c r="Q418" s="244" t="s">
        <v>16</v>
      </c>
      <c r="R418" s="243" t="s">
        <v>17</v>
      </c>
      <c r="S418" s="27"/>
      <c r="T418" s="27"/>
      <c r="U418" s="27"/>
      <c r="V418" s="27"/>
      <c r="W418" s="27"/>
      <c r="X418" s="27"/>
      <c r="Y418" s="27"/>
      <c r="Z418" s="27"/>
    </row>
    <row r="419" spans="1:26" ht="15.75" x14ac:dyDescent="0.25">
      <c r="A419" s="238"/>
      <c r="B419" s="41" t="s">
        <v>71</v>
      </c>
      <c r="C419" s="41" t="s">
        <v>72</v>
      </c>
      <c r="D419" s="41" t="s">
        <v>73</v>
      </c>
      <c r="E419" s="41" t="s">
        <v>74</v>
      </c>
      <c r="F419" s="41" t="s">
        <v>75</v>
      </c>
      <c r="G419" s="41" t="s">
        <v>76</v>
      </c>
      <c r="H419" s="41" t="s">
        <v>77</v>
      </c>
      <c r="I419" s="41" t="s">
        <v>78</v>
      </c>
      <c r="J419" s="41" t="s">
        <v>79</v>
      </c>
      <c r="K419" s="275"/>
      <c r="L419" s="238"/>
      <c r="M419" s="238"/>
      <c r="N419" s="238"/>
      <c r="O419" s="238"/>
      <c r="P419" s="238"/>
      <c r="Q419" s="238"/>
      <c r="R419" s="238"/>
      <c r="S419" s="27"/>
      <c r="T419" s="27"/>
      <c r="U419" s="27"/>
      <c r="V419" s="27"/>
      <c r="W419" s="27"/>
      <c r="X419" s="27"/>
      <c r="Y419" s="27"/>
      <c r="Z419" s="27"/>
    </row>
    <row r="420" spans="1:26" ht="15.75" x14ac:dyDescent="0.25">
      <c r="A420" s="41">
        <v>2402</v>
      </c>
      <c r="B420" s="167">
        <v>39</v>
      </c>
      <c r="C420" s="42"/>
      <c r="D420" s="42"/>
      <c r="E420" s="42"/>
      <c r="F420" s="179"/>
      <c r="G420" s="179"/>
      <c r="H420" s="179"/>
      <c r="I420" s="179"/>
      <c r="J420" s="179"/>
      <c r="K420" s="131"/>
      <c r="L420" s="114"/>
      <c r="M420" s="115"/>
      <c r="N420" s="116"/>
      <c r="O420" s="43"/>
      <c r="P420" s="44">
        <f>B420</f>
        <v>39</v>
      </c>
      <c r="Q420" s="45"/>
      <c r="R420" s="43"/>
      <c r="S420" s="27"/>
      <c r="T420" s="27"/>
      <c r="U420" s="27"/>
      <c r="V420" s="27"/>
      <c r="W420" s="27"/>
      <c r="X420" s="27"/>
      <c r="Y420" s="27"/>
      <c r="Z420" s="27"/>
    </row>
    <row r="421" spans="1:26" ht="15.75" x14ac:dyDescent="0.25">
      <c r="A421" s="41">
        <v>2501</v>
      </c>
      <c r="B421" s="42"/>
      <c r="C421" s="184">
        <v>27</v>
      </c>
      <c r="D421" s="42"/>
      <c r="E421" s="42"/>
      <c r="F421" s="179"/>
      <c r="G421" s="179"/>
      <c r="H421" s="179"/>
      <c r="I421" s="179"/>
      <c r="J421" s="179"/>
      <c r="K421" s="131"/>
      <c r="L421" s="119"/>
      <c r="M421" s="120"/>
      <c r="N421" s="121"/>
      <c r="O421" s="47">
        <f>IF(C421=0,"",C421/B420)</f>
        <v>0.69230769230769229</v>
      </c>
      <c r="P421" s="48">
        <v>29</v>
      </c>
      <c r="Q421" s="49">
        <f>IF(P421=0,"",P421/P420)</f>
        <v>0.74358974358974361</v>
      </c>
      <c r="R421" s="49">
        <f t="shared" ref="R421:R423" si="36">IF(P421=0,"",100%-Q421)</f>
        <v>0.25641025641025639</v>
      </c>
      <c r="S421" s="27"/>
      <c r="T421" s="27"/>
      <c r="U421" s="27"/>
      <c r="V421" s="27"/>
      <c r="W421" s="27"/>
      <c r="X421" s="27"/>
      <c r="Y421" s="27"/>
      <c r="Z421" s="27"/>
    </row>
    <row r="422" spans="1:26" ht="15.75" x14ac:dyDescent="0.25">
      <c r="A422" s="41">
        <v>2502</v>
      </c>
      <c r="B422" s="42"/>
      <c r="C422" s="42"/>
      <c r="D422" s="42">
        <v>11</v>
      </c>
      <c r="E422" s="42"/>
      <c r="F422" s="179"/>
      <c r="G422" s="179"/>
      <c r="H422" s="179"/>
      <c r="I422" s="179"/>
      <c r="J422" s="179"/>
      <c r="K422" s="131"/>
      <c r="L422" s="119"/>
      <c r="M422" s="120"/>
      <c r="N422" s="121"/>
      <c r="O422" s="47">
        <f>IF(D422=0,"",D422/C421)</f>
        <v>0.40740740740740738</v>
      </c>
      <c r="P422" s="48">
        <v>28</v>
      </c>
      <c r="Q422" s="49">
        <f t="shared" ref="Q422:Q423" si="37">IF(P422=0,"",P422/P421)</f>
        <v>0.96551724137931039</v>
      </c>
      <c r="R422" s="49">
        <f t="shared" si="36"/>
        <v>3.4482758620689613E-2</v>
      </c>
      <c r="S422" s="142">
        <f>P422/P420</f>
        <v>0.71794871794871795</v>
      </c>
      <c r="T422" s="27"/>
      <c r="U422" s="27"/>
      <c r="V422" s="27"/>
      <c r="W422" s="27"/>
      <c r="X422" s="27"/>
      <c r="Y422" s="27"/>
      <c r="Z422" s="27"/>
    </row>
    <row r="423" spans="1:26" ht="15.75" x14ac:dyDescent="0.25">
      <c r="A423" s="41">
        <v>2601</v>
      </c>
      <c r="B423" s="42"/>
      <c r="C423" s="42"/>
      <c r="D423" s="42"/>
      <c r="E423" s="42"/>
      <c r="F423" s="179"/>
      <c r="G423" s="179"/>
      <c r="H423" s="179"/>
      <c r="I423" s="179"/>
      <c r="J423" s="179"/>
      <c r="K423" s="131"/>
      <c r="L423" s="119"/>
      <c r="M423" s="120"/>
      <c r="N423" s="121"/>
      <c r="O423" s="47" t="str">
        <f>IF(E423=0,"",E423/D422)</f>
        <v/>
      </c>
      <c r="P423" s="48"/>
      <c r="Q423" s="49" t="str">
        <f t="shared" si="37"/>
        <v/>
      </c>
      <c r="R423" s="49" t="str">
        <f t="shared" si="36"/>
        <v/>
      </c>
      <c r="S423" s="27"/>
      <c r="T423" s="27"/>
      <c r="U423" s="27"/>
      <c r="V423" s="27"/>
      <c r="W423" s="27"/>
      <c r="X423" s="27"/>
      <c r="Y423" s="27"/>
      <c r="Z423" s="27"/>
    </row>
    <row r="424" spans="1:26" ht="15.75" x14ac:dyDescent="0.25">
      <c r="A424" s="41">
        <v>2602</v>
      </c>
      <c r="B424" s="42"/>
      <c r="C424" s="42"/>
      <c r="D424" s="42"/>
      <c r="E424" s="42"/>
      <c r="F424" s="179"/>
      <c r="G424" s="179"/>
      <c r="H424" s="179"/>
      <c r="I424" s="179"/>
      <c r="J424" s="179"/>
      <c r="K424" s="131"/>
      <c r="L424" s="119"/>
      <c r="M424" s="120"/>
      <c r="N424" s="120"/>
      <c r="O424" s="120"/>
      <c r="P424" s="48"/>
      <c r="Q424" s="127"/>
      <c r="R424" s="126"/>
      <c r="S424" s="27"/>
      <c r="T424" s="27"/>
      <c r="U424" s="27"/>
      <c r="V424" s="27"/>
      <c r="W424" s="27"/>
      <c r="X424" s="27"/>
      <c r="Y424" s="27"/>
      <c r="Z424" s="27"/>
    </row>
    <row r="425" spans="1:26" ht="15.75" x14ac:dyDescent="0.25">
      <c r="A425" s="41">
        <v>2701</v>
      </c>
      <c r="B425" s="42"/>
      <c r="C425" s="42"/>
      <c r="D425" s="42"/>
      <c r="E425" s="42"/>
      <c r="F425" s="179"/>
      <c r="G425" s="179"/>
      <c r="H425" s="179"/>
      <c r="I425" s="179"/>
      <c r="J425" s="179"/>
      <c r="K425" s="131"/>
      <c r="L425" s="119"/>
      <c r="M425" s="120"/>
      <c r="N425" s="120"/>
      <c r="O425" s="120"/>
      <c r="P425" s="48"/>
      <c r="Q425" s="127"/>
      <c r="R425" s="126"/>
      <c r="S425" s="27"/>
      <c r="T425" s="27"/>
      <c r="U425" s="27"/>
      <c r="V425" s="27"/>
      <c r="W425" s="27"/>
      <c r="X425" s="27"/>
      <c r="Y425" s="27"/>
      <c r="Z425" s="27"/>
    </row>
    <row r="426" spans="1:26" ht="15.75" x14ac:dyDescent="0.25">
      <c r="A426" s="41">
        <v>2702</v>
      </c>
      <c r="B426" s="42"/>
      <c r="C426" s="42"/>
      <c r="D426" s="42"/>
      <c r="E426" s="42"/>
      <c r="F426" s="179"/>
      <c r="G426" s="179"/>
      <c r="H426" s="179"/>
      <c r="I426" s="179"/>
      <c r="J426" s="179"/>
      <c r="K426" s="131"/>
      <c r="L426" s="119"/>
      <c r="M426" s="120"/>
      <c r="N426" s="120"/>
      <c r="O426" s="120"/>
      <c r="P426" s="48"/>
      <c r="Q426" s="127"/>
      <c r="R426" s="126"/>
      <c r="S426" s="27"/>
      <c r="T426" s="27"/>
      <c r="U426" s="27"/>
      <c r="V426" s="27"/>
      <c r="W426" s="27"/>
      <c r="X426" s="27"/>
      <c r="Y426" s="27"/>
      <c r="Z426" s="27"/>
    </row>
    <row r="427" spans="1:26" ht="15.75" x14ac:dyDescent="0.25">
      <c r="A427" s="41">
        <v>2801</v>
      </c>
      <c r="B427" s="42"/>
      <c r="C427" s="42"/>
      <c r="D427" s="42"/>
      <c r="E427" s="42"/>
      <c r="F427" s="179"/>
      <c r="G427" s="179"/>
      <c r="H427" s="179"/>
      <c r="I427" s="179"/>
      <c r="J427" s="179"/>
      <c r="K427" s="131"/>
      <c r="L427" s="119"/>
      <c r="M427" s="120"/>
      <c r="N427" s="120"/>
      <c r="O427" s="120"/>
      <c r="P427" s="48"/>
      <c r="Q427" s="127"/>
      <c r="R427" s="126"/>
      <c r="S427" s="27"/>
      <c r="T427" s="27"/>
      <c r="U427" s="27"/>
      <c r="V427" s="27"/>
      <c r="W427" s="27"/>
      <c r="X427" s="27"/>
      <c r="Y427" s="27"/>
      <c r="Z427" s="27"/>
    </row>
    <row r="428" spans="1:26" ht="15.75" x14ac:dyDescent="0.25">
      <c r="A428" s="41">
        <v>2802</v>
      </c>
      <c r="B428" s="42"/>
      <c r="C428" s="42"/>
      <c r="D428" s="42"/>
      <c r="E428" s="42"/>
      <c r="F428" s="179"/>
      <c r="G428" s="179"/>
      <c r="H428" s="179"/>
      <c r="I428" s="179"/>
      <c r="J428" s="179"/>
      <c r="K428" s="131"/>
      <c r="L428" s="119"/>
      <c r="M428" s="120"/>
      <c r="N428" s="120"/>
      <c r="O428" s="120"/>
      <c r="P428" s="48"/>
      <c r="Q428" s="127"/>
      <c r="R428" s="126"/>
      <c r="S428" s="27"/>
      <c r="T428" s="27"/>
      <c r="U428" s="27"/>
      <c r="V428" s="27"/>
      <c r="W428" s="27"/>
      <c r="X428" s="27"/>
      <c r="Y428" s="27"/>
      <c r="Z428" s="27"/>
    </row>
    <row r="429" spans="1:26" ht="15.75" x14ac:dyDescent="0.25">
      <c r="A429" s="41">
        <v>2901</v>
      </c>
      <c r="B429" s="42"/>
      <c r="C429" s="42"/>
      <c r="D429" s="42"/>
      <c r="E429" s="42"/>
      <c r="F429" s="179"/>
      <c r="G429" s="179"/>
      <c r="H429" s="179"/>
      <c r="I429" s="179"/>
      <c r="J429" s="179"/>
      <c r="K429" s="131"/>
      <c r="L429" s="119"/>
      <c r="M429" s="120"/>
      <c r="N429" s="122"/>
      <c r="O429" s="164"/>
      <c r="P429" s="48"/>
      <c r="Q429" s="127"/>
      <c r="R429" s="126"/>
      <c r="S429" s="27"/>
      <c r="T429" s="27"/>
      <c r="U429" s="27"/>
      <c r="V429" s="27"/>
      <c r="W429" s="27"/>
      <c r="X429" s="27"/>
      <c r="Y429" s="27"/>
      <c r="Z429" s="27"/>
    </row>
    <row r="430" spans="1:26" ht="15.75" x14ac:dyDescent="0.25">
      <c r="A430" s="41">
        <v>2902</v>
      </c>
      <c r="B430" s="42"/>
      <c r="C430" s="42"/>
      <c r="D430" s="42"/>
      <c r="E430" s="42"/>
      <c r="F430" s="179"/>
      <c r="G430" s="179"/>
      <c r="H430" s="179"/>
      <c r="I430" s="179"/>
      <c r="J430" s="179"/>
      <c r="K430" s="131"/>
      <c r="L430" s="119"/>
      <c r="M430" s="120"/>
      <c r="N430" s="122"/>
      <c r="O430" s="126"/>
      <c r="P430" s="124"/>
      <c r="Q430" s="127"/>
      <c r="R430" s="126"/>
      <c r="S430" s="27"/>
      <c r="T430" s="27"/>
      <c r="U430" s="27"/>
      <c r="V430" s="27"/>
      <c r="W430" s="27"/>
      <c r="X430" s="27"/>
      <c r="Y430" s="27"/>
      <c r="Z430" s="27"/>
    </row>
    <row r="431" spans="1:26" ht="15.75" x14ac:dyDescent="0.25">
      <c r="A431" s="41">
        <v>3001</v>
      </c>
      <c r="B431" s="42"/>
      <c r="C431" s="42"/>
      <c r="D431" s="42"/>
      <c r="E431" s="42"/>
      <c r="F431" s="179"/>
      <c r="G431" s="179"/>
      <c r="H431" s="179"/>
      <c r="I431" s="179"/>
      <c r="J431" s="179"/>
      <c r="K431" s="131"/>
      <c r="L431" s="119"/>
      <c r="M431" s="120"/>
      <c r="N431" s="122"/>
      <c r="O431" s="126"/>
      <c r="P431" s="124"/>
      <c r="Q431" s="127"/>
      <c r="R431" s="126"/>
      <c r="S431" s="27"/>
      <c r="T431" s="27"/>
      <c r="U431" s="27"/>
      <c r="V431" s="27"/>
      <c r="W431" s="27"/>
      <c r="X431" s="27"/>
      <c r="Y431" s="27"/>
      <c r="Z431" s="27"/>
    </row>
    <row r="432" spans="1:26" ht="15.75" x14ac:dyDescent="0.25">
      <c r="A432" s="41">
        <v>3002</v>
      </c>
      <c r="B432" s="42"/>
      <c r="C432" s="42"/>
      <c r="D432" s="42"/>
      <c r="E432" s="42"/>
      <c r="F432" s="179"/>
      <c r="G432" s="179"/>
      <c r="H432" s="179"/>
      <c r="I432" s="179"/>
      <c r="J432" s="179"/>
      <c r="K432" s="131"/>
      <c r="L432" s="119"/>
      <c r="M432" s="120"/>
      <c r="N432" s="122"/>
      <c r="O432" s="120"/>
      <c r="P432" s="122"/>
      <c r="Q432" s="158"/>
      <c r="R432" s="126"/>
      <c r="S432" s="27"/>
      <c r="T432" s="27"/>
      <c r="U432" s="27"/>
      <c r="V432" s="27"/>
      <c r="W432" s="27"/>
      <c r="X432" s="27"/>
      <c r="Y432" s="27"/>
      <c r="Z432" s="27"/>
    </row>
    <row r="433" spans="1:26" ht="15.75" x14ac:dyDescent="0.25">
      <c r="A433" s="41">
        <v>3101</v>
      </c>
      <c r="B433" s="42"/>
      <c r="C433" s="42"/>
      <c r="D433" s="42"/>
      <c r="E433" s="42"/>
      <c r="F433" s="179"/>
      <c r="G433" s="179"/>
      <c r="H433" s="179"/>
      <c r="I433" s="179"/>
      <c r="J433" s="179"/>
      <c r="K433" s="131"/>
      <c r="L433" s="119"/>
      <c r="M433" s="120"/>
      <c r="N433" s="122"/>
      <c r="O433" s="52" t="s">
        <v>35</v>
      </c>
      <c r="P433" s="94"/>
      <c r="Q433" s="54" t="str">
        <f>IF(SUM(K424:K433)=0,"",SUM(K424:K433))</f>
        <v/>
      </c>
      <c r="R433" s="55" t="s">
        <v>20</v>
      </c>
      <c r="S433" s="27"/>
      <c r="T433" s="27"/>
      <c r="U433" s="27"/>
      <c r="V433" s="27"/>
      <c r="W433" s="27"/>
      <c r="X433" s="27"/>
      <c r="Y433" s="27"/>
      <c r="Z433" s="27"/>
    </row>
    <row r="434" spans="1:26" ht="15.75" x14ac:dyDescent="0.25">
      <c r="A434" s="41">
        <v>3102</v>
      </c>
      <c r="B434" s="42"/>
      <c r="C434" s="42"/>
      <c r="D434" s="42"/>
      <c r="E434" s="42"/>
      <c r="F434" s="179"/>
      <c r="G434" s="179"/>
      <c r="H434" s="179"/>
      <c r="I434" s="179"/>
      <c r="J434" s="179"/>
      <c r="K434" s="131"/>
      <c r="L434" s="119"/>
      <c r="M434" s="120"/>
      <c r="N434" s="122"/>
      <c r="O434" s="56" t="s">
        <v>36</v>
      </c>
      <c r="P434" s="96" t="e">
        <f>IF(P433/Q433=0,"",P433/Q433)</f>
        <v>#VALUE!</v>
      </c>
      <c r="Q434" s="58" t="e">
        <f>IF(P433/Q433=0,"",P433/Q433)</f>
        <v>#VALUE!</v>
      </c>
      <c r="R434" s="59" t="s">
        <v>37</v>
      </c>
      <c r="S434" s="27"/>
      <c r="T434" s="27"/>
      <c r="U434" s="27"/>
      <c r="V434" s="27"/>
      <c r="W434" s="27"/>
      <c r="X434" s="27"/>
      <c r="Y434" s="27"/>
      <c r="Z434" s="27"/>
    </row>
    <row r="435" spans="1:26" ht="15.75" x14ac:dyDescent="0.25">
      <c r="A435" s="41">
        <v>3201</v>
      </c>
      <c r="B435" s="186"/>
      <c r="C435" s="186"/>
      <c r="D435" s="186"/>
      <c r="E435" s="186"/>
      <c r="F435" s="204"/>
      <c r="G435" s="204"/>
      <c r="H435" s="204"/>
      <c r="I435" s="204"/>
      <c r="J435" s="204"/>
      <c r="K435" s="131"/>
      <c r="L435" s="128"/>
      <c r="M435" s="129"/>
      <c r="N435" s="130"/>
      <c r="O435" s="61"/>
      <c r="P435" s="62"/>
      <c r="Q435" s="62"/>
      <c r="R435" s="63"/>
      <c r="S435" s="27"/>
      <c r="T435" s="27"/>
      <c r="U435" s="27"/>
      <c r="V435" s="27"/>
      <c r="W435" s="27"/>
      <c r="X435" s="27"/>
      <c r="Y435" s="27"/>
      <c r="Z435" s="27"/>
    </row>
    <row r="436" spans="1:26" ht="18" x14ac:dyDescent="0.25">
      <c r="A436" s="22"/>
      <c r="B436" s="253" t="s">
        <v>80</v>
      </c>
      <c r="C436" s="253"/>
      <c r="D436" s="253"/>
      <c r="E436" s="253"/>
      <c r="F436" s="253"/>
      <c r="G436" s="253"/>
      <c r="H436" s="253"/>
      <c r="I436" s="253"/>
      <c r="J436" s="253"/>
      <c r="K436" s="185">
        <f>SUM(K420:K432)</f>
        <v>0</v>
      </c>
      <c r="L436" s="65" t="str">
        <f>IF(K428=0,"",K428/#REF!)</f>
        <v/>
      </c>
      <c r="M436" s="65" t="str">
        <f>IF(K436=0,"",K436/#REF!)</f>
        <v/>
      </c>
      <c r="N436" s="65" t="str">
        <f>IF(K428=0,"",M436-L436)</f>
        <v/>
      </c>
      <c r="O436" s="1"/>
      <c r="P436" s="27"/>
      <c r="Q436" s="30"/>
      <c r="R436" s="1"/>
      <c r="S436" s="27"/>
      <c r="T436" s="27"/>
      <c r="U436" s="27"/>
      <c r="V436" s="27"/>
      <c r="W436" s="27"/>
      <c r="X436" s="27"/>
      <c r="Y436" s="27"/>
      <c r="Z436" s="27"/>
    </row>
    <row r="437" spans="1:26" ht="12.75" customHeight="1" x14ac:dyDescent="0.2">
      <c r="A437" s="27"/>
      <c r="B437" s="192"/>
      <c r="C437" s="27"/>
      <c r="D437" s="27"/>
      <c r="E437" s="27"/>
      <c r="F437" s="27"/>
      <c r="G437" s="27"/>
      <c r="H437" s="27"/>
      <c r="I437" s="27"/>
      <c r="J437" s="27"/>
      <c r="K437" s="200"/>
      <c r="L437" s="1"/>
      <c r="M437" s="1"/>
      <c r="N437" s="27"/>
      <c r="O437" s="1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12.75" customHeight="1" x14ac:dyDescent="0.2">
      <c r="A438" s="27"/>
      <c r="B438" s="192"/>
      <c r="C438" s="27"/>
      <c r="D438" s="27"/>
      <c r="E438" s="27"/>
      <c r="F438" s="27"/>
      <c r="G438" s="27"/>
      <c r="H438" s="27"/>
      <c r="I438" s="27"/>
      <c r="J438" s="27"/>
      <c r="K438" s="200"/>
      <c r="L438" s="1"/>
      <c r="M438" s="1"/>
      <c r="N438" s="27"/>
      <c r="O438" s="1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26.25" x14ac:dyDescent="0.4">
      <c r="A439" s="150"/>
      <c r="B439" s="235" t="s">
        <v>69</v>
      </c>
      <c r="C439" s="236"/>
      <c r="D439" s="236"/>
      <c r="E439" s="236"/>
      <c r="F439" s="236"/>
      <c r="G439" s="236"/>
      <c r="H439" s="236"/>
      <c r="I439" s="236"/>
      <c r="J439" s="236"/>
      <c r="K439" s="173" t="s">
        <v>102</v>
      </c>
      <c r="L439" s="1"/>
      <c r="M439" s="1"/>
      <c r="N439" s="27"/>
      <c r="O439" s="1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20.25" x14ac:dyDescent="0.2">
      <c r="A440" s="245" t="s">
        <v>19</v>
      </c>
      <c r="B440" s="246" t="s">
        <v>70</v>
      </c>
      <c r="C440" s="247"/>
      <c r="D440" s="247"/>
      <c r="E440" s="247"/>
      <c r="F440" s="247"/>
      <c r="G440" s="247"/>
      <c r="H440" s="247"/>
      <c r="I440" s="247"/>
      <c r="J440" s="248"/>
      <c r="K440" s="249" t="s">
        <v>20</v>
      </c>
      <c r="L440" s="243" t="s">
        <v>11</v>
      </c>
      <c r="M440" s="243" t="s">
        <v>12</v>
      </c>
      <c r="N440" s="242" t="s">
        <v>13</v>
      </c>
      <c r="O440" s="243" t="s">
        <v>14</v>
      </c>
      <c r="P440" s="244" t="s">
        <v>15</v>
      </c>
      <c r="Q440" s="244" t="s">
        <v>16</v>
      </c>
      <c r="R440" s="243" t="s">
        <v>17</v>
      </c>
      <c r="S440" s="27"/>
      <c r="T440" s="27"/>
      <c r="U440" s="27"/>
      <c r="V440" s="27"/>
      <c r="W440" s="27"/>
      <c r="X440" s="27"/>
      <c r="Y440" s="27"/>
      <c r="Z440" s="27"/>
    </row>
    <row r="441" spans="1:26" ht="15.75" x14ac:dyDescent="0.25">
      <c r="A441" s="238"/>
      <c r="B441" s="41" t="s">
        <v>71</v>
      </c>
      <c r="C441" s="41" t="s">
        <v>72</v>
      </c>
      <c r="D441" s="41" t="s">
        <v>73</v>
      </c>
      <c r="E441" s="41" t="s">
        <v>74</v>
      </c>
      <c r="F441" s="41" t="s">
        <v>75</v>
      </c>
      <c r="G441" s="41" t="s">
        <v>76</v>
      </c>
      <c r="H441" s="41" t="s">
        <v>77</v>
      </c>
      <c r="I441" s="41" t="s">
        <v>78</v>
      </c>
      <c r="J441" s="41" t="s">
        <v>79</v>
      </c>
      <c r="K441" s="275"/>
      <c r="L441" s="238"/>
      <c r="M441" s="238"/>
      <c r="N441" s="238"/>
      <c r="O441" s="238"/>
      <c r="P441" s="238"/>
      <c r="Q441" s="238"/>
      <c r="R441" s="238"/>
      <c r="S441" s="27"/>
      <c r="T441" s="27"/>
      <c r="U441" s="27"/>
      <c r="V441" s="27"/>
      <c r="W441" s="27"/>
      <c r="X441" s="27"/>
      <c r="Y441" s="27"/>
      <c r="Z441" s="27"/>
    </row>
    <row r="442" spans="1:26" ht="15.75" x14ac:dyDescent="0.25">
      <c r="A442" s="41">
        <v>2501</v>
      </c>
      <c r="B442" s="167">
        <v>34</v>
      </c>
      <c r="C442" s="42"/>
      <c r="D442" s="42"/>
      <c r="E442" s="42"/>
      <c r="F442" s="179"/>
      <c r="G442" s="179"/>
      <c r="H442" s="179"/>
      <c r="I442" s="179"/>
      <c r="J442" s="179"/>
      <c r="K442" s="131"/>
      <c r="L442" s="114"/>
      <c r="M442" s="115"/>
      <c r="N442" s="116"/>
      <c r="O442" s="43"/>
      <c r="P442" s="44">
        <f>B442</f>
        <v>34</v>
      </c>
      <c r="Q442" s="45"/>
      <c r="R442" s="43"/>
      <c r="S442" s="27"/>
      <c r="T442" s="27"/>
      <c r="U442" s="27"/>
      <c r="V442" s="27"/>
      <c r="W442" s="27"/>
      <c r="X442" s="27"/>
      <c r="Y442" s="27"/>
      <c r="Z442" s="27"/>
    </row>
    <row r="443" spans="1:26" ht="15.75" x14ac:dyDescent="0.25">
      <c r="A443" s="41">
        <v>2502</v>
      </c>
      <c r="B443" s="42"/>
      <c r="C443" s="184">
        <v>30</v>
      </c>
      <c r="D443" s="42"/>
      <c r="E443" s="42"/>
      <c r="F443" s="179"/>
      <c r="G443" s="179"/>
      <c r="H443" s="179"/>
      <c r="I443" s="179"/>
      <c r="J443" s="179"/>
      <c r="K443" s="131"/>
      <c r="L443" s="119"/>
      <c r="M443" s="120"/>
      <c r="N443" s="121"/>
      <c r="O443" s="47">
        <f>IF(C443=0,"",C443/B442)</f>
        <v>0.88235294117647056</v>
      </c>
      <c r="P443" s="48">
        <v>30</v>
      </c>
      <c r="Q443" s="49">
        <f>IF(P443=0,"",P443/P442)</f>
        <v>0.88235294117647056</v>
      </c>
      <c r="R443" s="49">
        <f t="shared" ref="R443:R445" si="38">IF(P443=0,"",100%-Q443)</f>
        <v>0.11764705882352944</v>
      </c>
      <c r="S443" s="27"/>
      <c r="T443" s="27"/>
      <c r="U443" s="27"/>
      <c r="V443" s="27"/>
      <c r="W443" s="27"/>
      <c r="X443" s="27"/>
      <c r="Y443" s="27"/>
      <c r="Z443" s="27"/>
    </row>
    <row r="444" spans="1:26" ht="15.75" x14ac:dyDescent="0.25">
      <c r="A444" s="41">
        <v>2601</v>
      </c>
      <c r="B444" s="42"/>
      <c r="C444" s="42"/>
      <c r="D444" s="42"/>
      <c r="E444" s="42"/>
      <c r="F444" s="179"/>
      <c r="G444" s="179"/>
      <c r="H444" s="179"/>
      <c r="I444" s="179"/>
      <c r="J444" s="179"/>
      <c r="K444" s="131"/>
      <c r="L444" s="119"/>
      <c r="M444" s="120"/>
      <c r="N444" s="121"/>
      <c r="O444" s="47" t="str">
        <f>IF(D444=0,"",D444/C443)</f>
        <v/>
      </c>
      <c r="P444" s="48"/>
      <c r="Q444" s="49" t="str">
        <f t="shared" ref="Q444:Q445" si="39">IF(P444=0,"",P444/P443)</f>
        <v/>
      </c>
      <c r="R444" s="49" t="str">
        <f t="shared" si="38"/>
        <v/>
      </c>
      <c r="S444" s="142">
        <f>P444/P442</f>
        <v>0</v>
      </c>
      <c r="T444" s="27"/>
      <c r="U444" s="27"/>
      <c r="V444" s="27"/>
      <c r="W444" s="27"/>
      <c r="X444" s="27"/>
      <c r="Y444" s="27"/>
      <c r="Z444" s="27"/>
    </row>
    <row r="445" spans="1:26" ht="15.75" x14ac:dyDescent="0.25">
      <c r="A445" s="41">
        <v>2602</v>
      </c>
      <c r="B445" s="42"/>
      <c r="C445" s="42"/>
      <c r="D445" s="42"/>
      <c r="E445" s="42"/>
      <c r="F445" s="179"/>
      <c r="G445" s="179"/>
      <c r="H445" s="179"/>
      <c r="I445" s="179"/>
      <c r="J445" s="179"/>
      <c r="K445" s="131"/>
      <c r="L445" s="119"/>
      <c r="M445" s="120"/>
      <c r="N445" s="121"/>
      <c r="O445" s="47" t="str">
        <f>IF(E445=0,"",E445/D444)</f>
        <v/>
      </c>
      <c r="P445" s="48"/>
      <c r="Q445" s="49" t="str">
        <f t="shared" si="39"/>
        <v/>
      </c>
      <c r="R445" s="49" t="str">
        <f t="shared" si="38"/>
        <v/>
      </c>
      <c r="S445" s="27"/>
      <c r="T445" s="27"/>
      <c r="U445" s="27"/>
      <c r="V445" s="27"/>
      <c r="W445" s="27"/>
      <c r="X445" s="27"/>
      <c r="Y445" s="27"/>
      <c r="Z445" s="27"/>
    </row>
    <row r="446" spans="1:26" ht="15.75" x14ac:dyDescent="0.25">
      <c r="A446" s="41">
        <v>2701</v>
      </c>
      <c r="B446" s="42"/>
      <c r="C446" s="42"/>
      <c r="D446" s="42"/>
      <c r="E446" s="42"/>
      <c r="F446" s="179"/>
      <c r="G446" s="179"/>
      <c r="H446" s="179"/>
      <c r="I446" s="179"/>
      <c r="J446" s="179"/>
      <c r="K446" s="131"/>
      <c r="L446" s="119"/>
      <c r="M446" s="120"/>
      <c r="N446" s="120"/>
      <c r="O446" s="120"/>
      <c r="P446" s="48"/>
      <c r="Q446" s="127"/>
      <c r="R446" s="126"/>
      <c r="S446" s="27"/>
      <c r="T446" s="27"/>
      <c r="U446" s="27"/>
      <c r="V446" s="27"/>
      <c r="W446" s="27"/>
      <c r="X446" s="27"/>
      <c r="Y446" s="27"/>
      <c r="Z446" s="27"/>
    </row>
    <row r="447" spans="1:26" ht="15.75" x14ac:dyDescent="0.25">
      <c r="A447" s="41">
        <v>2702</v>
      </c>
      <c r="B447" s="42"/>
      <c r="C447" s="42"/>
      <c r="D447" s="42"/>
      <c r="E447" s="42"/>
      <c r="F447" s="179"/>
      <c r="G447" s="179"/>
      <c r="H447" s="179"/>
      <c r="I447" s="179"/>
      <c r="J447" s="179"/>
      <c r="K447" s="131"/>
      <c r="L447" s="119"/>
      <c r="M447" s="120"/>
      <c r="N447" s="120"/>
      <c r="O447" s="120"/>
      <c r="P447" s="48"/>
      <c r="Q447" s="127"/>
      <c r="R447" s="126"/>
      <c r="S447" s="27"/>
      <c r="T447" s="27"/>
      <c r="U447" s="27"/>
      <c r="V447" s="27"/>
      <c r="W447" s="27"/>
      <c r="X447" s="27"/>
      <c r="Y447" s="27"/>
      <c r="Z447" s="27"/>
    </row>
    <row r="448" spans="1:26" ht="15.75" x14ac:dyDescent="0.25">
      <c r="A448" s="41">
        <v>2801</v>
      </c>
      <c r="B448" s="42"/>
      <c r="C448" s="42"/>
      <c r="D448" s="42"/>
      <c r="E448" s="42"/>
      <c r="F448" s="179"/>
      <c r="G448" s="179"/>
      <c r="H448" s="179"/>
      <c r="I448" s="179"/>
      <c r="J448" s="179"/>
      <c r="K448" s="131"/>
      <c r="L448" s="119"/>
      <c r="M448" s="120"/>
      <c r="N448" s="120"/>
      <c r="O448" s="120"/>
      <c r="P448" s="48"/>
      <c r="Q448" s="127"/>
      <c r="R448" s="126"/>
      <c r="S448" s="27"/>
      <c r="T448" s="27"/>
      <c r="U448" s="27"/>
      <c r="V448" s="27"/>
      <c r="W448" s="27"/>
      <c r="X448" s="27"/>
      <c r="Y448" s="27"/>
      <c r="Z448" s="27"/>
    </row>
    <row r="449" spans="1:26" ht="15.75" x14ac:dyDescent="0.25">
      <c r="A449" s="41">
        <v>2802</v>
      </c>
      <c r="B449" s="42"/>
      <c r="C449" s="42"/>
      <c r="D449" s="42"/>
      <c r="E449" s="42"/>
      <c r="F449" s="179"/>
      <c r="G449" s="179"/>
      <c r="H449" s="179"/>
      <c r="I449" s="179"/>
      <c r="J449" s="179"/>
      <c r="K449" s="131"/>
      <c r="L449" s="119"/>
      <c r="M449" s="120"/>
      <c r="N449" s="120"/>
      <c r="O449" s="120"/>
      <c r="P449" s="48"/>
      <c r="Q449" s="127"/>
      <c r="R449" s="126"/>
      <c r="S449" s="27"/>
      <c r="T449" s="27"/>
      <c r="U449" s="27"/>
      <c r="V449" s="27"/>
      <c r="W449" s="27"/>
      <c r="X449" s="27"/>
      <c r="Y449" s="27"/>
      <c r="Z449" s="27"/>
    </row>
    <row r="450" spans="1:26" ht="15.75" x14ac:dyDescent="0.25">
      <c r="A450" s="41">
        <v>2901</v>
      </c>
      <c r="B450" s="42"/>
      <c r="C450" s="42"/>
      <c r="D450" s="42"/>
      <c r="E450" s="42"/>
      <c r="F450" s="179"/>
      <c r="G450" s="179"/>
      <c r="H450" s="179"/>
      <c r="I450" s="179"/>
      <c r="J450" s="179"/>
      <c r="K450" s="131"/>
      <c r="L450" s="119"/>
      <c r="M450" s="120"/>
      <c r="N450" s="120"/>
      <c r="O450" s="120"/>
      <c r="P450" s="48"/>
      <c r="Q450" s="127"/>
      <c r="R450" s="126"/>
      <c r="S450" s="27"/>
      <c r="T450" s="27"/>
      <c r="U450" s="27"/>
      <c r="V450" s="27"/>
      <c r="W450" s="27"/>
      <c r="X450" s="27"/>
      <c r="Y450" s="27"/>
      <c r="Z450" s="27"/>
    </row>
    <row r="451" spans="1:26" ht="15.75" x14ac:dyDescent="0.25">
      <c r="A451" s="41">
        <v>2902</v>
      </c>
      <c r="B451" s="42"/>
      <c r="C451" s="42"/>
      <c r="D451" s="42"/>
      <c r="E451" s="42"/>
      <c r="F451" s="179"/>
      <c r="G451" s="179"/>
      <c r="H451" s="179"/>
      <c r="I451" s="179"/>
      <c r="J451" s="179"/>
      <c r="K451" s="131"/>
      <c r="L451" s="119"/>
      <c r="M451" s="120"/>
      <c r="N451" s="122"/>
      <c r="O451" s="161"/>
      <c r="P451" s="48"/>
      <c r="Q451" s="127"/>
      <c r="R451" s="126"/>
      <c r="S451" s="27"/>
      <c r="T451" s="27"/>
      <c r="U451" s="27"/>
      <c r="V451" s="27"/>
      <c r="W451" s="27"/>
      <c r="X451" s="27"/>
      <c r="Y451" s="27"/>
      <c r="Z451" s="27"/>
    </row>
    <row r="452" spans="1:26" ht="15.75" x14ac:dyDescent="0.25">
      <c r="A452" s="41">
        <v>3001</v>
      </c>
      <c r="B452" s="42"/>
      <c r="C452" s="42"/>
      <c r="D452" s="42"/>
      <c r="E452" s="42"/>
      <c r="F452" s="179"/>
      <c r="G452" s="179"/>
      <c r="H452" s="179"/>
      <c r="I452" s="179"/>
      <c r="J452" s="179"/>
      <c r="K452" s="131"/>
      <c r="L452" s="119"/>
      <c r="M452" s="120"/>
      <c r="N452" s="122"/>
      <c r="O452" s="126"/>
      <c r="P452" s="124"/>
      <c r="Q452" s="127"/>
      <c r="R452" s="126"/>
      <c r="S452" s="27"/>
      <c r="T452" s="27"/>
      <c r="U452" s="27"/>
      <c r="V452" s="27"/>
      <c r="W452" s="27"/>
      <c r="X452" s="27"/>
      <c r="Y452" s="27"/>
      <c r="Z452" s="27"/>
    </row>
    <row r="453" spans="1:26" ht="15.75" x14ac:dyDescent="0.25">
      <c r="A453" s="41">
        <v>3002</v>
      </c>
      <c r="B453" s="42"/>
      <c r="C453" s="42"/>
      <c r="D453" s="42"/>
      <c r="E453" s="42"/>
      <c r="F453" s="179"/>
      <c r="G453" s="179"/>
      <c r="H453" s="179"/>
      <c r="I453" s="179"/>
      <c r="J453" s="179"/>
      <c r="K453" s="131"/>
      <c r="L453" s="119"/>
      <c r="M453" s="120"/>
      <c r="N453" s="122"/>
      <c r="O453" s="126"/>
      <c r="P453" s="124"/>
      <c r="Q453" s="127"/>
      <c r="R453" s="126"/>
      <c r="S453" s="27"/>
      <c r="T453" s="27"/>
      <c r="U453" s="27"/>
      <c r="V453" s="27"/>
      <c r="W453" s="27"/>
      <c r="X453" s="27"/>
      <c r="Y453" s="27"/>
      <c r="Z453" s="27"/>
    </row>
    <row r="454" spans="1:26" ht="15.75" x14ac:dyDescent="0.25">
      <c r="A454" s="41">
        <v>3101</v>
      </c>
      <c r="B454" s="42"/>
      <c r="C454" s="42"/>
      <c r="D454" s="42"/>
      <c r="E454" s="42"/>
      <c r="F454" s="179"/>
      <c r="G454" s="179"/>
      <c r="H454" s="179"/>
      <c r="I454" s="179"/>
      <c r="J454" s="179"/>
      <c r="K454" s="131"/>
      <c r="L454" s="119"/>
      <c r="M454" s="120"/>
      <c r="N454" s="122"/>
      <c r="O454" s="120"/>
      <c r="P454" s="122"/>
      <c r="Q454" s="158"/>
      <c r="R454" s="126"/>
      <c r="S454" s="27"/>
      <c r="T454" s="27"/>
      <c r="U454" s="27"/>
      <c r="V454" s="27"/>
      <c r="W454" s="27"/>
      <c r="X454" s="27"/>
      <c r="Y454" s="27"/>
      <c r="Z454" s="27"/>
    </row>
    <row r="455" spans="1:26" ht="15.75" x14ac:dyDescent="0.25">
      <c r="A455" s="41">
        <v>3102</v>
      </c>
      <c r="B455" s="42"/>
      <c r="C455" s="42"/>
      <c r="D455" s="42"/>
      <c r="E455" s="42"/>
      <c r="F455" s="179"/>
      <c r="G455" s="179"/>
      <c r="H455" s="179"/>
      <c r="I455" s="179"/>
      <c r="J455" s="179"/>
      <c r="K455" s="131"/>
      <c r="L455" s="119"/>
      <c r="M455" s="120"/>
      <c r="N455" s="122"/>
      <c r="O455" s="52" t="s">
        <v>35</v>
      </c>
      <c r="P455" s="94"/>
      <c r="Q455" s="54" t="str">
        <f>IF(SUM(K446:K455)=0,"",SUM(K446:K455))</f>
        <v/>
      </c>
      <c r="R455" s="55" t="s">
        <v>20</v>
      </c>
      <c r="S455" s="27"/>
      <c r="T455" s="27"/>
      <c r="U455" s="27"/>
      <c r="V455" s="27"/>
      <c r="W455" s="27"/>
      <c r="X455" s="27"/>
      <c r="Y455" s="27"/>
      <c r="Z455" s="27"/>
    </row>
    <row r="456" spans="1:26" ht="15.75" x14ac:dyDescent="0.25">
      <c r="A456" s="41">
        <v>3201</v>
      </c>
      <c r="B456" s="42"/>
      <c r="C456" s="42"/>
      <c r="D456" s="42"/>
      <c r="E456" s="42"/>
      <c r="F456" s="179"/>
      <c r="G456" s="179"/>
      <c r="H456" s="179"/>
      <c r="I456" s="179"/>
      <c r="J456" s="179"/>
      <c r="K456" s="131"/>
      <c r="L456" s="119"/>
      <c r="M456" s="120"/>
      <c r="N456" s="122"/>
      <c r="O456" s="56" t="s">
        <v>36</v>
      </c>
      <c r="P456" s="96" t="e">
        <f>IF(P455/Q455=0,"",P455/Q455)</f>
        <v>#VALUE!</v>
      </c>
      <c r="Q456" s="58" t="e">
        <f>IF(P455/Q455=0,"",P455/Q455)</f>
        <v>#VALUE!</v>
      </c>
      <c r="R456" s="59" t="s">
        <v>37</v>
      </c>
      <c r="S456" s="27"/>
      <c r="T456" s="27"/>
      <c r="U456" s="27"/>
      <c r="V456" s="27"/>
      <c r="W456" s="27"/>
      <c r="X456" s="27"/>
      <c r="Y456" s="27"/>
      <c r="Z456" s="27"/>
    </row>
    <row r="457" spans="1:26" ht="15.75" x14ac:dyDescent="0.25">
      <c r="A457" s="41">
        <v>3202</v>
      </c>
      <c r="B457" s="186"/>
      <c r="C457" s="186"/>
      <c r="D457" s="186"/>
      <c r="E457" s="186"/>
      <c r="F457" s="204"/>
      <c r="G457" s="204"/>
      <c r="H457" s="204"/>
      <c r="I457" s="204"/>
      <c r="J457" s="204"/>
      <c r="K457" s="131"/>
      <c r="L457" s="128"/>
      <c r="M457" s="129"/>
      <c r="N457" s="130"/>
      <c r="O457" s="61"/>
      <c r="P457" s="62"/>
      <c r="Q457" s="62"/>
      <c r="R457" s="63"/>
      <c r="S457" s="27"/>
      <c r="T457" s="27"/>
      <c r="U457" s="27"/>
      <c r="V457" s="27"/>
      <c r="W457" s="27"/>
      <c r="X457" s="27"/>
      <c r="Y457" s="27"/>
      <c r="Z457" s="27"/>
    </row>
    <row r="458" spans="1:26" ht="18" x14ac:dyDescent="0.25">
      <c r="A458" s="22"/>
      <c r="B458" s="253" t="s">
        <v>80</v>
      </c>
      <c r="C458" s="253"/>
      <c r="D458" s="253"/>
      <c r="E458" s="253"/>
      <c r="F458" s="253"/>
      <c r="G458" s="253"/>
      <c r="H458" s="253"/>
      <c r="I458" s="253"/>
      <c r="J458" s="253"/>
      <c r="K458" s="185">
        <f>SUM(K442:K454)</f>
        <v>0</v>
      </c>
      <c r="L458" s="65" t="str">
        <f>IF(K450=0,"",K450/#REF!)</f>
        <v/>
      </c>
      <c r="M458" s="65" t="str">
        <f>IF(K458=0,"",K458/#REF!)</f>
        <v/>
      </c>
      <c r="N458" s="65" t="str">
        <f>IF(K450=0,"",M458-L458)</f>
        <v/>
      </c>
      <c r="O458" s="1"/>
      <c r="P458" s="27"/>
      <c r="Q458" s="30"/>
      <c r="R458" s="1"/>
      <c r="S458" s="27"/>
      <c r="T458" s="27"/>
      <c r="U458" s="27"/>
      <c r="V458" s="27"/>
      <c r="W458" s="27"/>
      <c r="X458" s="27"/>
      <c r="Y458" s="27"/>
      <c r="Z458" s="27"/>
    </row>
    <row r="459" spans="1:26" ht="12.75" customHeight="1" x14ac:dyDescent="0.2">
      <c r="A459" s="27"/>
      <c r="B459" s="192"/>
      <c r="C459" s="27"/>
      <c r="D459" s="27"/>
      <c r="E459" s="27"/>
      <c r="F459" s="27"/>
      <c r="G459" s="27"/>
      <c r="H459" s="27"/>
      <c r="I459" s="27"/>
      <c r="J459" s="27"/>
      <c r="K459" s="200"/>
      <c r="L459" s="1"/>
      <c r="M459" s="1"/>
      <c r="N459" s="27"/>
      <c r="O459" s="1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12.75" customHeight="1" x14ac:dyDescent="0.2">
      <c r="A460" s="27"/>
      <c r="B460" s="192"/>
      <c r="C460" s="27"/>
      <c r="D460" s="27"/>
      <c r="E460" s="27"/>
      <c r="F460" s="27"/>
      <c r="G460" s="27"/>
      <c r="H460" s="27"/>
      <c r="I460" s="27"/>
      <c r="J460" s="27"/>
      <c r="K460" s="200"/>
      <c r="L460" s="1"/>
      <c r="M460" s="1"/>
      <c r="N460" s="27"/>
      <c r="O460" s="1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s="229" customFormat="1" ht="26.25" x14ac:dyDescent="0.4">
      <c r="B461" s="235" t="s">
        <v>69</v>
      </c>
      <c r="C461" s="236"/>
      <c r="D461" s="236"/>
      <c r="E461" s="236"/>
      <c r="F461" s="236"/>
      <c r="G461" s="236"/>
      <c r="H461" s="236"/>
      <c r="I461" s="236"/>
      <c r="J461" s="236"/>
      <c r="K461" s="173" t="s">
        <v>103</v>
      </c>
      <c r="L461" s="1"/>
      <c r="M461" s="1"/>
      <c r="N461" s="27"/>
      <c r="O461" s="1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s="229" customFormat="1" ht="20.25" x14ac:dyDescent="0.2">
      <c r="A462" s="245" t="s">
        <v>19</v>
      </c>
      <c r="B462" s="246" t="s">
        <v>70</v>
      </c>
      <c r="C462" s="247"/>
      <c r="D462" s="247"/>
      <c r="E462" s="247"/>
      <c r="F462" s="247"/>
      <c r="G462" s="247"/>
      <c r="H462" s="247"/>
      <c r="I462" s="247"/>
      <c r="J462" s="248"/>
      <c r="K462" s="249" t="s">
        <v>20</v>
      </c>
      <c r="L462" s="243" t="s">
        <v>11</v>
      </c>
      <c r="M462" s="243" t="s">
        <v>12</v>
      </c>
      <c r="N462" s="242" t="s">
        <v>13</v>
      </c>
      <c r="O462" s="243" t="s">
        <v>14</v>
      </c>
      <c r="P462" s="244" t="s">
        <v>15</v>
      </c>
      <c r="Q462" s="244" t="s">
        <v>16</v>
      </c>
      <c r="R462" s="243" t="s">
        <v>17</v>
      </c>
      <c r="S462" s="27"/>
      <c r="T462" s="27"/>
      <c r="U462" s="27"/>
      <c r="V462" s="27"/>
      <c r="W462" s="27"/>
      <c r="X462" s="27"/>
      <c r="Y462" s="27"/>
      <c r="Z462" s="27"/>
    </row>
    <row r="463" spans="1:26" s="229" customFormat="1" ht="15.75" x14ac:dyDescent="0.25">
      <c r="A463" s="238"/>
      <c r="B463" s="41" t="s">
        <v>71</v>
      </c>
      <c r="C463" s="41" t="s">
        <v>72</v>
      </c>
      <c r="D463" s="41" t="s">
        <v>73</v>
      </c>
      <c r="E463" s="41" t="s">
        <v>74</v>
      </c>
      <c r="F463" s="41" t="s">
        <v>75</v>
      </c>
      <c r="G463" s="41" t="s">
        <v>76</v>
      </c>
      <c r="H463" s="41" t="s">
        <v>77</v>
      </c>
      <c r="I463" s="41" t="s">
        <v>78</v>
      </c>
      <c r="J463" s="41" t="s">
        <v>79</v>
      </c>
      <c r="K463" s="275"/>
      <c r="L463" s="238"/>
      <c r="M463" s="238"/>
      <c r="N463" s="238"/>
      <c r="O463" s="238"/>
      <c r="P463" s="238"/>
      <c r="Q463" s="238"/>
      <c r="R463" s="238"/>
      <c r="S463" s="27"/>
      <c r="T463" s="27"/>
      <c r="U463" s="27"/>
      <c r="V463" s="27"/>
      <c r="W463" s="27"/>
      <c r="X463" s="27"/>
      <c r="Y463" s="27"/>
      <c r="Z463" s="27"/>
    </row>
    <row r="464" spans="1:26" s="229" customFormat="1" ht="15.75" x14ac:dyDescent="0.25">
      <c r="A464" s="41">
        <v>2502</v>
      </c>
      <c r="B464" s="167">
        <v>33</v>
      </c>
      <c r="C464" s="42"/>
      <c r="D464" s="42"/>
      <c r="E464" s="42"/>
      <c r="F464" s="179"/>
      <c r="G464" s="179"/>
      <c r="H464" s="179"/>
      <c r="I464" s="179"/>
      <c r="J464" s="179"/>
      <c r="K464" s="131"/>
      <c r="L464" s="114"/>
      <c r="M464" s="115"/>
      <c r="N464" s="116"/>
      <c r="O464" s="43"/>
      <c r="P464" s="44">
        <f>B464</f>
        <v>33</v>
      </c>
      <c r="Q464" s="45"/>
      <c r="R464" s="43"/>
      <c r="S464" s="27"/>
      <c r="T464" s="27"/>
      <c r="U464" s="27"/>
      <c r="V464" s="27"/>
      <c r="W464" s="27"/>
      <c r="X464" s="27"/>
      <c r="Y464" s="27"/>
      <c r="Z464" s="27"/>
    </row>
    <row r="465" spans="1:26" s="229" customFormat="1" ht="15.75" x14ac:dyDescent="0.25">
      <c r="A465" s="41">
        <v>2601</v>
      </c>
      <c r="B465" s="42"/>
      <c r="C465" s="184"/>
      <c r="D465" s="42"/>
      <c r="E465" s="42"/>
      <c r="F465" s="179"/>
      <c r="G465" s="179"/>
      <c r="H465" s="179"/>
      <c r="I465" s="179"/>
      <c r="J465" s="179"/>
      <c r="K465" s="131"/>
      <c r="L465" s="119"/>
      <c r="M465" s="120"/>
      <c r="N465" s="121"/>
      <c r="O465" s="47" t="str">
        <f>IF(C465=0,"",C465/B464)</f>
        <v/>
      </c>
      <c r="P465" s="48"/>
      <c r="Q465" s="49" t="str">
        <f>IF(P465=0,"",P465/P464)</f>
        <v/>
      </c>
      <c r="R465" s="49" t="str">
        <f t="shared" ref="R465:R467" si="40">IF(P465=0,"",100%-Q465)</f>
        <v/>
      </c>
      <c r="S465" s="27"/>
      <c r="T465" s="27"/>
      <c r="U465" s="27"/>
      <c r="V465" s="27"/>
      <c r="W465" s="27"/>
      <c r="X465" s="27"/>
      <c r="Y465" s="27"/>
      <c r="Z465" s="27"/>
    </row>
    <row r="466" spans="1:26" s="229" customFormat="1" ht="15.75" x14ac:dyDescent="0.25">
      <c r="A466" s="41">
        <v>2602</v>
      </c>
      <c r="B466" s="42"/>
      <c r="C466" s="42"/>
      <c r="D466" s="42"/>
      <c r="E466" s="42"/>
      <c r="F466" s="179"/>
      <c r="G466" s="179"/>
      <c r="H466" s="179"/>
      <c r="I466" s="179"/>
      <c r="J466" s="179"/>
      <c r="K466" s="131"/>
      <c r="L466" s="119"/>
      <c r="M466" s="120"/>
      <c r="N466" s="121"/>
      <c r="O466" s="47" t="str">
        <f>IF(D466=0,"",D466/C465)</f>
        <v/>
      </c>
      <c r="P466" s="48"/>
      <c r="Q466" s="49" t="str">
        <f t="shared" ref="Q466:Q467" si="41">IF(P466=0,"",P466/P465)</f>
        <v/>
      </c>
      <c r="R466" s="49" t="str">
        <f t="shared" si="40"/>
        <v/>
      </c>
      <c r="S466" s="142">
        <f>P466/P464</f>
        <v>0</v>
      </c>
      <c r="T466" s="27"/>
      <c r="U466" s="27"/>
      <c r="V466" s="27"/>
      <c r="W466" s="27"/>
      <c r="X466" s="27"/>
      <c r="Y466" s="27"/>
      <c r="Z466" s="27"/>
    </row>
    <row r="467" spans="1:26" s="229" customFormat="1" ht="15.75" x14ac:dyDescent="0.25">
      <c r="A467" s="41">
        <v>2701</v>
      </c>
      <c r="B467" s="42"/>
      <c r="C467" s="42"/>
      <c r="D467" s="42"/>
      <c r="E467" s="42"/>
      <c r="F467" s="179"/>
      <c r="G467" s="179"/>
      <c r="H467" s="179"/>
      <c r="I467" s="179"/>
      <c r="J467" s="179"/>
      <c r="K467" s="131"/>
      <c r="L467" s="119"/>
      <c r="M467" s="120"/>
      <c r="N467" s="121"/>
      <c r="O467" s="47" t="str">
        <f>IF(E467=0,"",E467/D466)</f>
        <v/>
      </c>
      <c r="P467" s="48"/>
      <c r="Q467" s="49" t="str">
        <f t="shared" si="41"/>
        <v/>
      </c>
      <c r="R467" s="49" t="str">
        <f t="shared" si="40"/>
        <v/>
      </c>
      <c r="S467" s="27"/>
      <c r="T467" s="27"/>
      <c r="U467" s="27"/>
      <c r="V467" s="27"/>
      <c r="W467" s="27"/>
      <c r="X467" s="27"/>
      <c r="Y467" s="27"/>
      <c r="Z467" s="27"/>
    </row>
    <row r="468" spans="1:26" s="229" customFormat="1" ht="15.75" x14ac:dyDescent="0.25">
      <c r="A468" s="41">
        <v>2702</v>
      </c>
      <c r="B468" s="42"/>
      <c r="C468" s="42"/>
      <c r="D468" s="42"/>
      <c r="E468" s="42"/>
      <c r="F468" s="179"/>
      <c r="G468" s="179"/>
      <c r="H468" s="179"/>
      <c r="I468" s="179"/>
      <c r="J468" s="179"/>
      <c r="K468" s="131"/>
      <c r="L468" s="119"/>
      <c r="M468" s="120"/>
      <c r="N468" s="120"/>
      <c r="O468" s="120"/>
      <c r="P468" s="48"/>
      <c r="Q468" s="127"/>
      <c r="R468" s="126"/>
      <c r="S468" s="27"/>
      <c r="T468" s="27"/>
      <c r="U468" s="27"/>
      <c r="V468" s="27"/>
      <c r="W468" s="27"/>
      <c r="X468" s="27"/>
      <c r="Y468" s="27"/>
      <c r="Z468" s="27"/>
    </row>
    <row r="469" spans="1:26" s="229" customFormat="1" ht="15.75" x14ac:dyDescent="0.25">
      <c r="A469" s="41">
        <v>2801</v>
      </c>
      <c r="B469" s="42"/>
      <c r="C469" s="42"/>
      <c r="D469" s="42"/>
      <c r="E469" s="42"/>
      <c r="F469" s="179"/>
      <c r="G469" s="179"/>
      <c r="H469" s="179"/>
      <c r="I469" s="179"/>
      <c r="J469" s="179"/>
      <c r="K469" s="131"/>
      <c r="L469" s="119"/>
      <c r="M469" s="120"/>
      <c r="N469" s="120"/>
      <c r="O469" s="120"/>
      <c r="P469" s="48"/>
      <c r="Q469" s="127"/>
      <c r="R469" s="126"/>
      <c r="S469" s="27"/>
      <c r="T469" s="27"/>
      <c r="U469" s="27"/>
      <c r="V469" s="27"/>
      <c r="W469" s="27"/>
      <c r="X469" s="27"/>
      <c r="Y469" s="27"/>
      <c r="Z469" s="27"/>
    </row>
    <row r="470" spans="1:26" s="229" customFormat="1" ht="15.75" x14ac:dyDescent="0.25">
      <c r="A470" s="41">
        <v>2802</v>
      </c>
      <c r="B470" s="42"/>
      <c r="C470" s="42"/>
      <c r="D470" s="42"/>
      <c r="E470" s="42"/>
      <c r="F470" s="179"/>
      <c r="G470" s="179"/>
      <c r="H470" s="179"/>
      <c r="I470" s="179"/>
      <c r="J470" s="179"/>
      <c r="K470" s="131"/>
      <c r="L470" s="119"/>
      <c r="M470" s="120"/>
      <c r="N470" s="120"/>
      <c r="O470" s="120"/>
      <c r="P470" s="48"/>
      <c r="Q470" s="127"/>
      <c r="R470" s="126"/>
      <c r="S470" s="27"/>
      <c r="T470" s="27"/>
      <c r="U470" s="27"/>
      <c r="V470" s="27"/>
      <c r="W470" s="27"/>
      <c r="X470" s="27"/>
      <c r="Y470" s="27"/>
      <c r="Z470" s="27"/>
    </row>
    <row r="471" spans="1:26" s="229" customFormat="1" ht="15.75" x14ac:dyDescent="0.25">
      <c r="A471" s="41">
        <v>2901</v>
      </c>
      <c r="B471" s="42"/>
      <c r="C471" s="42"/>
      <c r="D471" s="42"/>
      <c r="E471" s="42"/>
      <c r="F471" s="179"/>
      <c r="G471" s="179"/>
      <c r="H471" s="179"/>
      <c r="I471" s="179"/>
      <c r="J471" s="179"/>
      <c r="K471" s="131"/>
      <c r="L471" s="119"/>
      <c r="M471" s="120"/>
      <c r="N471" s="120"/>
      <c r="O471" s="120"/>
      <c r="P471" s="48"/>
      <c r="Q471" s="127"/>
      <c r="R471" s="126"/>
      <c r="S471" s="27"/>
      <c r="T471" s="27"/>
      <c r="U471" s="27"/>
      <c r="V471" s="27"/>
      <c r="W471" s="27"/>
      <c r="X471" s="27"/>
      <c r="Y471" s="27"/>
      <c r="Z471" s="27"/>
    </row>
    <row r="472" spans="1:26" s="229" customFormat="1" ht="15.75" x14ac:dyDescent="0.25">
      <c r="A472" s="41">
        <v>2902</v>
      </c>
      <c r="B472" s="42"/>
      <c r="C472" s="42"/>
      <c r="D472" s="42"/>
      <c r="E472" s="42"/>
      <c r="F472" s="179"/>
      <c r="G472" s="179"/>
      <c r="H472" s="179"/>
      <c r="I472" s="179"/>
      <c r="J472" s="179"/>
      <c r="K472" s="131"/>
      <c r="L472" s="119"/>
      <c r="M472" s="120"/>
      <c r="N472" s="120"/>
      <c r="O472" s="120"/>
      <c r="P472" s="48"/>
      <c r="Q472" s="127"/>
      <c r="R472" s="126"/>
      <c r="S472" s="27"/>
      <c r="T472" s="27"/>
      <c r="U472" s="27"/>
      <c r="V472" s="27"/>
      <c r="W472" s="27"/>
      <c r="X472" s="27"/>
      <c r="Y472" s="27"/>
      <c r="Z472" s="27"/>
    </row>
    <row r="473" spans="1:26" s="229" customFormat="1" ht="15.75" x14ac:dyDescent="0.25">
      <c r="A473" s="41">
        <v>3001</v>
      </c>
      <c r="B473" s="42"/>
      <c r="C473" s="42"/>
      <c r="D473" s="42"/>
      <c r="E473" s="42"/>
      <c r="F473" s="179"/>
      <c r="G473" s="179"/>
      <c r="H473" s="179"/>
      <c r="I473" s="179"/>
      <c r="J473" s="179"/>
      <c r="K473" s="131"/>
      <c r="L473" s="119"/>
      <c r="M473" s="120"/>
      <c r="N473" s="122"/>
      <c r="O473" s="161"/>
      <c r="P473" s="48"/>
      <c r="Q473" s="127"/>
      <c r="R473" s="126"/>
      <c r="S473" s="27"/>
      <c r="T473" s="27"/>
      <c r="U473" s="27"/>
      <c r="V473" s="27"/>
      <c r="W473" s="27"/>
      <c r="X473" s="27"/>
      <c r="Y473" s="27"/>
      <c r="Z473" s="27"/>
    </row>
    <row r="474" spans="1:26" s="229" customFormat="1" ht="15.75" x14ac:dyDescent="0.25">
      <c r="A474" s="41">
        <v>3002</v>
      </c>
      <c r="B474" s="42"/>
      <c r="C474" s="42"/>
      <c r="D474" s="42"/>
      <c r="E474" s="42"/>
      <c r="F474" s="179"/>
      <c r="G474" s="179"/>
      <c r="H474" s="179"/>
      <c r="I474" s="179"/>
      <c r="J474" s="179"/>
      <c r="K474" s="131"/>
      <c r="L474" s="119"/>
      <c r="M474" s="120"/>
      <c r="N474" s="122"/>
      <c r="O474" s="126"/>
      <c r="P474" s="124"/>
      <c r="Q474" s="127"/>
      <c r="R474" s="126"/>
      <c r="S474" s="27"/>
      <c r="T474" s="27"/>
      <c r="U474" s="27"/>
      <c r="V474" s="27"/>
      <c r="W474" s="27"/>
      <c r="X474" s="27"/>
      <c r="Y474" s="27"/>
      <c r="Z474" s="27"/>
    </row>
    <row r="475" spans="1:26" s="229" customFormat="1" ht="15.75" x14ac:dyDescent="0.25">
      <c r="A475" s="41">
        <v>3101</v>
      </c>
      <c r="B475" s="42"/>
      <c r="C475" s="42"/>
      <c r="D475" s="42"/>
      <c r="E475" s="42"/>
      <c r="F475" s="179"/>
      <c r="G475" s="179"/>
      <c r="H475" s="179"/>
      <c r="I475" s="179"/>
      <c r="J475" s="179"/>
      <c r="K475" s="131"/>
      <c r="L475" s="119"/>
      <c r="M475" s="120"/>
      <c r="N475" s="122"/>
      <c r="O475" s="126"/>
      <c r="P475" s="124"/>
      <c r="Q475" s="127"/>
      <c r="R475" s="126"/>
      <c r="S475" s="27"/>
      <c r="T475" s="27"/>
      <c r="U475" s="27"/>
      <c r="V475" s="27"/>
      <c r="W475" s="27"/>
      <c r="X475" s="27"/>
      <c r="Y475" s="27"/>
      <c r="Z475" s="27"/>
    </row>
    <row r="476" spans="1:26" s="229" customFormat="1" ht="15.75" x14ac:dyDescent="0.25">
      <c r="A476" s="41">
        <v>3102</v>
      </c>
      <c r="B476" s="42"/>
      <c r="C476" s="42"/>
      <c r="D476" s="42"/>
      <c r="E476" s="42"/>
      <c r="F476" s="179"/>
      <c r="G476" s="179"/>
      <c r="H476" s="179"/>
      <c r="I476" s="179"/>
      <c r="J476" s="179"/>
      <c r="K476" s="131"/>
      <c r="L476" s="119"/>
      <c r="M476" s="120"/>
      <c r="N476" s="122"/>
      <c r="O476" s="120"/>
      <c r="P476" s="122"/>
      <c r="Q476" s="158"/>
      <c r="R476" s="126"/>
      <c r="S476" s="27"/>
      <c r="T476" s="27"/>
      <c r="U476" s="27"/>
      <c r="V476" s="27"/>
      <c r="W476" s="27"/>
      <c r="X476" s="27"/>
      <c r="Y476" s="27"/>
      <c r="Z476" s="27"/>
    </row>
    <row r="477" spans="1:26" s="229" customFormat="1" ht="15.75" x14ac:dyDescent="0.25">
      <c r="A477" s="41">
        <v>3201</v>
      </c>
      <c r="B477" s="42"/>
      <c r="C477" s="42"/>
      <c r="D477" s="42"/>
      <c r="E477" s="42"/>
      <c r="F477" s="179"/>
      <c r="G477" s="179"/>
      <c r="H477" s="179"/>
      <c r="I477" s="179"/>
      <c r="J477" s="179"/>
      <c r="K477" s="131"/>
      <c r="L477" s="119"/>
      <c r="M477" s="120"/>
      <c r="N477" s="122"/>
      <c r="O477" s="52" t="s">
        <v>35</v>
      </c>
      <c r="P477" s="94"/>
      <c r="Q477" s="54" t="str">
        <f>IF(SUM(K468:K477)=0,"",SUM(K468:K477))</f>
        <v/>
      </c>
      <c r="R477" s="55" t="s">
        <v>20</v>
      </c>
      <c r="S477" s="27"/>
      <c r="T477" s="27"/>
      <c r="U477" s="27"/>
      <c r="V477" s="27"/>
      <c r="W477" s="27"/>
      <c r="X477" s="27"/>
      <c r="Y477" s="27"/>
      <c r="Z477" s="27"/>
    </row>
    <row r="478" spans="1:26" s="229" customFormat="1" ht="15.75" x14ac:dyDescent="0.25">
      <c r="A478" s="41">
        <v>3202</v>
      </c>
      <c r="B478" s="42"/>
      <c r="C478" s="42"/>
      <c r="D478" s="42"/>
      <c r="E478" s="42"/>
      <c r="F478" s="179"/>
      <c r="G478" s="179"/>
      <c r="H478" s="179"/>
      <c r="I478" s="179"/>
      <c r="J478" s="179"/>
      <c r="K478" s="131"/>
      <c r="L478" s="119"/>
      <c r="M478" s="120"/>
      <c r="N478" s="122"/>
      <c r="O478" s="56" t="s">
        <v>36</v>
      </c>
      <c r="P478" s="96" t="e">
        <f>IF(P477/Q477=0,"",P477/Q477)</f>
        <v>#VALUE!</v>
      </c>
      <c r="Q478" s="58" t="e">
        <f>IF(P477/Q477=0,"",P477/Q477)</f>
        <v>#VALUE!</v>
      </c>
      <c r="R478" s="59" t="s">
        <v>37</v>
      </c>
      <c r="S478" s="27"/>
      <c r="T478" s="27"/>
      <c r="U478" s="27"/>
      <c r="V478" s="27"/>
      <c r="W478" s="27"/>
      <c r="X478" s="27"/>
      <c r="Y478" s="27"/>
      <c r="Z478" s="27"/>
    </row>
    <row r="479" spans="1:26" s="229" customFormat="1" ht="15.75" x14ac:dyDescent="0.25">
      <c r="A479" s="41">
        <v>3301</v>
      </c>
      <c r="B479" s="186"/>
      <c r="C479" s="186"/>
      <c r="D479" s="186"/>
      <c r="E479" s="186"/>
      <c r="F479" s="204"/>
      <c r="G479" s="204"/>
      <c r="H479" s="204"/>
      <c r="I479" s="204"/>
      <c r="J479" s="204"/>
      <c r="K479" s="131"/>
      <c r="L479" s="128"/>
      <c r="M479" s="129"/>
      <c r="N479" s="130"/>
      <c r="O479" s="61"/>
      <c r="P479" s="62"/>
      <c r="Q479" s="62"/>
      <c r="R479" s="63"/>
      <c r="S479" s="27"/>
      <c r="T479" s="27"/>
      <c r="U479" s="27"/>
      <c r="V479" s="27"/>
      <c r="W479" s="27"/>
      <c r="X479" s="27"/>
      <c r="Y479" s="27"/>
      <c r="Z479" s="27"/>
    </row>
    <row r="480" spans="1:26" s="229" customFormat="1" ht="18" x14ac:dyDescent="0.25">
      <c r="A480" s="22"/>
      <c r="B480" s="253" t="s">
        <v>80</v>
      </c>
      <c r="C480" s="253"/>
      <c r="D480" s="253"/>
      <c r="E480" s="253"/>
      <c r="F480" s="253"/>
      <c r="G480" s="253"/>
      <c r="H480" s="253"/>
      <c r="I480" s="253"/>
      <c r="J480" s="253"/>
      <c r="K480" s="185">
        <f>SUM(K464:K476)</f>
        <v>0</v>
      </c>
      <c r="L480" s="65" t="str">
        <f>IF(K472=0,"",K472/#REF!)</f>
        <v/>
      </c>
      <c r="M480" s="65" t="str">
        <f>IF(K480=0,"",K480/#REF!)</f>
        <v/>
      </c>
      <c r="N480" s="65" t="str">
        <f>IF(K472=0,"",M480-L480)</f>
        <v/>
      </c>
      <c r="O480" s="1"/>
      <c r="P480" s="27"/>
      <c r="Q480" s="30"/>
      <c r="R480" s="1"/>
      <c r="S480" s="27"/>
      <c r="T480" s="27"/>
      <c r="U480" s="27"/>
      <c r="V480" s="27"/>
      <c r="W480" s="27"/>
      <c r="X480" s="27"/>
      <c r="Y480" s="27"/>
      <c r="Z480" s="27"/>
    </row>
    <row r="481" spans="1:26" ht="12.75" customHeight="1" x14ac:dyDescent="0.2">
      <c r="A481" s="27"/>
      <c r="B481" s="192"/>
      <c r="C481" s="27"/>
      <c r="D481" s="27"/>
      <c r="E481" s="27"/>
      <c r="F481" s="27"/>
      <c r="G481" s="27"/>
      <c r="H481" s="27"/>
      <c r="I481" s="27"/>
      <c r="J481" s="27"/>
      <c r="K481" s="200"/>
      <c r="L481" s="1"/>
      <c r="M481" s="1"/>
      <c r="N481" s="27"/>
      <c r="O481" s="1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12.75" customHeight="1" x14ac:dyDescent="0.2">
      <c r="A482" s="27"/>
      <c r="B482" s="192"/>
      <c r="C482" s="27"/>
      <c r="D482" s="27"/>
      <c r="E482" s="27"/>
      <c r="F482" s="27"/>
      <c r="G482" s="27"/>
      <c r="H482" s="27"/>
      <c r="I482" s="27"/>
      <c r="J482" s="27"/>
      <c r="K482" s="200"/>
      <c r="L482" s="1"/>
      <c r="M482" s="1"/>
      <c r="N482" s="27"/>
      <c r="O482" s="1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12.75" customHeight="1" x14ac:dyDescent="0.2">
      <c r="A483" s="27"/>
      <c r="B483" s="192"/>
      <c r="C483" s="27"/>
      <c r="D483" s="27"/>
      <c r="E483" s="27"/>
      <c r="F483" s="27"/>
      <c r="G483" s="27"/>
      <c r="H483" s="27"/>
      <c r="I483" s="27"/>
      <c r="J483" s="27"/>
      <c r="K483" s="200"/>
      <c r="L483" s="1"/>
      <c r="M483" s="1"/>
      <c r="N483" s="27"/>
      <c r="O483" s="1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12.75" customHeight="1" x14ac:dyDescent="0.2">
      <c r="A484" s="27"/>
      <c r="B484" s="192"/>
      <c r="C484" s="27"/>
      <c r="D484" s="27"/>
      <c r="E484" s="27"/>
      <c r="F484" s="27"/>
      <c r="G484" s="27"/>
      <c r="H484" s="27"/>
      <c r="I484" s="27"/>
      <c r="J484" s="27"/>
      <c r="K484" s="200"/>
      <c r="L484" s="1"/>
      <c r="M484" s="1"/>
      <c r="N484" s="27"/>
      <c r="O484" s="1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12.75" customHeight="1" x14ac:dyDescent="0.2">
      <c r="A485" s="27"/>
      <c r="B485" s="192"/>
      <c r="C485" s="27"/>
      <c r="D485" s="27"/>
      <c r="E485" s="27"/>
      <c r="F485" s="27"/>
      <c r="G485" s="27"/>
      <c r="H485" s="27"/>
      <c r="I485" s="27"/>
      <c r="J485" s="27"/>
      <c r="K485" s="200"/>
      <c r="L485" s="1"/>
      <c r="M485" s="1"/>
      <c r="N485" s="27"/>
      <c r="O485" s="1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12.75" customHeight="1" x14ac:dyDescent="0.2">
      <c r="A486" s="27"/>
      <c r="B486" s="192"/>
      <c r="C486" s="27"/>
      <c r="D486" s="27"/>
      <c r="E486" s="27"/>
      <c r="F486" s="27"/>
      <c r="G486" s="27"/>
      <c r="H486" s="27"/>
      <c r="I486" s="27"/>
      <c r="J486" s="27"/>
      <c r="K486" s="200"/>
      <c r="L486" s="1"/>
      <c r="M486" s="1"/>
      <c r="N486" s="27"/>
      <c r="O486" s="1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12.75" customHeight="1" x14ac:dyDescent="0.2">
      <c r="A487" s="27"/>
      <c r="B487" s="192"/>
      <c r="C487" s="27"/>
      <c r="D487" s="27"/>
      <c r="E487" s="27"/>
      <c r="F487" s="27"/>
      <c r="G487" s="27"/>
      <c r="H487" s="27"/>
      <c r="I487" s="27"/>
      <c r="J487" s="27"/>
      <c r="K487" s="200"/>
      <c r="L487" s="1"/>
      <c r="M487" s="1"/>
      <c r="N487" s="27"/>
      <c r="O487" s="1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12.75" customHeight="1" x14ac:dyDescent="0.2">
      <c r="A488" s="27"/>
      <c r="B488" s="192"/>
      <c r="C488" s="27"/>
      <c r="D488" s="27"/>
      <c r="E488" s="27"/>
      <c r="F488" s="27"/>
      <c r="G488" s="27"/>
      <c r="H488" s="27"/>
      <c r="I488" s="27"/>
      <c r="J488" s="27"/>
      <c r="K488" s="200"/>
      <c r="L488" s="1"/>
      <c r="M488" s="1"/>
      <c r="N488" s="27"/>
      <c r="O488" s="1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12.75" customHeight="1" x14ac:dyDescent="0.2">
      <c r="A489" s="27"/>
      <c r="B489" s="192"/>
      <c r="C489" s="27"/>
      <c r="D489" s="27"/>
      <c r="E489" s="27"/>
      <c r="F489" s="27"/>
      <c r="G489" s="27"/>
      <c r="H489" s="27"/>
      <c r="I489" s="27"/>
      <c r="J489" s="27"/>
      <c r="K489" s="200"/>
      <c r="L489" s="1"/>
      <c r="M489" s="1"/>
      <c r="N489" s="27"/>
      <c r="O489" s="1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12.75" customHeight="1" x14ac:dyDescent="0.2">
      <c r="A490" s="27"/>
      <c r="B490" s="192"/>
      <c r="C490" s="27"/>
      <c r="D490" s="27"/>
      <c r="E490" s="27"/>
      <c r="F490" s="27"/>
      <c r="G490" s="27"/>
      <c r="H490" s="27"/>
      <c r="I490" s="27"/>
      <c r="J490" s="27"/>
      <c r="K490" s="200"/>
      <c r="L490" s="1"/>
      <c r="M490" s="1"/>
      <c r="N490" s="27"/>
      <c r="O490" s="1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12.75" customHeight="1" x14ac:dyDescent="0.2">
      <c r="A491" s="27"/>
      <c r="B491" s="192"/>
      <c r="C491" s="27"/>
      <c r="D491" s="27"/>
      <c r="E491" s="27"/>
      <c r="F491" s="27"/>
      <c r="G491" s="27"/>
      <c r="H491" s="27"/>
      <c r="I491" s="27"/>
      <c r="J491" s="27"/>
      <c r="K491" s="200"/>
      <c r="L491" s="1"/>
      <c r="M491" s="1"/>
      <c r="N491" s="27"/>
      <c r="O491" s="1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12.75" customHeight="1" x14ac:dyDescent="0.2">
      <c r="A492" s="27"/>
      <c r="B492" s="192"/>
      <c r="C492" s="27"/>
      <c r="D492" s="27"/>
      <c r="E492" s="27"/>
      <c r="F492" s="27"/>
      <c r="G492" s="27"/>
      <c r="H492" s="27"/>
      <c r="I492" s="27"/>
      <c r="J492" s="27"/>
      <c r="K492" s="200"/>
      <c r="L492" s="1"/>
      <c r="M492" s="1"/>
      <c r="N492" s="27"/>
      <c r="O492" s="1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12.75" customHeight="1" x14ac:dyDescent="0.2">
      <c r="A493" s="27"/>
      <c r="B493" s="192"/>
      <c r="C493" s="27"/>
      <c r="D493" s="27"/>
      <c r="E493" s="27"/>
      <c r="F493" s="27"/>
      <c r="G493" s="27"/>
      <c r="H493" s="27"/>
      <c r="I493" s="27"/>
      <c r="J493" s="27"/>
      <c r="K493" s="200"/>
      <c r="L493" s="1"/>
      <c r="M493" s="1"/>
      <c r="N493" s="27"/>
      <c r="O493" s="1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12.75" customHeight="1" x14ac:dyDescent="0.2">
      <c r="A494" s="27"/>
      <c r="B494" s="192"/>
      <c r="C494" s="27"/>
      <c r="D494" s="27"/>
      <c r="E494" s="27"/>
      <c r="F494" s="27"/>
      <c r="G494" s="27"/>
      <c r="H494" s="27"/>
      <c r="I494" s="27"/>
      <c r="J494" s="27"/>
      <c r="K494" s="200"/>
      <c r="L494" s="1"/>
      <c r="M494" s="1"/>
      <c r="N494" s="27"/>
      <c r="O494" s="1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12.75" customHeight="1" x14ac:dyDescent="0.2">
      <c r="A495" s="27"/>
      <c r="B495" s="192"/>
      <c r="C495" s="27"/>
      <c r="D495" s="27"/>
      <c r="E495" s="27"/>
      <c r="F495" s="27"/>
      <c r="G495" s="27"/>
      <c r="H495" s="27"/>
      <c r="I495" s="27"/>
      <c r="J495" s="27"/>
      <c r="K495" s="200"/>
      <c r="L495" s="1"/>
      <c r="M495" s="1"/>
      <c r="N495" s="27"/>
      <c r="O495" s="1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12.75" customHeight="1" x14ac:dyDescent="0.2">
      <c r="A496" s="27"/>
      <c r="B496" s="192"/>
      <c r="C496" s="27"/>
      <c r="D496" s="27"/>
      <c r="E496" s="27"/>
      <c r="F496" s="27"/>
      <c r="G496" s="27"/>
      <c r="H496" s="27"/>
      <c r="I496" s="27"/>
      <c r="J496" s="27"/>
      <c r="K496" s="200"/>
      <c r="L496" s="1"/>
      <c r="M496" s="1"/>
      <c r="N496" s="27"/>
      <c r="O496" s="1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12.75" customHeight="1" x14ac:dyDescent="0.2">
      <c r="A497" s="27"/>
      <c r="B497" s="192"/>
      <c r="C497" s="27"/>
      <c r="D497" s="27"/>
      <c r="E497" s="27"/>
      <c r="F497" s="27"/>
      <c r="G497" s="27"/>
      <c r="H497" s="27"/>
      <c r="I497" s="27"/>
      <c r="J497" s="27"/>
      <c r="K497" s="200"/>
      <c r="L497" s="1"/>
      <c r="M497" s="1"/>
      <c r="N497" s="27"/>
      <c r="O497" s="1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12.75" customHeight="1" x14ac:dyDescent="0.2">
      <c r="A498" s="27"/>
      <c r="B498" s="192"/>
      <c r="C498" s="27"/>
      <c r="D498" s="27"/>
      <c r="E498" s="27"/>
      <c r="F498" s="27"/>
      <c r="G498" s="27"/>
      <c r="H498" s="27"/>
      <c r="I498" s="27"/>
      <c r="J498" s="27"/>
      <c r="K498" s="200"/>
      <c r="L498" s="1"/>
      <c r="M498" s="1"/>
      <c r="N498" s="27"/>
      <c r="O498" s="1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12.75" customHeight="1" x14ac:dyDescent="0.2">
      <c r="A499" s="27"/>
      <c r="B499" s="192"/>
      <c r="C499" s="27"/>
      <c r="D499" s="27"/>
      <c r="E499" s="27"/>
      <c r="F499" s="27"/>
      <c r="G499" s="27"/>
      <c r="H499" s="27"/>
      <c r="I499" s="27"/>
      <c r="J499" s="27"/>
      <c r="K499" s="200"/>
      <c r="L499" s="1"/>
      <c r="M499" s="1"/>
      <c r="N499" s="27"/>
      <c r="O499" s="1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12.75" customHeight="1" x14ac:dyDescent="0.2">
      <c r="A500" s="27"/>
      <c r="B500" s="192"/>
      <c r="C500" s="27"/>
      <c r="D500" s="27"/>
      <c r="E500" s="27"/>
      <c r="F500" s="27"/>
      <c r="G500" s="27"/>
      <c r="H500" s="27"/>
      <c r="I500" s="27"/>
      <c r="J500" s="27"/>
      <c r="K500" s="200"/>
      <c r="L500" s="1"/>
      <c r="M500" s="1"/>
      <c r="N500" s="27"/>
      <c r="O500" s="1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12.75" customHeight="1" x14ac:dyDescent="0.2">
      <c r="A501" s="27"/>
      <c r="B501" s="192"/>
      <c r="C501" s="27"/>
      <c r="D501" s="27"/>
      <c r="E501" s="27"/>
      <c r="F501" s="27"/>
      <c r="G501" s="27"/>
      <c r="H501" s="27"/>
      <c r="I501" s="27"/>
      <c r="J501" s="27"/>
      <c r="K501" s="200"/>
      <c r="L501" s="1"/>
      <c r="M501" s="1"/>
      <c r="N501" s="27"/>
      <c r="O501" s="1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12.75" customHeight="1" x14ac:dyDescent="0.2">
      <c r="A502" s="27"/>
      <c r="B502" s="192"/>
      <c r="C502" s="27"/>
      <c r="D502" s="27"/>
      <c r="E502" s="27"/>
      <c r="F502" s="27"/>
      <c r="G502" s="27"/>
      <c r="H502" s="27"/>
      <c r="I502" s="27"/>
      <c r="J502" s="27"/>
      <c r="K502" s="200"/>
      <c r="L502" s="1"/>
      <c r="M502" s="1"/>
      <c r="N502" s="27"/>
      <c r="O502" s="1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12.75" customHeight="1" x14ac:dyDescent="0.2">
      <c r="A503" s="27"/>
      <c r="B503" s="192"/>
      <c r="C503" s="27"/>
      <c r="D503" s="27"/>
      <c r="E503" s="27"/>
      <c r="F503" s="27"/>
      <c r="G503" s="27"/>
      <c r="H503" s="27"/>
      <c r="I503" s="27"/>
      <c r="J503" s="27"/>
      <c r="K503" s="200"/>
      <c r="L503" s="1"/>
      <c r="M503" s="1"/>
      <c r="N503" s="27"/>
      <c r="O503" s="1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12.75" customHeight="1" x14ac:dyDescent="0.2">
      <c r="A504" s="27"/>
      <c r="B504" s="192"/>
      <c r="C504" s="27"/>
      <c r="D504" s="27"/>
      <c r="E504" s="27"/>
      <c r="F504" s="27"/>
      <c r="G504" s="27"/>
      <c r="H504" s="27"/>
      <c r="I504" s="27"/>
      <c r="J504" s="27"/>
      <c r="K504" s="200"/>
      <c r="L504" s="1"/>
      <c r="M504" s="1"/>
      <c r="N504" s="27"/>
      <c r="O504" s="1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12.75" customHeight="1" x14ac:dyDescent="0.2">
      <c r="A505" s="27"/>
      <c r="B505" s="192"/>
      <c r="C505" s="27"/>
      <c r="D505" s="27"/>
      <c r="E505" s="27"/>
      <c r="F505" s="27"/>
      <c r="G505" s="27"/>
      <c r="H505" s="27"/>
      <c r="I505" s="27"/>
      <c r="J505" s="27"/>
      <c r="K505" s="200"/>
      <c r="L505" s="1"/>
      <c r="M505" s="1"/>
      <c r="N505" s="27"/>
      <c r="O505" s="1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12.75" customHeight="1" x14ac:dyDescent="0.2">
      <c r="A506" s="27"/>
      <c r="B506" s="192"/>
      <c r="C506" s="27"/>
      <c r="D506" s="27"/>
      <c r="E506" s="27"/>
      <c r="F506" s="27"/>
      <c r="G506" s="27"/>
      <c r="H506" s="27"/>
      <c r="I506" s="27"/>
      <c r="J506" s="27"/>
      <c r="K506" s="200"/>
      <c r="L506" s="1"/>
      <c r="M506" s="1"/>
      <c r="N506" s="27"/>
      <c r="O506" s="1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12.75" customHeight="1" x14ac:dyDescent="0.2">
      <c r="A507" s="27"/>
      <c r="B507" s="192"/>
      <c r="C507" s="27"/>
      <c r="D507" s="27"/>
      <c r="E507" s="27"/>
      <c r="F507" s="27"/>
      <c r="G507" s="27"/>
      <c r="H507" s="27"/>
      <c r="I507" s="27"/>
      <c r="J507" s="27"/>
      <c r="K507" s="200"/>
      <c r="L507" s="1"/>
      <c r="M507" s="1"/>
      <c r="N507" s="27"/>
      <c r="O507" s="1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12.75" customHeight="1" x14ac:dyDescent="0.2">
      <c r="A508" s="27"/>
      <c r="B508" s="192"/>
      <c r="C508" s="27"/>
      <c r="D508" s="27"/>
      <c r="E508" s="27"/>
      <c r="F508" s="27"/>
      <c r="G508" s="27"/>
      <c r="H508" s="27"/>
      <c r="I508" s="27"/>
      <c r="J508" s="27"/>
      <c r="K508" s="200"/>
      <c r="L508" s="1"/>
      <c r="M508" s="1"/>
      <c r="N508" s="27"/>
      <c r="O508" s="1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12.75" customHeight="1" x14ac:dyDescent="0.2">
      <c r="A509" s="27"/>
      <c r="B509" s="192"/>
      <c r="C509" s="27"/>
      <c r="D509" s="27"/>
      <c r="E509" s="27"/>
      <c r="F509" s="27"/>
      <c r="G509" s="27"/>
      <c r="H509" s="27"/>
      <c r="I509" s="27"/>
      <c r="J509" s="27"/>
      <c r="K509" s="200"/>
      <c r="L509" s="1"/>
      <c r="M509" s="1"/>
      <c r="N509" s="27"/>
      <c r="O509" s="1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12.75" customHeight="1" x14ac:dyDescent="0.2">
      <c r="A510" s="27"/>
      <c r="B510" s="192"/>
      <c r="C510" s="27"/>
      <c r="D510" s="27"/>
      <c r="E510" s="27"/>
      <c r="F510" s="27"/>
      <c r="G510" s="27"/>
      <c r="H510" s="27"/>
      <c r="I510" s="27"/>
      <c r="J510" s="27"/>
      <c r="K510" s="200"/>
      <c r="L510" s="1"/>
      <c r="M510" s="1"/>
      <c r="N510" s="27"/>
      <c r="O510" s="1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12.75" customHeight="1" x14ac:dyDescent="0.2">
      <c r="A511" s="27"/>
      <c r="B511" s="192"/>
      <c r="C511" s="27"/>
      <c r="D511" s="27"/>
      <c r="E511" s="27"/>
      <c r="F511" s="27"/>
      <c r="G511" s="27"/>
      <c r="H511" s="27"/>
      <c r="I511" s="27"/>
      <c r="J511" s="27"/>
      <c r="K511" s="200"/>
      <c r="L511" s="1"/>
      <c r="M511" s="1"/>
      <c r="N511" s="27"/>
      <c r="O511" s="1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12.75" customHeight="1" x14ac:dyDescent="0.2">
      <c r="A512" s="27"/>
      <c r="B512" s="192"/>
      <c r="C512" s="27"/>
      <c r="D512" s="27"/>
      <c r="E512" s="27"/>
      <c r="F512" s="27"/>
      <c r="G512" s="27"/>
      <c r="H512" s="27"/>
      <c r="I512" s="27"/>
      <c r="J512" s="27"/>
      <c r="K512" s="200"/>
      <c r="L512" s="1"/>
      <c r="M512" s="1"/>
      <c r="N512" s="27"/>
      <c r="O512" s="1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12.75" customHeight="1" x14ac:dyDescent="0.2">
      <c r="A513" s="27"/>
      <c r="B513" s="192"/>
      <c r="C513" s="27"/>
      <c r="D513" s="27"/>
      <c r="E513" s="27"/>
      <c r="F513" s="27"/>
      <c r="G513" s="27"/>
      <c r="H513" s="27"/>
      <c r="I513" s="27"/>
      <c r="J513" s="27"/>
      <c r="K513" s="200"/>
      <c r="L513" s="1"/>
      <c r="M513" s="1"/>
      <c r="N513" s="27"/>
      <c r="O513" s="1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12.75" customHeight="1" x14ac:dyDescent="0.2">
      <c r="A514" s="27"/>
      <c r="B514" s="192"/>
      <c r="C514" s="27"/>
      <c r="D514" s="27"/>
      <c r="E514" s="27"/>
      <c r="F514" s="27"/>
      <c r="G514" s="27"/>
      <c r="H514" s="27"/>
      <c r="I514" s="27"/>
      <c r="J514" s="27"/>
      <c r="K514" s="200"/>
      <c r="L514" s="1"/>
      <c r="M514" s="1"/>
      <c r="N514" s="27"/>
      <c r="O514" s="1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12.75" customHeight="1" x14ac:dyDescent="0.2">
      <c r="A515" s="27"/>
      <c r="B515" s="192"/>
      <c r="C515" s="27"/>
      <c r="D515" s="27"/>
      <c r="E515" s="27"/>
      <c r="F515" s="27"/>
      <c r="G515" s="27"/>
      <c r="H515" s="27"/>
      <c r="I515" s="27"/>
      <c r="J515" s="27"/>
      <c r="K515" s="200"/>
      <c r="L515" s="1"/>
      <c r="M515" s="1"/>
      <c r="N515" s="27"/>
      <c r="O515" s="1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12.75" customHeight="1" x14ac:dyDescent="0.2">
      <c r="A516" s="27"/>
      <c r="B516" s="192"/>
      <c r="C516" s="27"/>
      <c r="D516" s="27"/>
      <c r="E516" s="27"/>
      <c r="F516" s="27"/>
      <c r="G516" s="27"/>
      <c r="H516" s="27"/>
      <c r="I516" s="27"/>
      <c r="J516" s="27"/>
      <c r="K516" s="200"/>
      <c r="L516" s="1"/>
      <c r="M516" s="1"/>
      <c r="N516" s="27"/>
      <c r="O516" s="1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12.75" customHeight="1" x14ac:dyDescent="0.2">
      <c r="A517" s="27"/>
      <c r="B517" s="192"/>
      <c r="C517" s="27"/>
      <c r="D517" s="27"/>
      <c r="E517" s="27"/>
      <c r="F517" s="27"/>
      <c r="G517" s="27"/>
      <c r="H517" s="27"/>
      <c r="I517" s="27"/>
      <c r="J517" s="27"/>
      <c r="K517" s="200"/>
      <c r="L517" s="1"/>
      <c r="M517" s="1"/>
      <c r="N517" s="27"/>
      <c r="O517" s="1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12.75" customHeight="1" x14ac:dyDescent="0.2">
      <c r="A518" s="27"/>
      <c r="B518" s="192"/>
      <c r="C518" s="27"/>
      <c r="D518" s="27"/>
      <c r="E518" s="27"/>
      <c r="F518" s="27"/>
      <c r="G518" s="27"/>
      <c r="H518" s="27"/>
      <c r="I518" s="27"/>
      <c r="J518" s="27"/>
      <c r="K518" s="200"/>
      <c r="L518" s="1"/>
      <c r="M518" s="1"/>
      <c r="N518" s="27"/>
      <c r="O518" s="1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12.75" customHeight="1" x14ac:dyDescent="0.2">
      <c r="A519" s="27"/>
      <c r="B519" s="192"/>
      <c r="C519" s="27"/>
      <c r="D519" s="27"/>
      <c r="E519" s="27"/>
      <c r="F519" s="27"/>
      <c r="G519" s="27"/>
      <c r="H519" s="27"/>
      <c r="I519" s="27"/>
      <c r="J519" s="27"/>
      <c r="K519" s="200"/>
      <c r="L519" s="1"/>
      <c r="M519" s="1"/>
      <c r="N519" s="27"/>
      <c r="O519" s="1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12.75" customHeight="1" x14ac:dyDescent="0.2">
      <c r="A520" s="27"/>
      <c r="B520" s="192"/>
      <c r="C520" s="27"/>
      <c r="D520" s="27"/>
      <c r="E520" s="27"/>
      <c r="F520" s="27"/>
      <c r="G520" s="27"/>
      <c r="H520" s="27"/>
      <c r="I520" s="27"/>
      <c r="J520" s="27"/>
      <c r="K520" s="200"/>
      <c r="L520" s="1"/>
      <c r="M520" s="1"/>
      <c r="N520" s="27"/>
      <c r="O520" s="1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12.75" customHeight="1" x14ac:dyDescent="0.2">
      <c r="A521" s="27"/>
      <c r="B521" s="192"/>
      <c r="C521" s="27"/>
      <c r="D521" s="27"/>
      <c r="E521" s="27"/>
      <c r="F521" s="27"/>
      <c r="G521" s="27"/>
      <c r="H521" s="27"/>
      <c r="I521" s="27"/>
      <c r="J521" s="27"/>
      <c r="K521" s="200"/>
      <c r="L521" s="1"/>
      <c r="M521" s="1"/>
      <c r="N521" s="27"/>
      <c r="O521" s="1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12.75" customHeight="1" x14ac:dyDescent="0.2">
      <c r="A522" s="27"/>
      <c r="B522" s="192"/>
      <c r="C522" s="27"/>
      <c r="D522" s="27"/>
      <c r="E522" s="27"/>
      <c r="F522" s="27"/>
      <c r="G522" s="27"/>
      <c r="H522" s="27"/>
      <c r="I522" s="27"/>
      <c r="J522" s="27"/>
      <c r="K522" s="200"/>
      <c r="L522" s="1"/>
      <c r="M522" s="1"/>
      <c r="N522" s="27"/>
      <c r="O522" s="1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12.75" customHeight="1" x14ac:dyDescent="0.2">
      <c r="A523" s="27"/>
      <c r="B523" s="192"/>
      <c r="C523" s="27"/>
      <c r="D523" s="27"/>
      <c r="E523" s="27"/>
      <c r="F523" s="27"/>
      <c r="G523" s="27"/>
      <c r="H523" s="27"/>
      <c r="I523" s="27"/>
      <c r="J523" s="27"/>
      <c r="K523" s="200"/>
      <c r="L523" s="1"/>
      <c r="M523" s="1"/>
      <c r="N523" s="27"/>
      <c r="O523" s="1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12.75" customHeight="1" x14ac:dyDescent="0.2">
      <c r="A524" s="27"/>
      <c r="B524" s="192"/>
      <c r="C524" s="27"/>
      <c r="D524" s="27"/>
      <c r="E524" s="27"/>
      <c r="F524" s="27"/>
      <c r="G524" s="27"/>
      <c r="H524" s="27"/>
      <c r="I524" s="27"/>
      <c r="J524" s="27"/>
      <c r="K524" s="200"/>
      <c r="L524" s="1"/>
      <c r="M524" s="1"/>
      <c r="N524" s="27"/>
      <c r="O524" s="1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12.75" customHeight="1" x14ac:dyDescent="0.2">
      <c r="A525" s="27"/>
      <c r="B525" s="192"/>
      <c r="C525" s="27"/>
      <c r="D525" s="27"/>
      <c r="E525" s="27"/>
      <c r="F525" s="27"/>
      <c r="G525" s="27"/>
      <c r="H525" s="27"/>
      <c r="I525" s="27"/>
      <c r="J525" s="27"/>
      <c r="K525" s="200"/>
      <c r="L525" s="1"/>
      <c r="M525" s="1"/>
      <c r="N525" s="27"/>
      <c r="O525" s="1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12.75" customHeight="1" x14ac:dyDescent="0.2">
      <c r="A526" s="27"/>
      <c r="B526" s="192"/>
      <c r="C526" s="27"/>
      <c r="D526" s="27"/>
      <c r="E526" s="27"/>
      <c r="F526" s="27"/>
      <c r="G526" s="27"/>
      <c r="H526" s="27"/>
      <c r="I526" s="27"/>
      <c r="J526" s="27"/>
      <c r="K526" s="200"/>
      <c r="L526" s="1"/>
      <c r="M526" s="1"/>
      <c r="N526" s="27"/>
      <c r="O526" s="1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12.75" customHeight="1" x14ac:dyDescent="0.2">
      <c r="A527" s="27"/>
      <c r="B527" s="192"/>
      <c r="C527" s="27"/>
      <c r="D527" s="27"/>
      <c r="E527" s="27"/>
      <c r="F527" s="27"/>
      <c r="G527" s="27"/>
      <c r="H527" s="27"/>
      <c r="I527" s="27"/>
      <c r="J527" s="27"/>
      <c r="K527" s="200"/>
      <c r="L527" s="1"/>
      <c r="M527" s="1"/>
      <c r="N527" s="27"/>
      <c r="O527" s="1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12.75" customHeight="1" x14ac:dyDescent="0.2">
      <c r="A528" s="27"/>
      <c r="B528" s="192"/>
      <c r="C528" s="27"/>
      <c r="D528" s="27"/>
      <c r="E528" s="27"/>
      <c r="F528" s="27"/>
      <c r="G528" s="27"/>
      <c r="H528" s="27"/>
      <c r="I528" s="27"/>
      <c r="J528" s="27"/>
      <c r="K528" s="200"/>
      <c r="L528" s="1"/>
      <c r="M528" s="1"/>
      <c r="N528" s="27"/>
      <c r="O528" s="1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12.75" customHeight="1" x14ac:dyDescent="0.2">
      <c r="A529" s="27"/>
      <c r="B529" s="192"/>
      <c r="C529" s="27"/>
      <c r="D529" s="27"/>
      <c r="E529" s="27"/>
      <c r="F529" s="27"/>
      <c r="G529" s="27"/>
      <c r="H529" s="27"/>
      <c r="I529" s="27"/>
      <c r="J529" s="27"/>
      <c r="K529" s="200"/>
      <c r="L529" s="1"/>
      <c r="M529" s="1"/>
      <c r="N529" s="27"/>
      <c r="O529" s="1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12.75" customHeight="1" x14ac:dyDescent="0.2">
      <c r="A530" s="27"/>
      <c r="B530" s="192"/>
      <c r="C530" s="27"/>
      <c r="D530" s="27"/>
      <c r="E530" s="27"/>
      <c r="F530" s="27"/>
      <c r="G530" s="27"/>
      <c r="H530" s="27"/>
      <c r="I530" s="27"/>
      <c r="J530" s="27"/>
      <c r="K530" s="200"/>
      <c r="L530" s="1"/>
      <c r="M530" s="1"/>
      <c r="N530" s="27"/>
      <c r="O530" s="1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12.75" customHeight="1" x14ac:dyDescent="0.2">
      <c r="A531" s="27"/>
      <c r="B531" s="192"/>
      <c r="C531" s="27"/>
      <c r="D531" s="27"/>
      <c r="E531" s="27"/>
      <c r="F531" s="27"/>
      <c r="G531" s="27"/>
      <c r="H531" s="27"/>
      <c r="I531" s="27"/>
      <c r="J531" s="27"/>
      <c r="K531" s="200"/>
      <c r="L531" s="1"/>
      <c r="M531" s="1"/>
      <c r="N531" s="27"/>
      <c r="O531" s="1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12.75" customHeight="1" x14ac:dyDescent="0.2">
      <c r="A532" s="27"/>
      <c r="B532" s="192"/>
      <c r="C532" s="27"/>
      <c r="D532" s="27"/>
      <c r="E532" s="27"/>
      <c r="F532" s="27"/>
      <c r="G532" s="27"/>
      <c r="H532" s="27"/>
      <c r="I532" s="27"/>
      <c r="J532" s="27"/>
      <c r="K532" s="200"/>
      <c r="L532" s="1"/>
      <c r="M532" s="1"/>
      <c r="N532" s="27"/>
      <c r="O532" s="1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12.75" customHeight="1" x14ac:dyDescent="0.2">
      <c r="A533" s="27"/>
      <c r="B533" s="192"/>
      <c r="C533" s="27"/>
      <c r="D533" s="27"/>
      <c r="E533" s="27"/>
      <c r="F533" s="27"/>
      <c r="G533" s="27"/>
      <c r="H533" s="27"/>
      <c r="I533" s="27"/>
      <c r="J533" s="27"/>
      <c r="K533" s="200"/>
      <c r="L533" s="1"/>
      <c r="M533" s="1"/>
      <c r="N533" s="27"/>
      <c r="O533" s="1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12.75" customHeight="1" x14ac:dyDescent="0.2">
      <c r="A534" s="27"/>
      <c r="B534" s="192"/>
      <c r="C534" s="27"/>
      <c r="D534" s="27"/>
      <c r="E534" s="27"/>
      <c r="F534" s="27"/>
      <c r="G534" s="27"/>
      <c r="H534" s="27"/>
      <c r="I534" s="27"/>
      <c r="J534" s="27"/>
      <c r="K534" s="200"/>
      <c r="L534" s="1"/>
      <c r="M534" s="1"/>
      <c r="N534" s="27"/>
      <c r="O534" s="1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12.75" customHeight="1" x14ac:dyDescent="0.2">
      <c r="A535" s="27"/>
      <c r="B535" s="192"/>
      <c r="C535" s="27"/>
      <c r="D535" s="27"/>
      <c r="E535" s="27"/>
      <c r="F535" s="27"/>
      <c r="G535" s="27"/>
      <c r="H535" s="27"/>
      <c r="I535" s="27"/>
      <c r="J535" s="27"/>
      <c r="K535" s="200"/>
      <c r="L535" s="1"/>
      <c r="M535" s="1"/>
      <c r="N535" s="27"/>
      <c r="O535" s="1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12.75" customHeight="1" x14ac:dyDescent="0.2">
      <c r="A536" s="27"/>
      <c r="B536" s="192"/>
      <c r="C536" s="27"/>
      <c r="D536" s="27"/>
      <c r="E536" s="27"/>
      <c r="F536" s="27"/>
      <c r="G536" s="27"/>
      <c r="H536" s="27"/>
      <c r="I536" s="27"/>
      <c r="J536" s="27"/>
      <c r="K536" s="200"/>
      <c r="L536" s="1"/>
      <c r="M536" s="1"/>
      <c r="N536" s="27"/>
      <c r="O536" s="1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12.75" customHeight="1" x14ac:dyDescent="0.2">
      <c r="A537" s="27"/>
      <c r="B537" s="192"/>
      <c r="C537" s="27"/>
      <c r="D537" s="27"/>
      <c r="E537" s="27"/>
      <c r="F537" s="27"/>
      <c r="G537" s="27"/>
      <c r="H537" s="27"/>
      <c r="I537" s="27"/>
      <c r="J537" s="27"/>
      <c r="K537" s="200"/>
      <c r="L537" s="1"/>
      <c r="M537" s="1"/>
      <c r="N537" s="27"/>
      <c r="O537" s="1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12.75" customHeight="1" x14ac:dyDescent="0.2">
      <c r="A538" s="27"/>
      <c r="B538" s="192"/>
      <c r="C538" s="27"/>
      <c r="D538" s="27"/>
      <c r="E538" s="27"/>
      <c r="F538" s="27"/>
      <c r="G538" s="27"/>
      <c r="H538" s="27"/>
      <c r="I538" s="27"/>
      <c r="J538" s="27"/>
      <c r="K538" s="200"/>
      <c r="L538" s="1"/>
      <c r="M538" s="1"/>
      <c r="N538" s="27"/>
      <c r="O538" s="1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12.75" customHeight="1" x14ac:dyDescent="0.2">
      <c r="A539" s="27"/>
      <c r="B539" s="192"/>
      <c r="C539" s="27"/>
      <c r="D539" s="27"/>
      <c r="E539" s="27"/>
      <c r="F539" s="27"/>
      <c r="G539" s="27"/>
      <c r="H539" s="27"/>
      <c r="I539" s="27"/>
      <c r="J539" s="27"/>
      <c r="K539" s="200"/>
      <c r="L539" s="1"/>
      <c r="M539" s="1"/>
      <c r="N539" s="27"/>
      <c r="O539" s="1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12.75" customHeight="1" x14ac:dyDescent="0.2">
      <c r="A540" s="27"/>
      <c r="B540" s="192"/>
      <c r="C540" s="27"/>
      <c r="D540" s="27"/>
      <c r="E540" s="27"/>
      <c r="F540" s="27"/>
      <c r="G540" s="27"/>
      <c r="H540" s="27"/>
      <c r="I540" s="27"/>
      <c r="J540" s="27"/>
      <c r="K540" s="200"/>
      <c r="L540" s="1"/>
      <c r="M540" s="1"/>
      <c r="N540" s="27"/>
      <c r="O540" s="1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12.75" customHeight="1" x14ac:dyDescent="0.2">
      <c r="A541" s="27"/>
      <c r="B541" s="192"/>
      <c r="C541" s="27"/>
      <c r="D541" s="27"/>
      <c r="E541" s="27"/>
      <c r="F541" s="27"/>
      <c r="G541" s="27"/>
      <c r="H541" s="27"/>
      <c r="I541" s="27"/>
      <c r="J541" s="27"/>
      <c r="K541" s="200"/>
      <c r="L541" s="1"/>
      <c r="M541" s="1"/>
      <c r="N541" s="27"/>
      <c r="O541" s="1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12.75" customHeight="1" x14ac:dyDescent="0.2">
      <c r="A542" s="27"/>
      <c r="B542" s="192"/>
      <c r="C542" s="27"/>
      <c r="D542" s="27"/>
      <c r="E542" s="27"/>
      <c r="F542" s="27"/>
      <c r="G542" s="27"/>
      <c r="H542" s="27"/>
      <c r="I542" s="27"/>
      <c r="J542" s="27"/>
      <c r="K542" s="200"/>
      <c r="L542" s="1"/>
      <c r="M542" s="1"/>
      <c r="N542" s="27"/>
      <c r="O542" s="1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12.75" customHeight="1" x14ac:dyDescent="0.2">
      <c r="A543" s="27"/>
      <c r="B543" s="192"/>
      <c r="C543" s="27"/>
      <c r="D543" s="27"/>
      <c r="E543" s="27"/>
      <c r="F543" s="27"/>
      <c r="G543" s="27"/>
      <c r="H543" s="27"/>
      <c r="I543" s="27"/>
      <c r="J543" s="27"/>
      <c r="K543" s="200"/>
      <c r="L543" s="1"/>
      <c r="M543" s="1"/>
      <c r="N543" s="27"/>
      <c r="O543" s="1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12.75" customHeight="1" x14ac:dyDescent="0.2">
      <c r="A544" s="27"/>
      <c r="B544" s="192"/>
      <c r="C544" s="27"/>
      <c r="D544" s="27"/>
      <c r="E544" s="27"/>
      <c r="F544" s="27"/>
      <c r="G544" s="27"/>
      <c r="H544" s="27"/>
      <c r="I544" s="27"/>
      <c r="J544" s="27"/>
      <c r="K544" s="200"/>
      <c r="L544" s="1"/>
      <c r="M544" s="1"/>
      <c r="N544" s="27"/>
      <c r="O544" s="1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12.75" customHeight="1" x14ac:dyDescent="0.2">
      <c r="A545" s="27"/>
      <c r="B545" s="192"/>
      <c r="C545" s="27"/>
      <c r="D545" s="27"/>
      <c r="E545" s="27"/>
      <c r="F545" s="27"/>
      <c r="G545" s="27"/>
      <c r="H545" s="27"/>
      <c r="I545" s="27"/>
      <c r="J545" s="27"/>
      <c r="K545" s="200"/>
      <c r="L545" s="1"/>
      <c r="M545" s="1"/>
      <c r="N545" s="27"/>
      <c r="O545" s="1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12.75" customHeight="1" x14ac:dyDescent="0.2">
      <c r="A546" s="27"/>
      <c r="B546" s="192"/>
      <c r="C546" s="27"/>
      <c r="D546" s="27"/>
      <c r="E546" s="27"/>
      <c r="F546" s="27"/>
      <c r="G546" s="27"/>
      <c r="H546" s="27"/>
      <c r="I546" s="27"/>
      <c r="J546" s="27"/>
      <c r="K546" s="200"/>
      <c r="L546" s="1"/>
      <c r="M546" s="1"/>
      <c r="N546" s="27"/>
      <c r="O546" s="1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12.75" customHeight="1" x14ac:dyDescent="0.2">
      <c r="A547" s="27"/>
      <c r="B547" s="192"/>
      <c r="C547" s="27"/>
      <c r="D547" s="27"/>
      <c r="E547" s="27"/>
      <c r="F547" s="27"/>
      <c r="G547" s="27"/>
      <c r="H547" s="27"/>
      <c r="I547" s="27"/>
      <c r="J547" s="27"/>
      <c r="K547" s="200"/>
      <c r="L547" s="1"/>
      <c r="M547" s="1"/>
      <c r="N547" s="27"/>
      <c r="O547" s="1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12.75" customHeight="1" x14ac:dyDescent="0.2">
      <c r="A548" s="27"/>
      <c r="B548" s="192"/>
      <c r="C548" s="27"/>
      <c r="D548" s="27"/>
      <c r="E548" s="27"/>
      <c r="F548" s="27"/>
      <c r="G548" s="27"/>
      <c r="H548" s="27"/>
      <c r="I548" s="27"/>
      <c r="J548" s="27"/>
      <c r="K548" s="200"/>
      <c r="L548" s="1"/>
      <c r="M548" s="1"/>
      <c r="N548" s="27"/>
      <c r="O548" s="1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12.75" customHeight="1" x14ac:dyDescent="0.2">
      <c r="A549" s="27"/>
      <c r="B549" s="192"/>
      <c r="C549" s="27"/>
      <c r="D549" s="27"/>
      <c r="E549" s="27"/>
      <c r="F549" s="27"/>
      <c r="G549" s="27"/>
      <c r="H549" s="27"/>
      <c r="I549" s="27"/>
      <c r="J549" s="27"/>
      <c r="K549" s="200"/>
      <c r="L549" s="1"/>
      <c r="M549" s="1"/>
      <c r="N549" s="27"/>
      <c r="O549" s="1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12.75" customHeight="1" x14ac:dyDescent="0.2">
      <c r="A550" s="27"/>
      <c r="B550" s="192"/>
      <c r="C550" s="27"/>
      <c r="D550" s="27"/>
      <c r="E550" s="27"/>
      <c r="F550" s="27"/>
      <c r="G550" s="27"/>
      <c r="H550" s="27"/>
      <c r="I550" s="27"/>
      <c r="J550" s="27"/>
      <c r="K550" s="200"/>
      <c r="L550" s="1"/>
      <c r="M550" s="1"/>
      <c r="N550" s="27"/>
      <c r="O550" s="1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12.75" customHeight="1" x14ac:dyDescent="0.2">
      <c r="A551" s="27"/>
      <c r="B551" s="192"/>
      <c r="C551" s="27"/>
      <c r="D551" s="27"/>
      <c r="E551" s="27"/>
      <c r="F551" s="27"/>
      <c r="G551" s="27"/>
      <c r="H551" s="27"/>
      <c r="I551" s="27"/>
      <c r="J551" s="27"/>
      <c r="K551" s="200"/>
      <c r="L551" s="1"/>
      <c r="M551" s="1"/>
      <c r="N551" s="27"/>
      <c r="O551" s="1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12.75" customHeight="1" x14ac:dyDescent="0.2">
      <c r="A552" s="27"/>
      <c r="B552" s="192"/>
      <c r="C552" s="27"/>
      <c r="D552" s="27"/>
      <c r="E552" s="27"/>
      <c r="F552" s="27"/>
      <c r="G552" s="27"/>
      <c r="H552" s="27"/>
      <c r="I552" s="27"/>
      <c r="J552" s="27"/>
      <c r="K552" s="200"/>
      <c r="L552" s="1"/>
      <c r="M552" s="1"/>
      <c r="N552" s="27"/>
      <c r="O552" s="1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12.75" customHeight="1" x14ac:dyDescent="0.2">
      <c r="A553" s="27"/>
      <c r="B553" s="192"/>
      <c r="C553" s="27"/>
      <c r="D553" s="27"/>
      <c r="E553" s="27"/>
      <c r="F553" s="27"/>
      <c r="G553" s="27"/>
      <c r="H553" s="27"/>
      <c r="I553" s="27"/>
      <c r="J553" s="27"/>
      <c r="K553" s="200"/>
      <c r="L553" s="1"/>
      <c r="M553" s="1"/>
      <c r="N553" s="27"/>
      <c r="O553" s="1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12.75" customHeight="1" x14ac:dyDescent="0.2">
      <c r="A554" s="27"/>
      <c r="B554" s="192"/>
      <c r="C554" s="27"/>
      <c r="D554" s="27"/>
      <c r="E554" s="27"/>
      <c r="F554" s="27"/>
      <c r="G554" s="27"/>
      <c r="H554" s="27"/>
      <c r="I554" s="27"/>
      <c r="J554" s="27"/>
      <c r="K554" s="200"/>
      <c r="L554" s="1"/>
      <c r="M554" s="1"/>
      <c r="N554" s="27"/>
      <c r="O554" s="1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12.75" customHeight="1" x14ac:dyDescent="0.2">
      <c r="A555" s="27"/>
      <c r="B555" s="192"/>
      <c r="C555" s="27"/>
      <c r="D555" s="27"/>
      <c r="E555" s="27"/>
      <c r="F555" s="27"/>
      <c r="G555" s="27"/>
      <c r="H555" s="27"/>
      <c r="I555" s="27"/>
      <c r="J555" s="27"/>
      <c r="K555" s="200"/>
      <c r="L555" s="1"/>
      <c r="M555" s="1"/>
      <c r="N555" s="27"/>
      <c r="O555" s="1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12.75" customHeight="1" x14ac:dyDescent="0.2">
      <c r="A556" s="27"/>
      <c r="B556" s="192"/>
      <c r="C556" s="27"/>
      <c r="D556" s="27"/>
      <c r="E556" s="27"/>
      <c r="F556" s="27"/>
      <c r="G556" s="27"/>
      <c r="H556" s="27"/>
      <c r="I556" s="27"/>
      <c r="J556" s="27"/>
      <c r="K556" s="200"/>
      <c r="L556" s="1"/>
      <c r="M556" s="1"/>
      <c r="N556" s="27"/>
      <c r="O556" s="1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12.75" customHeight="1" x14ac:dyDescent="0.2">
      <c r="A557" s="27"/>
      <c r="B557" s="192"/>
      <c r="C557" s="27"/>
      <c r="D557" s="27"/>
      <c r="E557" s="27"/>
      <c r="F557" s="27"/>
      <c r="G557" s="27"/>
      <c r="H557" s="27"/>
      <c r="I557" s="27"/>
      <c r="J557" s="27"/>
      <c r="K557" s="200"/>
      <c r="L557" s="1"/>
      <c r="M557" s="1"/>
      <c r="N557" s="27"/>
      <c r="O557" s="1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12.75" customHeight="1" x14ac:dyDescent="0.2">
      <c r="A558" s="27"/>
      <c r="B558" s="192"/>
      <c r="C558" s="27"/>
      <c r="D558" s="27"/>
      <c r="E558" s="27"/>
      <c r="F558" s="27"/>
      <c r="G558" s="27"/>
      <c r="H558" s="27"/>
      <c r="I558" s="27"/>
      <c r="J558" s="27"/>
      <c r="K558" s="200"/>
      <c r="L558" s="1"/>
      <c r="M558" s="1"/>
      <c r="N558" s="27"/>
      <c r="O558" s="1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12.75" customHeight="1" x14ac:dyDescent="0.2">
      <c r="A559" s="27"/>
      <c r="B559" s="192"/>
      <c r="C559" s="27"/>
      <c r="D559" s="27"/>
      <c r="E559" s="27"/>
      <c r="F559" s="27"/>
      <c r="G559" s="27"/>
      <c r="H559" s="27"/>
      <c r="I559" s="27"/>
      <c r="J559" s="27"/>
      <c r="K559" s="200"/>
      <c r="L559" s="1"/>
      <c r="M559" s="1"/>
      <c r="N559" s="27"/>
      <c r="O559" s="1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12.75" customHeight="1" x14ac:dyDescent="0.2">
      <c r="A560" s="27"/>
      <c r="B560" s="192"/>
      <c r="C560" s="27"/>
      <c r="D560" s="27"/>
      <c r="E560" s="27"/>
      <c r="F560" s="27"/>
      <c r="G560" s="27"/>
      <c r="H560" s="27"/>
      <c r="I560" s="27"/>
      <c r="J560" s="27"/>
      <c r="K560" s="200"/>
      <c r="L560" s="1"/>
      <c r="M560" s="1"/>
      <c r="N560" s="27"/>
      <c r="O560" s="1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12.75" customHeight="1" x14ac:dyDescent="0.2">
      <c r="A561" s="27"/>
      <c r="B561" s="192"/>
      <c r="C561" s="27"/>
      <c r="D561" s="27"/>
      <c r="E561" s="27"/>
      <c r="F561" s="27"/>
      <c r="G561" s="27"/>
      <c r="H561" s="27"/>
      <c r="I561" s="27"/>
      <c r="J561" s="27"/>
      <c r="K561" s="200"/>
      <c r="L561" s="1"/>
      <c r="M561" s="1"/>
      <c r="N561" s="27"/>
      <c r="O561" s="1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12.75" customHeight="1" x14ac:dyDescent="0.2">
      <c r="A562" s="27"/>
      <c r="B562" s="192"/>
      <c r="C562" s="27"/>
      <c r="D562" s="27"/>
      <c r="E562" s="27"/>
      <c r="F562" s="27"/>
      <c r="G562" s="27"/>
      <c r="H562" s="27"/>
      <c r="I562" s="27"/>
      <c r="J562" s="27"/>
      <c r="K562" s="200"/>
      <c r="L562" s="1"/>
      <c r="M562" s="1"/>
      <c r="N562" s="27"/>
      <c r="O562" s="1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12.75" customHeight="1" x14ac:dyDescent="0.2">
      <c r="A563" s="27"/>
      <c r="B563" s="192"/>
      <c r="C563" s="27"/>
      <c r="D563" s="27"/>
      <c r="E563" s="27"/>
      <c r="F563" s="27"/>
      <c r="G563" s="27"/>
      <c r="H563" s="27"/>
      <c r="I563" s="27"/>
      <c r="J563" s="27"/>
      <c r="K563" s="200"/>
      <c r="L563" s="1"/>
      <c r="M563" s="1"/>
      <c r="N563" s="27"/>
      <c r="O563" s="1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12.75" customHeight="1" x14ac:dyDescent="0.2">
      <c r="A564" s="27"/>
      <c r="B564" s="192"/>
      <c r="C564" s="27"/>
      <c r="D564" s="27"/>
      <c r="E564" s="27"/>
      <c r="F564" s="27"/>
      <c r="G564" s="27"/>
      <c r="H564" s="27"/>
      <c r="I564" s="27"/>
      <c r="J564" s="27"/>
      <c r="K564" s="200"/>
      <c r="L564" s="1"/>
      <c r="M564" s="1"/>
      <c r="N564" s="27"/>
      <c r="O564" s="1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12.75" customHeight="1" x14ac:dyDescent="0.2">
      <c r="A565" s="27"/>
      <c r="B565" s="192"/>
      <c r="C565" s="27"/>
      <c r="D565" s="27"/>
      <c r="E565" s="27"/>
      <c r="F565" s="27"/>
      <c r="G565" s="27"/>
      <c r="H565" s="27"/>
      <c r="I565" s="27"/>
      <c r="J565" s="27"/>
      <c r="K565" s="200"/>
      <c r="L565" s="1"/>
      <c r="M565" s="1"/>
      <c r="N565" s="27"/>
      <c r="O565" s="1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12.75" customHeight="1" x14ac:dyDescent="0.2">
      <c r="A566" s="27"/>
      <c r="B566" s="192"/>
      <c r="C566" s="27"/>
      <c r="D566" s="27"/>
      <c r="E566" s="27"/>
      <c r="F566" s="27"/>
      <c r="G566" s="27"/>
      <c r="H566" s="27"/>
      <c r="I566" s="27"/>
      <c r="J566" s="27"/>
      <c r="K566" s="200"/>
      <c r="L566" s="1"/>
      <c r="M566" s="1"/>
      <c r="N566" s="27"/>
      <c r="O566" s="1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12.75" customHeight="1" x14ac:dyDescent="0.2">
      <c r="A567" s="27"/>
      <c r="B567" s="192"/>
      <c r="C567" s="27"/>
      <c r="D567" s="27"/>
      <c r="E567" s="27"/>
      <c r="F567" s="27"/>
      <c r="G567" s="27"/>
      <c r="H567" s="27"/>
      <c r="I567" s="27"/>
      <c r="J567" s="27"/>
      <c r="K567" s="200"/>
      <c r="L567" s="1"/>
      <c r="M567" s="1"/>
      <c r="N567" s="27"/>
      <c r="O567" s="1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12.75" customHeight="1" x14ac:dyDescent="0.2">
      <c r="A568" s="27"/>
      <c r="B568" s="192"/>
      <c r="C568" s="27"/>
      <c r="D568" s="27"/>
      <c r="E568" s="27"/>
      <c r="F568" s="27"/>
      <c r="G568" s="27"/>
      <c r="H568" s="27"/>
      <c r="I568" s="27"/>
      <c r="J568" s="27"/>
      <c r="K568" s="200"/>
      <c r="L568" s="1"/>
      <c r="M568" s="1"/>
      <c r="N568" s="27"/>
      <c r="O568" s="1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12.75" customHeight="1" x14ac:dyDescent="0.2">
      <c r="A569" s="27"/>
      <c r="B569" s="192"/>
      <c r="C569" s="27"/>
      <c r="D569" s="27"/>
      <c r="E569" s="27"/>
      <c r="F569" s="27"/>
      <c r="G569" s="27"/>
      <c r="H569" s="27"/>
      <c r="I569" s="27"/>
      <c r="J569" s="27"/>
      <c r="K569" s="200"/>
      <c r="L569" s="1"/>
      <c r="M569" s="1"/>
      <c r="N569" s="27"/>
      <c r="O569" s="1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12.75" customHeight="1" x14ac:dyDescent="0.2">
      <c r="A570" s="27"/>
      <c r="B570" s="192"/>
      <c r="C570" s="27"/>
      <c r="D570" s="27"/>
      <c r="E570" s="27"/>
      <c r="F570" s="27"/>
      <c r="G570" s="27"/>
      <c r="H570" s="27"/>
      <c r="I570" s="27"/>
      <c r="J570" s="27"/>
      <c r="K570" s="200"/>
      <c r="L570" s="1"/>
      <c r="M570" s="1"/>
      <c r="N570" s="27"/>
      <c r="O570" s="1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12.75" customHeight="1" x14ac:dyDescent="0.2">
      <c r="A571" s="27"/>
      <c r="B571" s="192"/>
      <c r="C571" s="27"/>
      <c r="D571" s="27"/>
      <c r="E571" s="27"/>
      <c r="F571" s="27"/>
      <c r="G571" s="27"/>
      <c r="H571" s="27"/>
      <c r="I571" s="27"/>
      <c r="J571" s="27"/>
      <c r="K571" s="200"/>
      <c r="L571" s="1"/>
      <c r="M571" s="1"/>
      <c r="N571" s="27"/>
      <c r="O571" s="1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12.75" customHeight="1" x14ac:dyDescent="0.2">
      <c r="A572" s="27"/>
      <c r="B572" s="192"/>
      <c r="C572" s="27"/>
      <c r="D572" s="27"/>
      <c r="E572" s="27"/>
      <c r="F572" s="27"/>
      <c r="G572" s="27"/>
      <c r="H572" s="27"/>
      <c r="I572" s="27"/>
      <c r="J572" s="27"/>
      <c r="K572" s="200"/>
      <c r="L572" s="1"/>
      <c r="M572" s="1"/>
      <c r="N572" s="27"/>
      <c r="O572" s="1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12.75" customHeight="1" x14ac:dyDescent="0.2">
      <c r="A573" s="27"/>
      <c r="B573" s="192"/>
      <c r="C573" s="27"/>
      <c r="D573" s="27"/>
      <c r="E573" s="27"/>
      <c r="F573" s="27"/>
      <c r="G573" s="27"/>
      <c r="H573" s="27"/>
      <c r="I573" s="27"/>
      <c r="J573" s="27"/>
      <c r="K573" s="200"/>
      <c r="L573" s="1"/>
      <c r="M573" s="1"/>
      <c r="N573" s="27"/>
      <c r="O573" s="1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12.75" customHeight="1" x14ac:dyDescent="0.2">
      <c r="A574" s="27"/>
      <c r="B574" s="192"/>
      <c r="C574" s="27"/>
      <c r="D574" s="27"/>
      <c r="E574" s="27"/>
      <c r="F574" s="27"/>
      <c r="G574" s="27"/>
      <c r="H574" s="27"/>
      <c r="I574" s="27"/>
      <c r="J574" s="27"/>
      <c r="K574" s="200"/>
      <c r="L574" s="1"/>
      <c r="M574" s="1"/>
      <c r="N574" s="27"/>
      <c r="O574" s="1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12.75" customHeight="1" x14ac:dyDescent="0.2">
      <c r="A575" s="27"/>
      <c r="B575" s="192"/>
      <c r="C575" s="27"/>
      <c r="D575" s="27"/>
      <c r="E575" s="27"/>
      <c r="F575" s="27"/>
      <c r="G575" s="27"/>
      <c r="H575" s="27"/>
      <c r="I575" s="27"/>
      <c r="J575" s="27"/>
      <c r="K575" s="200"/>
      <c r="L575" s="1"/>
      <c r="M575" s="1"/>
      <c r="N575" s="27"/>
      <c r="O575" s="1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12.75" customHeight="1" x14ac:dyDescent="0.2">
      <c r="A576" s="27"/>
      <c r="B576" s="192"/>
      <c r="C576" s="27"/>
      <c r="D576" s="27"/>
      <c r="E576" s="27"/>
      <c r="F576" s="27"/>
      <c r="G576" s="27"/>
      <c r="H576" s="27"/>
      <c r="I576" s="27"/>
      <c r="J576" s="27"/>
      <c r="K576" s="200"/>
      <c r="L576" s="1"/>
      <c r="M576" s="1"/>
      <c r="N576" s="27"/>
      <c r="O576" s="1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12.75" customHeight="1" x14ac:dyDescent="0.2">
      <c r="A577" s="27"/>
      <c r="B577" s="192"/>
      <c r="C577" s="27"/>
      <c r="D577" s="27"/>
      <c r="E577" s="27"/>
      <c r="F577" s="27"/>
      <c r="G577" s="27"/>
      <c r="H577" s="27"/>
      <c r="I577" s="27"/>
      <c r="J577" s="27"/>
      <c r="K577" s="200"/>
      <c r="L577" s="1"/>
      <c r="M577" s="1"/>
      <c r="N577" s="27"/>
      <c r="O577" s="1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12.75" customHeight="1" x14ac:dyDescent="0.2">
      <c r="A578" s="27"/>
      <c r="B578" s="192"/>
      <c r="C578" s="27"/>
      <c r="D578" s="27"/>
      <c r="E578" s="27"/>
      <c r="F578" s="27"/>
      <c r="G578" s="27"/>
      <c r="H578" s="27"/>
      <c r="I578" s="27"/>
      <c r="J578" s="27"/>
      <c r="K578" s="200"/>
      <c r="L578" s="1"/>
      <c r="M578" s="1"/>
      <c r="N578" s="27"/>
      <c r="O578" s="1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12.75" customHeight="1" x14ac:dyDescent="0.2">
      <c r="A579" s="27"/>
      <c r="B579" s="192"/>
      <c r="C579" s="27"/>
      <c r="D579" s="27"/>
      <c r="E579" s="27"/>
      <c r="F579" s="27"/>
      <c r="G579" s="27"/>
      <c r="H579" s="27"/>
      <c r="I579" s="27"/>
      <c r="J579" s="27"/>
      <c r="K579" s="200"/>
      <c r="L579" s="1"/>
      <c r="M579" s="1"/>
      <c r="N579" s="27"/>
      <c r="O579" s="1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12.75" customHeight="1" x14ac:dyDescent="0.2">
      <c r="A580" s="27"/>
      <c r="B580" s="192"/>
      <c r="C580" s="27"/>
      <c r="D580" s="27"/>
      <c r="E580" s="27"/>
      <c r="F580" s="27"/>
      <c r="G580" s="27"/>
      <c r="H580" s="27"/>
      <c r="I580" s="27"/>
      <c r="J580" s="27"/>
      <c r="K580" s="200"/>
      <c r="L580" s="1"/>
      <c r="M580" s="1"/>
      <c r="N580" s="27"/>
      <c r="O580" s="1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12.75" customHeight="1" x14ac:dyDescent="0.2">
      <c r="A581" s="27"/>
      <c r="B581" s="192"/>
      <c r="C581" s="27"/>
      <c r="D581" s="27"/>
      <c r="E581" s="27"/>
      <c r="F581" s="27"/>
      <c r="G581" s="27"/>
      <c r="H581" s="27"/>
      <c r="I581" s="27"/>
      <c r="J581" s="27"/>
      <c r="K581" s="200"/>
      <c r="L581" s="1"/>
      <c r="M581" s="1"/>
      <c r="N581" s="27"/>
      <c r="O581" s="1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12.75" customHeight="1" x14ac:dyDescent="0.2">
      <c r="A582" s="27"/>
      <c r="B582" s="192"/>
      <c r="C582" s="27"/>
      <c r="D582" s="27"/>
      <c r="E582" s="27"/>
      <c r="F582" s="27"/>
      <c r="G582" s="27"/>
      <c r="H582" s="27"/>
      <c r="I582" s="27"/>
      <c r="J582" s="27"/>
      <c r="K582" s="200"/>
      <c r="L582" s="1"/>
      <c r="M582" s="1"/>
      <c r="N582" s="27"/>
      <c r="O582" s="1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12.75" customHeight="1" x14ac:dyDescent="0.2">
      <c r="A583" s="27"/>
      <c r="B583" s="192"/>
      <c r="C583" s="27"/>
      <c r="D583" s="27"/>
      <c r="E583" s="27"/>
      <c r="F583" s="27"/>
      <c r="G583" s="27"/>
      <c r="H583" s="27"/>
      <c r="I583" s="27"/>
      <c r="J583" s="27"/>
      <c r="K583" s="200"/>
      <c r="L583" s="1"/>
      <c r="M583" s="1"/>
      <c r="N583" s="27"/>
      <c r="O583" s="1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12.75" customHeight="1" x14ac:dyDescent="0.2">
      <c r="A584" s="27"/>
      <c r="B584" s="192"/>
      <c r="C584" s="27"/>
      <c r="D584" s="27"/>
      <c r="E584" s="27"/>
      <c r="F584" s="27"/>
      <c r="G584" s="27"/>
      <c r="H584" s="27"/>
      <c r="I584" s="27"/>
      <c r="J584" s="27"/>
      <c r="K584" s="200"/>
      <c r="L584" s="1"/>
      <c r="M584" s="1"/>
      <c r="N584" s="27"/>
      <c r="O584" s="1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12.75" customHeight="1" x14ac:dyDescent="0.2">
      <c r="A585" s="27"/>
      <c r="B585" s="192"/>
      <c r="C585" s="27"/>
      <c r="D585" s="27"/>
      <c r="E585" s="27"/>
      <c r="F585" s="27"/>
      <c r="G585" s="27"/>
      <c r="H585" s="27"/>
      <c r="I585" s="27"/>
      <c r="J585" s="27"/>
      <c r="K585" s="200"/>
      <c r="L585" s="1"/>
      <c r="M585" s="1"/>
      <c r="N585" s="27"/>
      <c r="O585" s="1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12.75" customHeight="1" x14ac:dyDescent="0.2">
      <c r="A586" s="27"/>
      <c r="B586" s="192"/>
      <c r="C586" s="27"/>
      <c r="D586" s="27"/>
      <c r="E586" s="27"/>
      <c r="F586" s="27"/>
      <c r="G586" s="27"/>
      <c r="H586" s="27"/>
      <c r="I586" s="27"/>
      <c r="J586" s="27"/>
      <c r="K586" s="200"/>
      <c r="L586" s="1"/>
      <c r="M586" s="1"/>
      <c r="N586" s="27"/>
      <c r="O586" s="1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12.75" customHeight="1" x14ac:dyDescent="0.2">
      <c r="A587" s="27"/>
      <c r="B587" s="192"/>
      <c r="C587" s="27"/>
      <c r="D587" s="27"/>
      <c r="E587" s="27"/>
      <c r="F587" s="27"/>
      <c r="G587" s="27"/>
      <c r="H587" s="27"/>
      <c r="I587" s="27"/>
      <c r="J587" s="27"/>
      <c r="K587" s="200"/>
      <c r="L587" s="1"/>
      <c r="M587" s="1"/>
      <c r="N587" s="27"/>
      <c r="O587" s="1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12.75" customHeight="1" x14ac:dyDescent="0.2">
      <c r="A588" s="27"/>
      <c r="B588" s="192"/>
      <c r="C588" s="27"/>
      <c r="D588" s="27"/>
      <c r="E588" s="27"/>
      <c r="F588" s="27"/>
      <c r="G588" s="27"/>
      <c r="H588" s="27"/>
      <c r="I588" s="27"/>
      <c r="J588" s="27"/>
      <c r="K588" s="200"/>
      <c r="L588" s="1"/>
      <c r="M588" s="1"/>
      <c r="N588" s="27"/>
      <c r="O588" s="1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12.75" customHeight="1" x14ac:dyDescent="0.2">
      <c r="A589" s="27"/>
      <c r="B589" s="192"/>
      <c r="C589" s="27"/>
      <c r="D589" s="27"/>
      <c r="E589" s="27"/>
      <c r="F589" s="27"/>
      <c r="G589" s="27"/>
      <c r="H589" s="27"/>
      <c r="I589" s="27"/>
      <c r="J589" s="27"/>
      <c r="K589" s="200"/>
      <c r="L589" s="1"/>
      <c r="M589" s="1"/>
      <c r="N589" s="27"/>
      <c r="O589" s="1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12.75" customHeight="1" x14ac:dyDescent="0.2">
      <c r="A590" s="27"/>
      <c r="B590" s="192"/>
      <c r="C590" s="27"/>
      <c r="D590" s="27"/>
      <c r="E590" s="27"/>
      <c r="F590" s="27"/>
      <c r="G590" s="27"/>
      <c r="H590" s="27"/>
      <c r="I590" s="27"/>
      <c r="J590" s="27"/>
      <c r="K590" s="200"/>
      <c r="L590" s="1"/>
      <c r="M590" s="1"/>
      <c r="N590" s="27"/>
      <c r="O590" s="1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12.75" customHeight="1" x14ac:dyDescent="0.2">
      <c r="A591" s="27"/>
      <c r="B591" s="192"/>
      <c r="C591" s="27"/>
      <c r="D591" s="27"/>
      <c r="E591" s="27"/>
      <c r="F591" s="27"/>
      <c r="G591" s="27"/>
      <c r="H591" s="27"/>
      <c r="I591" s="27"/>
      <c r="J591" s="27"/>
      <c r="K591" s="200"/>
      <c r="L591" s="1"/>
      <c r="M591" s="1"/>
      <c r="N591" s="27"/>
      <c r="O591" s="1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12.75" customHeight="1" x14ac:dyDescent="0.2">
      <c r="A592" s="27"/>
      <c r="B592" s="192"/>
      <c r="C592" s="27"/>
      <c r="D592" s="27"/>
      <c r="E592" s="27"/>
      <c r="F592" s="27"/>
      <c r="G592" s="27"/>
      <c r="H592" s="27"/>
      <c r="I592" s="27"/>
      <c r="J592" s="27"/>
      <c r="K592" s="200"/>
      <c r="L592" s="1"/>
      <c r="M592" s="1"/>
      <c r="N592" s="27"/>
      <c r="O592" s="1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12.75" customHeight="1" x14ac:dyDescent="0.2">
      <c r="A593" s="27"/>
      <c r="B593" s="192"/>
      <c r="C593" s="27"/>
      <c r="D593" s="27"/>
      <c r="E593" s="27"/>
      <c r="F593" s="27"/>
      <c r="G593" s="27"/>
      <c r="H593" s="27"/>
      <c r="I593" s="27"/>
      <c r="J593" s="27"/>
      <c r="K593" s="200"/>
      <c r="L593" s="1"/>
      <c r="M593" s="1"/>
      <c r="N593" s="27"/>
      <c r="O593" s="1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12.75" customHeight="1" x14ac:dyDescent="0.2">
      <c r="A594" s="27"/>
      <c r="B594" s="192"/>
      <c r="C594" s="27"/>
      <c r="D594" s="27"/>
      <c r="E594" s="27"/>
      <c r="F594" s="27"/>
      <c r="G594" s="27"/>
      <c r="H594" s="27"/>
      <c r="I594" s="27"/>
      <c r="J594" s="27"/>
      <c r="K594" s="200"/>
      <c r="L594" s="1"/>
      <c r="M594" s="1"/>
      <c r="N594" s="27"/>
      <c r="O594" s="1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12.75" customHeight="1" x14ac:dyDescent="0.2">
      <c r="A595" s="27"/>
      <c r="B595" s="192"/>
      <c r="C595" s="27"/>
      <c r="D595" s="27"/>
      <c r="E595" s="27"/>
      <c r="F595" s="27"/>
      <c r="G595" s="27"/>
      <c r="H595" s="27"/>
      <c r="I595" s="27"/>
      <c r="J595" s="27"/>
      <c r="K595" s="200"/>
      <c r="L595" s="1"/>
      <c r="M595" s="1"/>
      <c r="N595" s="27"/>
      <c r="O595" s="1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12.75" customHeight="1" x14ac:dyDescent="0.2">
      <c r="A596" s="27"/>
      <c r="B596" s="192"/>
      <c r="C596" s="27"/>
      <c r="D596" s="27"/>
      <c r="E596" s="27"/>
      <c r="F596" s="27"/>
      <c r="G596" s="27"/>
      <c r="H596" s="27"/>
      <c r="I596" s="27"/>
      <c r="J596" s="27"/>
      <c r="K596" s="200"/>
      <c r="L596" s="1"/>
      <c r="M596" s="1"/>
      <c r="N596" s="27"/>
      <c r="O596" s="1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12.75" customHeight="1" x14ac:dyDescent="0.2">
      <c r="A597" s="27"/>
      <c r="B597" s="192"/>
      <c r="C597" s="27"/>
      <c r="D597" s="27"/>
      <c r="E597" s="27"/>
      <c r="F597" s="27"/>
      <c r="G597" s="27"/>
      <c r="H597" s="27"/>
      <c r="I597" s="27"/>
      <c r="J597" s="27"/>
      <c r="K597" s="200"/>
      <c r="L597" s="1"/>
      <c r="M597" s="1"/>
      <c r="N597" s="27"/>
      <c r="O597" s="1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12.75" customHeight="1" x14ac:dyDescent="0.2">
      <c r="A598" s="27"/>
      <c r="B598" s="192"/>
      <c r="C598" s="27"/>
      <c r="D598" s="27"/>
      <c r="E598" s="27"/>
      <c r="F598" s="27"/>
      <c r="G598" s="27"/>
      <c r="H598" s="27"/>
      <c r="I598" s="27"/>
      <c r="J598" s="27"/>
      <c r="K598" s="200"/>
      <c r="L598" s="1"/>
      <c r="M598" s="1"/>
      <c r="N598" s="27"/>
      <c r="O598" s="1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12.75" customHeight="1" x14ac:dyDescent="0.2">
      <c r="A599" s="27"/>
      <c r="B599" s="192"/>
      <c r="C599" s="27"/>
      <c r="D599" s="27"/>
      <c r="E599" s="27"/>
      <c r="F599" s="27"/>
      <c r="G599" s="27"/>
      <c r="H599" s="27"/>
      <c r="I599" s="27"/>
      <c r="J599" s="27"/>
      <c r="K599" s="200"/>
      <c r="L599" s="1"/>
      <c r="M599" s="1"/>
      <c r="N599" s="27"/>
      <c r="O599" s="1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12.75" customHeight="1" x14ac:dyDescent="0.2">
      <c r="A600" s="27"/>
      <c r="B600" s="192"/>
      <c r="C600" s="27"/>
      <c r="D600" s="27"/>
      <c r="E600" s="27"/>
      <c r="F600" s="27"/>
      <c r="G600" s="27"/>
      <c r="H600" s="27"/>
      <c r="I600" s="27"/>
      <c r="J600" s="27"/>
      <c r="K600" s="200"/>
      <c r="L600" s="1"/>
      <c r="M600" s="1"/>
      <c r="N600" s="27"/>
      <c r="O600" s="1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12.75" customHeight="1" x14ac:dyDescent="0.2">
      <c r="A601" s="27"/>
      <c r="B601" s="192"/>
      <c r="C601" s="27"/>
      <c r="D601" s="27"/>
      <c r="E601" s="27"/>
      <c r="F601" s="27"/>
      <c r="G601" s="27"/>
      <c r="H601" s="27"/>
      <c r="I601" s="27"/>
      <c r="J601" s="27"/>
      <c r="K601" s="200"/>
      <c r="L601" s="1"/>
      <c r="M601" s="1"/>
      <c r="N601" s="27"/>
      <c r="O601" s="1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12.75" customHeight="1" x14ac:dyDescent="0.2">
      <c r="A602" s="27"/>
      <c r="B602" s="192"/>
      <c r="C602" s="27"/>
      <c r="D602" s="27"/>
      <c r="E602" s="27"/>
      <c r="F602" s="27"/>
      <c r="G602" s="27"/>
      <c r="H602" s="27"/>
      <c r="I602" s="27"/>
      <c r="J602" s="27"/>
      <c r="K602" s="200"/>
      <c r="L602" s="1"/>
      <c r="M602" s="1"/>
      <c r="N602" s="27"/>
      <c r="O602" s="1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12.75" customHeight="1" x14ac:dyDescent="0.2">
      <c r="A603" s="27"/>
      <c r="B603" s="192"/>
      <c r="C603" s="27"/>
      <c r="D603" s="27"/>
      <c r="E603" s="27"/>
      <c r="F603" s="27"/>
      <c r="G603" s="27"/>
      <c r="H603" s="27"/>
      <c r="I603" s="27"/>
      <c r="J603" s="27"/>
      <c r="K603" s="200"/>
      <c r="L603" s="1"/>
      <c r="M603" s="1"/>
      <c r="N603" s="27"/>
      <c r="O603" s="1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12.75" customHeight="1" x14ac:dyDescent="0.2">
      <c r="A604" s="27"/>
      <c r="B604" s="192"/>
      <c r="C604" s="27"/>
      <c r="D604" s="27"/>
      <c r="E604" s="27"/>
      <c r="F604" s="27"/>
      <c r="G604" s="27"/>
      <c r="H604" s="27"/>
      <c r="I604" s="27"/>
      <c r="J604" s="27"/>
      <c r="K604" s="200"/>
      <c r="L604" s="1"/>
      <c r="M604" s="1"/>
      <c r="N604" s="27"/>
      <c r="O604" s="1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12.75" customHeight="1" x14ac:dyDescent="0.2">
      <c r="A605" s="27"/>
      <c r="B605" s="192"/>
      <c r="C605" s="27"/>
      <c r="D605" s="27"/>
      <c r="E605" s="27"/>
      <c r="F605" s="27"/>
      <c r="G605" s="27"/>
      <c r="H605" s="27"/>
      <c r="I605" s="27"/>
      <c r="J605" s="27"/>
      <c r="K605" s="200"/>
      <c r="L605" s="1"/>
      <c r="M605" s="1"/>
      <c r="N605" s="27"/>
      <c r="O605" s="1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12.75" customHeight="1" x14ac:dyDescent="0.2">
      <c r="A606" s="27"/>
      <c r="B606" s="192"/>
      <c r="C606" s="27"/>
      <c r="D606" s="27"/>
      <c r="E606" s="27"/>
      <c r="F606" s="27"/>
      <c r="G606" s="27"/>
      <c r="H606" s="27"/>
      <c r="I606" s="27"/>
      <c r="J606" s="27"/>
      <c r="K606" s="200"/>
      <c r="L606" s="1"/>
      <c r="M606" s="1"/>
      <c r="N606" s="27"/>
      <c r="O606" s="1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12.75" customHeight="1" x14ac:dyDescent="0.2">
      <c r="A607" s="27"/>
      <c r="B607" s="192"/>
      <c r="C607" s="27"/>
      <c r="D607" s="27"/>
      <c r="E607" s="27"/>
      <c r="F607" s="27"/>
      <c r="G607" s="27"/>
      <c r="H607" s="27"/>
      <c r="I607" s="27"/>
      <c r="J607" s="27"/>
      <c r="K607" s="200"/>
      <c r="L607" s="1"/>
      <c r="M607" s="1"/>
      <c r="N607" s="27"/>
      <c r="O607" s="1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12.75" customHeight="1" x14ac:dyDescent="0.2">
      <c r="A608" s="27"/>
      <c r="B608" s="192"/>
      <c r="C608" s="27"/>
      <c r="D608" s="27"/>
      <c r="E608" s="27"/>
      <c r="F608" s="27"/>
      <c r="G608" s="27"/>
      <c r="H608" s="27"/>
      <c r="I608" s="27"/>
      <c r="J608" s="27"/>
      <c r="K608" s="200"/>
      <c r="L608" s="1"/>
      <c r="M608" s="1"/>
      <c r="N608" s="27"/>
      <c r="O608" s="1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12.75" customHeight="1" x14ac:dyDescent="0.2">
      <c r="A609" s="27"/>
      <c r="B609" s="192"/>
      <c r="C609" s="27"/>
      <c r="D609" s="27"/>
      <c r="E609" s="27"/>
      <c r="F609" s="27"/>
      <c r="G609" s="27"/>
      <c r="H609" s="27"/>
      <c r="I609" s="27"/>
      <c r="J609" s="27"/>
      <c r="K609" s="200"/>
      <c r="L609" s="1"/>
      <c r="M609" s="1"/>
      <c r="N609" s="27"/>
      <c r="O609" s="1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12.75" customHeight="1" x14ac:dyDescent="0.2">
      <c r="A610" s="27"/>
      <c r="B610" s="192"/>
      <c r="C610" s="27"/>
      <c r="D610" s="27"/>
      <c r="E610" s="27"/>
      <c r="F610" s="27"/>
      <c r="G610" s="27"/>
      <c r="H610" s="27"/>
      <c r="I610" s="27"/>
      <c r="J610" s="27"/>
      <c r="K610" s="200"/>
      <c r="L610" s="1"/>
      <c r="M610" s="1"/>
      <c r="N610" s="27"/>
      <c r="O610" s="1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12.75" customHeight="1" x14ac:dyDescent="0.2">
      <c r="A611" s="27"/>
      <c r="B611" s="192"/>
      <c r="C611" s="27"/>
      <c r="D611" s="27"/>
      <c r="E611" s="27"/>
      <c r="F611" s="27"/>
      <c r="G611" s="27"/>
      <c r="H611" s="27"/>
      <c r="I611" s="27"/>
      <c r="J611" s="27"/>
      <c r="K611" s="200"/>
      <c r="L611" s="1"/>
      <c r="M611" s="1"/>
      <c r="N611" s="27"/>
      <c r="O611" s="1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12.75" customHeight="1" x14ac:dyDescent="0.2">
      <c r="A612" s="27"/>
      <c r="B612" s="192"/>
      <c r="C612" s="27"/>
      <c r="D612" s="27"/>
      <c r="E612" s="27"/>
      <c r="F612" s="27"/>
      <c r="G612" s="27"/>
      <c r="H612" s="27"/>
      <c r="I612" s="27"/>
      <c r="J612" s="27"/>
      <c r="K612" s="200"/>
      <c r="L612" s="1"/>
      <c r="M612" s="1"/>
      <c r="N612" s="27"/>
      <c r="O612" s="1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12.75" customHeight="1" x14ac:dyDescent="0.2">
      <c r="A613" s="27"/>
      <c r="B613" s="192"/>
      <c r="C613" s="27"/>
      <c r="D613" s="27"/>
      <c r="E613" s="27"/>
      <c r="F613" s="27"/>
      <c r="G613" s="27"/>
      <c r="H613" s="27"/>
      <c r="I613" s="27"/>
      <c r="J613" s="27"/>
      <c r="K613" s="200"/>
      <c r="L613" s="1"/>
      <c r="M613" s="1"/>
      <c r="N613" s="27"/>
      <c r="O613" s="1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12.75" customHeight="1" x14ac:dyDescent="0.2">
      <c r="A614" s="27"/>
      <c r="B614" s="192"/>
      <c r="C614" s="27"/>
      <c r="D614" s="27"/>
      <c r="E614" s="27"/>
      <c r="F614" s="27"/>
      <c r="G614" s="27"/>
      <c r="H614" s="27"/>
      <c r="I614" s="27"/>
      <c r="J614" s="27"/>
      <c r="K614" s="200"/>
      <c r="L614" s="1"/>
      <c r="M614" s="1"/>
      <c r="N614" s="27"/>
      <c r="O614" s="1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12.75" customHeight="1" x14ac:dyDescent="0.2">
      <c r="A615" s="27"/>
      <c r="B615" s="192"/>
      <c r="C615" s="27"/>
      <c r="D615" s="27"/>
      <c r="E615" s="27"/>
      <c r="F615" s="27"/>
      <c r="G615" s="27"/>
      <c r="H615" s="27"/>
      <c r="I615" s="27"/>
      <c r="J615" s="27"/>
      <c r="K615" s="200"/>
      <c r="L615" s="1"/>
      <c r="M615" s="1"/>
      <c r="N615" s="27"/>
      <c r="O615" s="1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12.75" customHeight="1" x14ac:dyDescent="0.2">
      <c r="A616" s="27"/>
      <c r="B616" s="192"/>
      <c r="C616" s="27"/>
      <c r="D616" s="27"/>
      <c r="E616" s="27"/>
      <c r="F616" s="27"/>
      <c r="G616" s="27"/>
      <c r="H616" s="27"/>
      <c r="I616" s="27"/>
      <c r="J616" s="27"/>
      <c r="K616" s="200"/>
      <c r="L616" s="1"/>
      <c r="M616" s="1"/>
      <c r="N616" s="27"/>
      <c r="O616" s="1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12.75" customHeight="1" x14ac:dyDescent="0.2">
      <c r="A617" s="27"/>
      <c r="B617" s="192"/>
      <c r="C617" s="27"/>
      <c r="D617" s="27"/>
      <c r="E617" s="27"/>
      <c r="F617" s="27"/>
      <c r="G617" s="27"/>
      <c r="H617" s="27"/>
      <c r="I617" s="27"/>
      <c r="J617" s="27"/>
      <c r="K617" s="200"/>
      <c r="L617" s="1"/>
      <c r="M617" s="1"/>
      <c r="N617" s="27"/>
      <c r="O617" s="1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12.75" customHeight="1" x14ac:dyDescent="0.2">
      <c r="A618" s="27"/>
      <c r="B618" s="192"/>
      <c r="C618" s="27"/>
      <c r="D618" s="27"/>
      <c r="E618" s="27"/>
      <c r="F618" s="27"/>
      <c r="G618" s="27"/>
      <c r="H618" s="27"/>
      <c r="I618" s="27"/>
      <c r="J618" s="27"/>
      <c r="K618" s="200"/>
      <c r="L618" s="1"/>
      <c r="M618" s="1"/>
      <c r="N618" s="27"/>
      <c r="O618" s="1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12.75" customHeight="1" x14ac:dyDescent="0.2">
      <c r="A619" s="27"/>
      <c r="B619" s="192"/>
      <c r="C619" s="27"/>
      <c r="D619" s="27"/>
      <c r="E619" s="27"/>
      <c r="F619" s="27"/>
      <c r="G619" s="27"/>
      <c r="H619" s="27"/>
      <c r="I619" s="27"/>
      <c r="J619" s="27"/>
      <c r="K619" s="200"/>
      <c r="L619" s="1"/>
      <c r="M619" s="1"/>
      <c r="N619" s="27"/>
      <c r="O619" s="1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12.75" customHeight="1" x14ac:dyDescent="0.2">
      <c r="A620" s="27"/>
      <c r="B620" s="192"/>
      <c r="C620" s="27"/>
      <c r="D620" s="27"/>
      <c r="E620" s="27"/>
      <c r="F620" s="27"/>
      <c r="G620" s="27"/>
      <c r="H620" s="27"/>
      <c r="I620" s="27"/>
      <c r="J620" s="27"/>
      <c r="K620" s="200"/>
      <c r="L620" s="1"/>
      <c r="M620" s="1"/>
      <c r="N620" s="27"/>
      <c r="O620" s="1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12.75" customHeight="1" x14ac:dyDescent="0.2">
      <c r="A621" s="27"/>
      <c r="B621" s="192"/>
      <c r="C621" s="27"/>
      <c r="D621" s="27"/>
      <c r="E621" s="27"/>
      <c r="F621" s="27"/>
      <c r="G621" s="27"/>
      <c r="H621" s="27"/>
      <c r="I621" s="27"/>
      <c r="J621" s="27"/>
      <c r="K621" s="200"/>
      <c r="L621" s="1"/>
      <c r="M621" s="1"/>
      <c r="N621" s="27"/>
      <c r="O621" s="1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12.75" customHeight="1" x14ac:dyDescent="0.2">
      <c r="A622" s="27"/>
      <c r="B622" s="192"/>
      <c r="C622" s="27"/>
      <c r="D622" s="27"/>
      <c r="E622" s="27"/>
      <c r="F622" s="27"/>
      <c r="G622" s="27"/>
      <c r="H622" s="27"/>
      <c r="I622" s="27"/>
      <c r="J622" s="27"/>
      <c r="K622" s="200"/>
      <c r="L622" s="1"/>
      <c r="M622" s="1"/>
      <c r="N622" s="27"/>
      <c r="O622" s="1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12.75" customHeight="1" x14ac:dyDescent="0.2">
      <c r="A623" s="27"/>
      <c r="B623" s="192"/>
      <c r="C623" s="27"/>
      <c r="D623" s="27"/>
      <c r="E623" s="27"/>
      <c r="F623" s="27"/>
      <c r="G623" s="27"/>
      <c r="H623" s="27"/>
      <c r="I623" s="27"/>
      <c r="J623" s="27"/>
      <c r="K623" s="200"/>
      <c r="L623" s="1"/>
      <c r="M623" s="1"/>
      <c r="N623" s="27"/>
      <c r="O623" s="1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12.75" customHeight="1" x14ac:dyDescent="0.2">
      <c r="A624" s="27"/>
      <c r="B624" s="192"/>
      <c r="C624" s="27"/>
      <c r="D624" s="27"/>
      <c r="E624" s="27"/>
      <c r="F624" s="27"/>
      <c r="G624" s="27"/>
      <c r="H624" s="27"/>
      <c r="I624" s="27"/>
      <c r="J624" s="27"/>
      <c r="K624" s="200"/>
      <c r="L624" s="1"/>
      <c r="M624" s="1"/>
      <c r="N624" s="27"/>
      <c r="O624" s="1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12.75" customHeight="1" x14ac:dyDescent="0.2">
      <c r="A625" s="27"/>
      <c r="B625" s="192"/>
      <c r="C625" s="27"/>
      <c r="D625" s="27"/>
      <c r="E625" s="27"/>
      <c r="F625" s="27"/>
      <c r="G625" s="27"/>
      <c r="H625" s="27"/>
      <c r="I625" s="27"/>
      <c r="J625" s="27"/>
      <c r="K625" s="200"/>
      <c r="L625" s="1"/>
      <c r="M625" s="1"/>
      <c r="N625" s="27"/>
      <c r="O625" s="1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12.75" customHeight="1" x14ac:dyDescent="0.2">
      <c r="A626" s="27"/>
      <c r="B626" s="192"/>
      <c r="C626" s="27"/>
      <c r="D626" s="27"/>
      <c r="E626" s="27"/>
      <c r="F626" s="27"/>
      <c r="G626" s="27"/>
      <c r="H626" s="27"/>
      <c r="I626" s="27"/>
      <c r="J626" s="27"/>
      <c r="K626" s="200"/>
      <c r="L626" s="1"/>
      <c r="M626" s="1"/>
      <c r="N626" s="27"/>
      <c r="O626" s="1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12.75" customHeight="1" x14ac:dyDescent="0.2">
      <c r="A627" s="27"/>
      <c r="B627" s="192"/>
      <c r="C627" s="27"/>
      <c r="D627" s="27"/>
      <c r="E627" s="27"/>
      <c r="F627" s="27"/>
      <c r="G627" s="27"/>
      <c r="H627" s="27"/>
      <c r="I627" s="27"/>
      <c r="J627" s="27"/>
      <c r="K627" s="200"/>
      <c r="L627" s="1"/>
      <c r="M627" s="1"/>
      <c r="N627" s="27"/>
      <c r="O627" s="1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12.75" customHeight="1" x14ac:dyDescent="0.2">
      <c r="A628" s="27"/>
      <c r="B628" s="192"/>
      <c r="C628" s="27"/>
      <c r="D628" s="27"/>
      <c r="E628" s="27"/>
      <c r="F628" s="27"/>
      <c r="G628" s="27"/>
      <c r="H628" s="27"/>
      <c r="I628" s="27"/>
      <c r="J628" s="27"/>
      <c r="K628" s="200"/>
      <c r="L628" s="1"/>
      <c r="M628" s="1"/>
      <c r="N628" s="27"/>
      <c r="O628" s="1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12.75" customHeight="1" x14ac:dyDescent="0.2">
      <c r="A629" s="27"/>
      <c r="B629" s="192"/>
      <c r="C629" s="27"/>
      <c r="D629" s="27"/>
      <c r="E629" s="27"/>
      <c r="F629" s="27"/>
      <c r="G629" s="27"/>
      <c r="H629" s="27"/>
      <c r="I629" s="27"/>
      <c r="J629" s="27"/>
      <c r="K629" s="200"/>
      <c r="L629" s="1"/>
      <c r="M629" s="1"/>
      <c r="N629" s="27"/>
      <c r="O629" s="1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12.75" customHeight="1" x14ac:dyDescent="0.2">
      <c r="A630" s="27"/>
      <c r="B630" s="192"/>
      <c r="C630" s="27"/>
      <c r="D630" s="27"/>
      <c r="E630" s="27"/>
      <c r="F630" s="27"/>
      <c r="G630" s="27"/>
      <c r="H630" s="27"/>
      <c r="I630" s="27"/>
      <c r="J630" s="27"/>
      <c r="K630" s="200"/>
      <c r="L630" s="1"/>
      <c r="M630" s="1"/>
      <c r="N630" s="27"/>
      <c r="O630" s="1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12.75" customHeight="1" x14ac:dyDescent="0.2">
      <c r="A631" s="27"/>
      <c r="B631" s="192"/>
      <c r="C631" s="27"/>
      <c r="D631" s="27"/>
      <c r="E631" s="27"/>
      <c r="F631" s="27"/>
      <c r="G631" s="27"/>
      <c r="H631" s="27"/>
      <c r="I631" s="27"/>
      <c r="J631" s="27"/>
      <c r="K631" s="200"/>
      <c r="L631" s="1"/>
      <c r="M631" s="1"/>
      <c r="N631" s="27"/>
      <c r="O631" s="1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12.75" customHeight="1" x14ac:dyDescent="0.2">
      <c r="A632" s="27"/>
      <c r="B632" s="192"/>
      <c r="C632" s="27"/>
      <c r="D632" s="27"/>
      <c r="E632" s="27"/>
      <c r="F632" s="27"/>
      <c r="G632" s="27"/>
      <c r="H632" s="27"/>
      <c r="I632" s="27"/>
      <c r="J632" s="27"/>
      <c r="K632" s="200"/>
      <c r="L632" s="1"/>
      <c r="M632" s="1"/>
      <c r="N632" s="27"/>
      <c r="O632" s="1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12.75" customHeight="1" x14ac:dyDescent="0.2">
      <c r="A633" s="27"/>
      <c r="B633" s="192"/>
      <c r="C633" s="27"/>
      <c r="D633" s="27"/>
      <c r="E633" s="27"/>
      <c r="F633" s="27"/>
      <c r="G633" s="27"/>
      <c r="H633" s="27"/>
      <c r="I633" s="27"/>
      <c r="J633" s="27"/>
      <c r="K633" s="200"/>
      <c r="L633" s="1"/>
      <c r="M633" s="1"/>
      <c r="N633" s="27"/>
      <c r="O633" s="1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12.75" customHeight="1" x14ac:dyDescent="0.2">
      <c r="A634" s="27"/>
      <c r="B634" s="192"/>
      <c r="C634" s="27"/>
      <c r="D634" s="27"/>
      <c r="E634" s="27"/>
      <c r="F634" s="27"/>
      <c r="G634" s="27"/>
      <c r="H634" s="27"/>
      <c r="I634" s="27"/>
      <c r="J634" s="27"/>
      <c r="K634" s="200"/>
      <c r="L634" s="1"/>
      <c r="M634" s="1"/>
      <c r="N634" s="27"/>
      <c r="O634" s="1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12.75" customHeight="1" x14ac:dyDescent="0.2">
      <c r="A635" s="27"/>
      <c r="B635" s="192"/>
      <c r="C635" s="27"/>
      <c r="D635" s="27"/>
      <c r="E635" s="27"/>
      <c r="F635" s="27"/>
      <c r="G635" s="27"/>
      <c r="H635" s="27"/>
      <c r="I635" s="27"/>
      <c r="J635" s="27"/>
      <c r="K635" s="200"/>
      <c r="L635" s="1"/>
      <c r="M635" s="1"/>
      <c r="N635" s="27"/>
      <c r="O635" s="1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12.75" customHeight="1" x14ac:dyDescent="0.2">
      <c r="A636" s="27"/>
      <c r="B636" s="192"/>
      <c r="C636" s="27"/>
      <c r="D636" s="27"/>
      <c r="E636" s="27"/>
      <c r="F636" s="27"/>
      <c r="G636" s="27"/>
      <c r="H636" s="27"/>
      <c r="I636" s="27"/>
      <c r="J636" s="27"/>
      <c r="K636" s="200"/>
      <c r="L636" s="1"/>
      <c r="M636" s="1"/>
      <c r="N636" s="27"/>
      <c r="O636" s="1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12.75" customHeight="1" x14ac:dyDescent="0.2">
      <c r="A637" s="27"/>
      <c r="B637" s="192"/>
      <c r="C637" s="27"/>
      <c r="D637" s="27"/>
      <c r="E637" s="27"/>
      <c r="F637" s="27"/>
      <c r="G637" s="27"/>
      <c r="H637" s="27"/>
      <c r="I637" s="27"/>
      <c r="J637" s="27"/>
      <c r="K637" s="200"/>
      <c r="L637" s="1"/>
      <c r="M637" s="1"/>
      <c r="N637" s="27"/>
      <c r="O637" s="1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12.75" customHeight="1" x14ac:dyDescent="0.2">
      <c r="A638" s="27"/>
      <c r="B638" s="192"/>
      <c r="C638" s="27"/>
      <c r="D638" s="27"/>
      <c r="E638" s="27"/>
      <c r="F638" s="27"/>
      <c r="G638" s="27"/>
      <c r="H638" s="27"/>
      <c r="I638" s="27"/>
      <c r="J638" s="27"/>
      <c r="K638" s="200"/>
      <c r="L638" s="1"/>
      <c r="M638" s="1"/>
      <c r="N638" s="27"/>
      <c r="O638" s="1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12.75" customHeight="1" x14ac:dyDescent="0.2">
      <c r="A639" s="27"/>
      <c r="B639" s="192"/>
      <c r="C639" s="27"/>
      <c r="D639" s="27"/>
      <c r="E639" s="27"/>
      <c r="F639" s="27"/>
      <c r="G639" s="27"/>
      <c r="H639" s="27"/>
      <c r="I639" s="27"/>
      <c r="J639" s="27"/>
      <c r="K639" s="200"/>
      <c r="L639" s="1"/>
      <c r="M639" s="1"/>
      <c r="N639" s="27"/>
      <c r="O639" s="1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12.75" customHeight="1" x14ac:dyDescent="0.2">
      <c r="A640" s="27"/>
      <c r="B640" s="192"/>
      <c r="C640" s="27"/>
      <c r="D640" s="27"/>
      <c r="E640" s="27"/>
      <c r="F640" s="27"/>
      <c r="G640" s="27"/>
      <c r="H640" s="27"/>
      <c r="I640" s="27"/>
      <c r="J640" s="27"/>
      <c r="K640" s="200"/>
      <c r="L640" s="1"/>
      <c r="M640" s="1"/>
      <c r="N640" s="27"/>
      <c r="O640" s="1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12.75" customHeight="1" x14ac:dyDescent="0.2">
      <c r="A641" s="27"/>
      <c r="B641" s="192"/>
      <c r="C641" s="27"/>
      <c r="D641" s="27"/>
      <c r="E641" s="27"/>
      <c r="F641" s="27"/>
      <c r="G641" s="27"/>
      <c r="H641" s="27"/>
      <c r="I641" s="27"/>
      <c r="J641" s="27"/>
      <c r="K641" s="200"/>
      <c r="L641" s="1"/>
      <c r="M641" s="1"/>
      <c r="N641" s="27"/>
      <c r="O641" s="1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12.75" customHeight="1" x14ac:dyDescent="0.2">
      <c r="A642" s="27"/>
      <c r="B642" s="192"/>
      <c r="C642" s="27"/>
      <c r="D642" s="27"/>
      <c r="E642" s="27"/>
      <c r="F642" s="27"/>
      <c r="G642" s="27"/>
      <c r="H642" s="27"/>
      <c r="I642" s="27"/>
      <c r="J642" s="27"/>
      <c r="K642" s="200"/>
      <c r="L642" s="1"/>
      <c r="M642" s="1"/>
      <c r="N642" s="27"/>
      <c r="O642" s="1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12.75" customHeight="1" x14ac:dyDescent="0.2">
      <c r="A643" s="27"/>
      <c r="B643" s="192"/>
      <c r="C643" s="27"/>
      <c r="D643" s="27"/>
      <c r="E643" s="27"/>
      <c r="F643" s="27"/>
      <c r="G643" s="27"/>
      <c r="H643" s="27"/>
      <c r="I643" s="27"/>
      <c r="J643" s="27"/>
      <c r="K643" s="200"/>
      <c r="L643" s="1"/>
      <c r="M643" s="1"/>
      <c r="N643" s="27"/>
      <c r="O643" s="1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12.75" customHeight="1" x14ac:dyDescent="0.2">
      <c r="A644" s="27"/>
      <c r="B644" s="192"/>
      <c r="C644" s="27"/>
      <c r="D644" s="27"/>
      <c r="E644" s="27"/>
      <c r="F644" s="27"/>
      <c r="G644" s="27"/>
      <c r="H644" s="27"/>
      <c r="I644" s="27"/>
      <c r="J644" s="27"/>
      <c r="K644" s="200"/>
      <c r="L644" s="1"/>
      <c r="M644" s="1"/>
      <c r="N644" s="27"/>
      <c r="O644" s="1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12.75" customHeight="1" x14ac:dyDescent="0.2">
      <c r="A645" s="27"/>
      <c r="B645" s="192"/>
      <c r="C645" s="27"/>
      <c r="D645" s="27"/>
      <c r="E645" s="27"/>
      <c r="F645" s="27"/>
      <c r="G645" s="27"/>
      <c r="H645" s="27"/>
      <c r="I645" s="27"/>
      <c r="J645" s="27"/>
      <c r="K645" s="200"/>
      <c r="L645" s="1"/>
      <c r="M645" s="1"/>
      <c r="N645" s="27"/>
      <c r="O645" s="1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12.75" customHeight="1" x14ac:dyDescent="0.2">
      <c r="A646" s="27"/>
      <c r="B646" s="192"/>
      <c r="C646" s="27"/>
      <c r="D646" s="27"/>
      <c r="E646" s="27"/>
      <c r="F646" s="27"/>
      <c r="G646" s="27"/>
      <c r="H646" s="27"/>
      <c r="I646" s="27"/>
      <c r="J646" s="27"/>
      <c r="K646" s="200"/>
      <c r="L646" s="1"/>
      <c r="M646" s="1"/>
      <c r="N646" s="27"/>
      <c r="O646" s="1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12.75" customHeight="1" x14ac:dyDescent="0.2">
      <c r="A647" s="27"/>
      <c r="B647" s="192"/>
      <c r="C647" s="27"/>
      <c r="D647" s="27"/>
      <c r="E647" s="27"/>
      <c r="F647" s="27"/>
      <c r="G647" s="27"/>
      <c r="H647" s="27"/>
      <c r="I647" s="27"/>
      <c r="J647" s="27"/>
      <c r="K647" s="200"/>
      <c r="L647" s="1"/>
      <c r="M647" s="1"/>
      <c r="N647" s="27"/>
      <c r="O647" s="1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12.75" customHeight="1" x14ac:dyDescent="0.2">
      <c r="A648" s="27"/>
      <c r="B648" s="192"/>
      <c r="C648" s="27"/>
      <c r="D648" s="27"/>
      <c r="E648" s="27"/>
      <c r="F648" s="27"/>
      <c r="G648" s="27"/>
      <c r="H648" s="27"/>
      <c r="I648" s="27"/>
      <c r="J648" s="27"/>
      <c r="K648" s="200"/>
      <c r="L648" s="1"/>
      <c r="M648" s="1"/>
      <c r="N648" s="27"/>
      <c r="O648" s="1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12.75" customHeight="1" x14ac:dyDescent="0.2">
      <c r="A649" s="27"/>
      <c r="B649" s="192"/>
      <c r="C649" s="27"/>
      <c r="D649" s="27"/>
      <c r="E649" s="27"/>
      <c r="F649" s="27"/>
      <c r="G649" s="27"/>
      <c r="H649" s="27"/>
      <c r="I649" s="27"/>
      <c r="J649" s="27"/>
      <c r="K649" s="200"/>
      <c r="L649" s="1"/>
      <c r="M649" s="1"/>
      <c r="N649" s="27"/>
      <c r="O649" s="1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12.75" customHeight="1" x14ac:dyDescent="0.2">
      <c r="A650" s="27"/>
      <c r="B650" s="192"/>
      <c r="C650" s="27"/>
      <c r="D650" s="27"/>
      <c r="E650" s="27"/>
      <c r="F650" s="27"/>
      <c r="G650" s="27"/>
      <c r="H650" s="27"/>
      <c r="I650" s="27"/>
      <c r="J650" s="27"/>
      <c r="K650" s="200"/>
      <c r="L650" s="1"/>
      <c r="M650" s="1"/>
      <c r="N650" s="27"/>
      <c r="O650" s="1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12.75" customHeight="1" x14ac:dyDescent="0.2">
      <c r="A651" s="27"/>
      <c r="B651" s="192"/>
      <c r="C651" s="27"/>
      <c r="D651" s="27"/>
      <c r="E651" s="27"/>
      <c r="F651" s="27"/>
      <c r="G651" s="27"/>
      <c r="H651" s="27"/>
      <c r="I651" s="27"/>
      <c r="J651" s="27"/>
      <c r="K651" s="200"/>
      <c r="L651" s="1"/>
      <c r="M651" s="1"/>
      <c r="N651" s="27"/>
      <c r="O651" s="1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12.75" customHeight="1" x14ac:dyDescent="0.2">
      <c r="A652" s="27"/>
      <c r="B652" s="192"/>
      <c r="C652" s="27"/>
      <c r="D652" s="27"/>
      <c r="E652" s="27"/>
      <c r="F652" s="27"/>
      <c r="G652" s="27"/>
      <c r="H652" s="27"/>
      <c r="I652" s="27"/>
      <c r="J652" s="27"/>
      <c r="K652" s="200"/>
      <c r="L652" s="1"/>
      <c r="M652" s="1"/>
      <c r="N652" s="27"/>
      <c r="O652" s="1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12.75" customHeight="1" x14ac:dyDescent="0.2">
      <c r="A653" s="27"/>
      <c r="B653" s="192"/>
      <c r="C653" s="27"/>
      <c r="D653" s="27"/>
      <c r="E653" s="27"/>
      <c r="F653" s="27"/>
      <c r="G653" s="27"/>
      <c r="H653" s="27"/>
      <c r="I653" s="27"/>
      <c r="J653" s="27"/>
      <c r="K653" s="200"/>
      <c r="L653" s="1"/>
      <c r="M653" s="1"/>
      <c r="N653" s="27"/>
      <c r="O653" s="1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12.75" customHeight="1" x14ac:dyDescent="0.2">
      <c r="A654" s="27"/>
      <c r="B654" s="192"/>
      <c r="C654" s="27"/>
      <c r="D654" s="27"/>
      <c r="E654" s="27"/>
      <c r="F654" s="27"/>
      <c r="G654" s="27"/>
      <c r="H654" s="27"/>
      <c r="I654" s="27"/>
      <c r="J654" s="27"/>
      <c r="K654" s="200"/>
      <c r="L654" s="1"/>
      <c r="M654" s="1"/>
      <c r="N654" s="27"/>
      <c r="O654" s="1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12.75" customHeight="1" x14ac:dyDescent="0.2">
      <c r="A655" s="27"/>
      <c r="B655" s="192"/>
      <c r="C655" s="27"/>
      <c r="D655" s="27"/>
      <c r="E655" s="27"/>
      <c r="F655" s="27"/>
      <c r="G655" s="27"/>
      <c r="H655" s="27"/>
      <c r="I655" s="27"/>
      <c r="J655" s="27"/>
      <c r="K655" s="200"/>
      <c r="L655" s="1"/>
      <c r="M655" s="1"/>
      <c r="N655" s="27"/>
      <c r="O655" s="1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12.75" customHeight="1" x14ac:dyDescent="0.2">
      <c r="A656" s="27"/>
      <c r="B656" s="192"/>
      <c r="C656" s="27"/>
      <c r="D656" s="27"/>
      <c r="E656" s="27"/>
      <c r="F656" s="27"/>
      <c r="G656" s="27"/>
      <c r="H656" s="27"/>
      <c r="I656" s="27"/>
      <c r="J656" s="27"/>
      <c r="K656" s="200"/>
      <c r="L656" s="1"/>
      <c r="M656" s="1"/>
      <c r="N656" s="27"/>
      <c r="O656" s="1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12.75" customHeight="1" x14ac:dyDescent="0.2">
      <c r="A657" s="27"/>
      <c r="B657" s="192"/>
      <c r="C657" s="27"/>
      <c r="D657" s="27"/>
      <c r="E657" s="27"/>
      <c r="F657" s="27"/>
      <c r="G657" s="27"/>
      <c r="H657" s="27"/>
      <c r="I657" s="27"/>
      <c r="J657" s="27"/>
      <c r="K657" s="200"/>
      <c r="L657" s="1"/>
      <c r="M657" s="1"/>
      <c r="N657" s="27"/>
      <c r="O657" s="1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12.75" customHeight="1" x14ac:dyDescent="0.2">
      <c r="A658" s="27"/>
      <c r="B658" s="192"/>
      <c r="C658" s="27"/>
      <c r="D658" s="27"/>
      <c r="E658" s="27"/>
      <c r="F658" s="27"/>
      <c r="G658" s="27"/>
      <c r="H658" s="27"/>
      <c r="I658" s="27"/>
      <c r="J658" s="27"/>
      <c r="K658" s="200"/>
      <c r="L658" s="1"/>
      <c r="M658" s="1"/>
      <c r="N658" s="27"/>
      <c r="O658" s="1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12.75" customHeight="1" x14ac:dyDescent="0.2">
      <c r="A659" s="27"/>
      <c r="B659" s="192"/>
      <c r="C659" s="27"/>
      <c r="D659" s="27"/>
      <c r="E659" s="27"/>
      <c r="F659" s="27"/>
      <c r="G659" s="27"/>
      <c r="H659" s="27"/>
      <c r="I659" s="27"/>
      <c r="J659" s="27"/>
      <c r="K659" s="200"/>
      <c r="L659" s="1"/>
      <c r="M659" s="1"/>
      <c r="N659" s="27"/>
      <c r="O659" s="1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12.75" customHeight="1" x14ac:dyDescent="0.2">
      <c r="A660" s="27"/>
      <c r="B660" s="192"/>
      <c r="C660" s="27"/>
      <c r="D660" s="27"/>
      <c r="E660" s="27"/>
      <c r="F660" s="27"/>
      <c r="G660" s="27"/>
      <c r="H660" s="27"/>
      <c r="I660" s="27"/>
      <c r="J660" s="27"/>
      <c r="K660" s="200"/>
      <c r="L660" s="1"/>
      <c r="M660" s="1"/>
      <c r="N660" s="27"/>
      <c r="O660" s="1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12.75" customHeight="1" x14ac:dyDescent="0.2">
      <c r="A661" s="27"/>
      <c r="B661" s="192"/>
      <c r="C661" s="27"/>
      <c r="D661" s="27"/>
      <c r="E661" s="27"/>
      <c r="F661" s="27"/>
      <c r="G661" s="27"/>
      <c r="H661" s="27"/>
      <c r="I661" s="27"/>
      <c r="J661" s="27"/>
      <c r="K661" s="200"/>
      <c r="L661" s="1"/>
      <c r="M661" s="1"/>
      <c r="N661" s="27"/>
      <c r="O661" s="1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12.75" customHeight="1" x14ac:dyDescent="0.2">
      <c r="A662" s="27"/>
      <c r="B662" s="192"/>
      <c r="C662" s="27"/>
      <c r="D662" s="27"/>
      <c r="E662" s="27"/>
      <c r="F662" s="27"/>
      <c r="G662" s="27"/>
      <c r="H662" s="27"/>
      <c r="I662" s="27"/>
      <c r="J662" s="27"/>
      <c r="K662" s="200"/>
      <c r="L662" s="1"/>
      <c r="M662" s="1"/>
      <c r="N662" s="27"/>
      <c r="O662" s="1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12.75" customHeight="1" x14ac:dyDescent="0.2">
      <c r="A663" s="27"/>
      <c r="B663" s="192"/>
      <c r="C663" s="27"/>
      <c r="D663" s="27"/>
      <c r="E663" s="27"/>
      <c r="F663" s="27"/>
      <c r="G663" s="27"/>
      <c r="H663" s="27"/>
      <c r="I663" s="27"/>
      <c r="J663" s="27"/>
      <c r="K663" s="200"/>
      <c r="L663" s="1"/>
      <c r="M663" s="1"/>
      <c r="N663" s="27"/>
      <c r="O663" s="1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12.75" customHeight="1" x14ac:dyDescent="0.2">
      <c r="A664" s="27"/>
      <c r="B664" s="192"/>
      <c r="C664" s="27"/>
      <c r="D664" s="27"/>
      <c r="E664" s="27"/>
      <c r="F664" s="27"/>
      <c r="G664" s="27"/>
      <c r="H664" s="27"/>
      <c r="I664" s="27"/>
      <c r="J664" s="27"/>
      <c r="K664" s="200"/>
      <c r="L664" s="1"/>
      <c r="M664" s="1"/>
      <c r="N664" s="27"/>
      <c r="O664" s="1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12.75" customHeight="1" x14ac:dyDescent="0.2">
      <c r="A665" s="27"/>
      <c r="B665" s="192"/>
      <c r="C665" s="27"/>
      <c r="D665" s="27"/>
      <c r="E665" s="27"/>
      <c r="F665" s="27"/>
      <c r="G665" s="27"/>
      <c r="H665" s="27"/>
      <c r="I665" s="27"/>
      <c r="J665" s="27"/>
      <c r="K665" s="200"/>
      <c r="L665" s="1"/>
      <c r="M665" s="1"/>
      <c r="N665" s="27"/>
      <c r="O665" s="1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12.75" customHeight="1" x14ac:dyDescent="0.2">
      <c r="A666" s="27"/>
      <c r="B666" s="192"/>
      <c r="C666" s="27"/>
      <c r="D666" s="27"/>
      <c r="E666" s="27"/>
      <c r="F666" s="27"/>
      <c r="G666" s="27"/>
      <c r="H666" s="27"/>
      <c r="I666" s="27"/>
      <c r="J666" s="27"/>
      <c r="K666" s="200"/>
      <c r="L666" s="1"/>
      <c r="M666" s="1"/>
      <c r="N666" s="27"/>
      <c r="O666" s="1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12.75" customHeight="1" x14ac:dyDescent="0.2">
      <c r="A667" s="27"/>
      <c r="B667" s="192"/>
      <c r="C667" s="27"/>
      <c r="D667" s="27"/>
      <c r="E667" s="27"/>
      <c r="F667" s="27"/>
      <c r="G667" s="27"/>
      <c r="H667" s="27"/>
      <c r="I667" s="27"/>
      <c r="J667" s="27"/>
      <c r="K667" s="200"/>
      <c r="L667" s="1"/>
      <c r="M667" s="1"/>
      <c r="N667" s="27"/>
      <c r="O667" s="1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12.75" customHeight="1" x14ac:dyDescent="0.2">
      <c r="A668" s="27"/>
      <c r="B668" s="192"/>
      <c r="C668" s="27"/>
      <c r="D668" s="27"/>
      <c r="E668" s="27"/>
      <c r="F668" s="27"/>
      <c r="G668" s="27"/>
      <c r="H668" s="27"/>
      <c r="I668" s="27"/>
      <c r="J668" s="27"/>
      <c r="K668" s="200"/>
      <c r="L668" s="1"/>
      <c r="M668" s="1"/>
      <c r="N668" s="27"/>
      <c r="O668" s="1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12.75" customHeight="1" x14ac:dyDescent="0.2">
      <c r="A669" s="27"/>
      <c r="B669" s="192"/>
      <c r="C669" s="27"/>
      <c r="D669" s="27"/>
      <c r="E669" s="27"/>
      <c r="F669" s="27"/>
      <c r="G669" s="27"/>
      <c r="H669" s="27"/>
      <c r="I669" s="27"/>
      <c r="J669" s="27"/>
      <c r="K669" s="200"/>
      <c r="L669" s="1"/>
      <c r="M669" s="1"/>
      <c r="N669" s="27"/>
      <c r="O669" s="1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12.75" customHeight="1" x14ac:dyDescent="0.2">
      <c r="A670" s="27"/>
      <c r="B670" s="192"/>
      <c r="C670" s="27"/>
      <c r="D670" s="27"/>
      <c r="E670" s="27"/>
      <c r="F670" s="27"/>
      <c r="G670" s="27"/>
      <c r="H670" s="27"/>
      <c r="I670" s="27"/>
      <c r="J670" s="27"/>
      <c r="K670" s="200"/>
      <c r="L670" s="1"/>
      <c r="M670" s="1"/>
      <c r="N670" s="27"/>
      <c r="O670" s="1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12.75" customHeight="1" x14ac:dyDescent="0.2">
      <c r="A671" s="27"/>
      <c r="B671" s="192"/>
      <c r="C671" s="27"/>
      <c r="D671" s="27"/>
      <c r="E671" s="27"/>
      <c r="F671" s="27"/>
      <c r="G671" s="27"/>
      <c r="H671" s="27"/>
      <c r="I671" s="27"/>
      <c r="J671" s="27"/>
      <c r="K671" s="200"/>
      <c r="L671" s="1"/>
      <c r="M671" s="1"/>
      <c r="N671" s="27"/>
      <c r="O671" s="1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12.75" customHeight="1" x14ac:dyDescent="0.2">
      <c r="A672" s="27"/>
      <c r="B672" s="192"/>
      <c r="C672" s="27"/>
      <c r="D672" s="27"/>
      <c r="E672" s="27"/>
      <c r="F672" s="27"/>
      <c r="G672" s="27"/>
      <c r="H672" s="27"/>
      <c r="I672" s="27"/>
      <c r="J672" s="27"/>
      <c r="K672" s="200"/>
      <c r="L672" s="1"/>
      <c r="M672" s="1"/>
      <c r="N672" s="27"/>
      <c r="O672" s="1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12.75" customHeight="1" x14ac:dyDescent="0.2">
      <c r="A673" s="27"/>
      <c r="B673" s="192"/>
      <c r="C673" s="27"/>
      <c r="D673" s="27"/>
      <c r="E673" s="27"/>
      <c r="F673" s="27"/>
      <c r="G673" s="27"/>
      <c r="H673" s="27"/>
      <c r="I673" s="27"/>
      <c r="J673" s="27"/>
      <c r="K673" s="200"/>
      <c r="L673" s="1"/>
      <c r="M673" s="1"/>
      <c r="N673" s="27"/>
      <c r="O673" s="1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12.75" customHeight="1" x14ac:dyDescent="0.2">
      <c r="A674" s="27"/>
      <c r="B674" s="192"/>
      <c r="C674" s="27"/>
      <c r="D674" s="27"/>
      <c r="E674" s="27"/>
      <c r="F674" s="27"/>
      <c r="G674" s="27"/>
      <c r="H674" s="27"/>
      <c r="I674" s="27"/>
      <c r="J674" s="27"/>
      <c r="K674" s="200"/>
      <c r="L674" s="1"/>
      <c r="M674" s="1"/>
      <c r="N674" s="27"/>
      <c r="O674" s="1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12.75" customHeight="1" x14ac:dyDescent="0.2">
      <c r="A675" s="27"/>
      <c r="B675" s="192"/>
      <c r="C675" s="27"/>
      <c r="D675" s="27"/>
      <c r="E675" s="27"/>
      <c r="F675" s="27"/>
      <c r="G675" s="27"/>
      <c r="H675" s="27"/>
      <c r="I675" s="27"/>
      <c r="J675" s="27"/>
      <c r="K675" s="200"/>
      <c r="L675" s="1"/>
      <c r="M675" s="1"/>
      <c r="N675" s="27"/>
      <c r="O675" s="1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12.75" customHeight="1" x14ac:dyDescent="0.2">
      <c r="A676" s="27"/>
      <c r="B676" s="192"/>
      <c r="C676" s="27"/>
      <c r="D676" s="27"/>
      <c r="E676" s="27"/>
      <c r="F676" s="27"/>
      <c r="G676" s="27"/>
      <c r="H676" s="27"/>
      <c r="I676" s="27"/>
      <c r="J676" s="27"/>
      <c r="K676" s="200"/>
      <c r="L676" s="1"/>
      <c r="M676" s="1"/>
      <c r="N676" s="27"/>
      <c r="O676" s="1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12.75" customHeight="1" x14ac:dyDescent="0.2">
      <c r="A677" s="27"/>
      <c r="B677" s="192"/>
      <c r="C677" s="27"/>
      <c r="D677" s="27"/>
      <c r="E677" s="27"/>
      <c r="F677" s="27"/>
      <c r="G677" s="27"/>
      <c r="H677" s="27"/>
      <c r="I677" s="27"/>
      <c r="J677" s="27"/>
      <c r="K677" s="200"/>
      <c r="L677" s="1"/>
      <c r="M677" s="1"/>
      <c r="N677" s="27"/>
      <c r="O677" s="1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12.75" customHeight="1" x14ac:dyDescent="0.2">
      <c r="A678" s="27"/>
      <c r="B678" s="192"/>
      <c r="C678" s="27"/>
      <c r="D678" s="27"/>
      <c r="E678" s="27"/>
      <c r="F678" s="27"/>
      <c r="G678" s="27"/>
      <c r="H678" s="27"/>
      <c r="I678" s="27"/>
      <c r="J678" s="27"/>
      <c r="K678" s="200"/>
      <c r="L678" s="1"/>
      <c r="M678" s="1"/>
      <c r="N678" s="27"/>
      <c r="O678" s="1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12.75" customHeight="1" x14ac:dyDescent="0.2">
      <c r="A679" s="27"/>
      <c r="B679" s="192"/>
      <c r="C679" s="27"/>
      <c r="D679" s="27"/>
      <c r="E679" s="27"/>
      <c r="F679" s="27"/>
      <c r="G679" s="27"/>
      <c r="H679" s="27"/>
      <c r="I679" s="27"/>
      <c r="J679" s="27"/>
      <c r="K679" s="200"/>
      <c r="L679" s="1"/>
      <c r="M679" s="1"/>
      <c r="N679" s="27"/>
      <c r="O679" s="1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12.75" customHeight="1" x14ac:dyDescent="0.2">
      <c r="A680" s="27"/>
      <c r="B680" s="192"/>
      <c r="C680" s="27"/>
      <c r="D680" s="27"/>
      <c r="E680" s="27"/>
      <c r="F680" s="27"/>
      <c r="G680" s="27"/>
      <c r="H680" s="27"/>
      <c r="I680" s="27"/>
      <c r="J680" s="27"/>
      <c r="K680" s="200"/>
      <c r="L680" s="1"/>
      <c r="M680" s="1"/>
      <c r="N680" s="27"/>
      <c r="O680" s="1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12.75" customHeight="1" x14ac:dyDescent="0.2">
      <c r="A681" s="27"/>
      <c r="B681" s="192"/>
      <c r="C681" s="27"/>
      <c r="D681" s="27"/>
      <c r="E681" s="27"/>
      <c r="F681" s="27"/>
      <c r="G681" s="27"/>
      <c r="H681" s="27"/>
      <c r="I681" s="27"/>
      <c r="J681" s="27"/>
      <c r="K681" s="200"/>
      <c r="L681" s="1"/>
      <c r="M681" s="1"/>
      <c r="N681" s="27"/>
      <c r="O681" s="1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12.75" customHeight="1" x14ac:dyDescent="0.2">
      <c r="A682" s="27"/>
      <c r="B682" s="192"/>
      <c r="C682" s="27"/>
      <c r="D682" s="27"/>
      <c r="E682" s="27"/>
      <c r="F682" s="27"/>
      <c r="G682" s="27"/>
      <c r="H682" s="27"/>
      <c r="I682" s="27"/>
      <c r="J682" s="27"/>
      <c r="K682" s="200"/>
      <c r="L682" s="1"/>
      <c r="M682" s="1"/>
      <c r="N682" s="27"/>
      <c r="O682" s="1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12.75" customHeight="1" x14ac:dyDescent="0.2">
      <c r="A683" s="27"/>
      <c r="B683" s="192"/>
      <c r="C683" s="27"/>
      <c r="D683" s="27"/>
      <c r="E683" s="27"/>
      <c r="F683" s="27"/>
      <c r="G683" s="27"/>
      <c r="H683" s="27"/>
      <c r="I683" s="27"/>
      <c r="J683" s="27"/>
      <c r="K683" s="200"/>
      <c r="L683" s="1"/>
      <c r="M683" s="1"/>
      <c r="N683" s="27"/>
      <c r="O683" s="1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12.75" customHeight="1" x14ac:dyDescent="0.2">
      <c r="A684" s="27"/>
      <c r="B684" s="192"/>
      <c r="C684" s="27"/>
      <c r="D684" s="27"/>
      <c r="E684" s="27"/>
      <c r="F684" s="27"/>
      <c r="G684" s="27"/>
      <c r="H684" s="27"/>
      <c r="I684" s="27"/>
      <c r="J684" s="27"/>
      <c r="K684" s="200"/>
      <c r="L684" s="1"/>
      <c r="M684" s="1"/>
      <c r="N684" s="27"/>
      <c r="O684" s="1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12.75" customHeight="1" x14ac:dyDescent="0.2">
      <c r="A685" s="27"/>
      <c r="B685" s="192"/>
      <c r="C685" s="27"/>
      <c r="D685" s="27"/>
      <c r="E685" s="27"/>
      <c r="F685" s="27"/>
      <c r="G685" s="27"/>
      <c r="H685" s="27"/>
      <c r="I685" s="27"/>
      <c r="J685" s="27"/>
      <c r="K685" s="200"/>
      <c r="L685" s="1"/>
      <c r="M685" s="1"/>
      <c r="N685" s="27"/>
      <c r="O685" s="1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12.75" customHeight="1" x14ac:dyDescent="0.2">
      <c r="A686" s="27"/>
      <c r="B686" s="192"/>
      <c r="C686" s="27"/>
      <c r="D686" s="27"/>
      <c r="E686" s="27"/>
      <c r="F686" s="27"/>
      <c r="G686" s="27"/>
      <c r="H686" s="27"/>
      <c r="I686" s="27"/>
      <c r="J686" s="27"/>
      <c r="K686" s="200"/>
      <c r="L686" s="1"/>
      <c r="M686" s="1"/>
      <c r="N686" s="27"/>
      <c r="O686" s="1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12.75" customHeight="1" x14ac:dyDescent="0.2">
      <c r="A687" s="27"/>
      <c r="B687" s="192"/>
      <c r="C687" s="27"/>
      <c r="D687" s="27"/>
      <c r="E687" s="27"/>
      <c r="F687" s="27"/>
      <c r="G687" s="27"/>
      <c r="H687" s="27"/>
      <c r="I687" s="27"/>
      <c r="J687" s="27"/>
      <c r="K687" s="200"/>
      <c r="L687" s="1"/>
      <c r="M687" s="1"/>
      <c r="N687" s="27"/>
      <c r="O687" s="1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12.75" customHeight="1" x14ac:dyDescent="0.2">
      <c r="A688" s="27"/>
      <c r="B688" s="192"/>
      <c r="C688" s="27"/>
      <c r="D688" s="27"/>
      <c r="E688" s="27"/>
      <c r="F688" s="27"/>
      <c r="G688" s="27"/>
      <c r="H688" s="27"/>
      <c r="I688" s="27"/>
      <c r="J688" s="27"/>
      <c r="K688" s="200"/>
      <c r="L688" s="1"/>
      <c r="M688" s="1"/>
      <c r="N688" s="27"/>
      <c r="O688" s="1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12.75" customHeight="1" x14ac:dyDescent="0.2">
      <c r="A689" s="27"/>
      <c r="B689" s="192"/>
      <c r="C689" s="27"/>
      <c r="D689" s="27"/>
      <c r="E689" s="27"/>
      <c r="F689" s="27"/>
      <c r="G689" s="27"/>
      <c r="H689" s="27"/>
      <c r="I689" s="27"/>
      <c r="J689" s="27"/>
      <c r="K689" s="200"/>
      <c r="L689" s="1"/>
      <c r="M689" s="1"/>
      <c r="N689" s="27"/>
      <c r="O689" s="1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12.75" customHeight="1" x14ac:dyDescent="0.2">
      <c r="A690" s="27"/>
      <c r="B690" s="192"/>
      <c r="C690" s="27"/>
      <c r="D690" s="27"/>
      <c r="E690" s="27"/>
      <c r="F690" s="27"/>
      <c r="G690" s="27"/>
      <c r="H690" s="27"/>
      <c r="I690" s="27"/>
      <c r="J690" s="27"/>
      <c r="K690" s="200"/>
      <c r="L690" s="1"/>
      <c r="M690" s="1"/>
      <c r="N690" s="27"/>
      <c r="O690" s="1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12.75" customHeight="1" x14ac:dyDescent="0.2">
      <c r="A691" s="27"/>
      <c r="B691" s="192"/>
      <c r="C691" s="27"/>
      <c r="D691" s="27"/>
      <c r="E691" s="27"/>
      <c r="F691" s="27"/>
      <c r="G691" s="27"/>
      <c r="H691" s="27"/>
      <c r="I691" s="27"/>
      <c r="J691" s="27"/>
      <c r="K691" s="200"/>
      <c r="L691" s="1"/>
      <c r="M691" s="1"/>
      <c r="N691" s="27"/>
      <c r="O691" s="1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12.75" customHeight="1" x14ac:dyDescent="0.2">
      <c r="A692" s="27"/>
      <c r="B692" s="192"/>
      <c r="C692" s="27"/>
      <c r="D692" s="27"/>
      <c r="E692" s="27"/>
      <c r="F692" s="27"/>
      <c r="G692" s="27"/>
      <c r="H692" s="27"/>
      <c r="I692" s="27"/>
      <c r="J692" s="27"/>
      <c r="K692" s="200"/>
      <c r="L692" s="1"/>
      <c r="M692" s="1"/>
      <c r="N692" s="27"/>
      <c r="O692" s="1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12.75" customHeight="1" x14ac:dyDescent="0.2">
      <c r="A693" s="27"/>
      <c r="B693" s="192"/>
      <c r="C693" s="27"/>
      <c r="D693" s="27"/>
      <c r="E693" s="27"/>
      <c r="F693" s="27"/>
      <c r="G693" s="27"/>
      <c r="H693" s="27"/>
      <c r="I693" s="27"/>
      <c r="J693" s="27"/>
      <c r="K693" s="200"/>
      <c r="L693" s="1"/>
      <c r="M693" s="1"/>
      <c r="N693" s="27"/>
      <c r="O693" s="1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12.75" customHeight="1" x14ac:dyDescent="0.2">
      <c r="A694" s="27"/>
      <c r="B694" s="192"/>
      <c r="C694" s="27"/>
      <c r="D694" s="27"/>
      <c r="E694" s="27"/>
      <c r="F694" s="27"/>
      <c r="G694" s="27"/>
      <c r="H694" s="27"/>
      <c r="I694" s="27"/>
      <c r="J694" s="27"/>
      <c r="K694" s="200"/>
      <c r="L694" s="1"/>
      <c r="M694" s="1"/>
      <c r="N694" s="27"/>
      <c r="O694" s="1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12.75" customHeight="1" x14ac:dyDescent="0.2">
      <c r="A695" s="27"/>
      <c r="B695" s="192"/>
      <c r="C695" s="27"/>
      <c r="D695" s="27"/>
      <c r="E695" s="27"/>
      <c r="F695" s="27"/>
      <c r="G695" s="27"/>
      <c r="H695" s="27"/>
      <c r="I695" s="27"/>
      <c r="J695" s="27"/>
      <c r="K695" s="200"/>
      <c r="L695" s="1"/>
      <c r="M695" s="1"/>
      <c r="N695" s="27"/>
      <c r="O695" s="1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12.75" customHeight="1" x14ac:dyDescent="0.2">
      <c r="A696" s="27"/>
      <c r="B696" s="192"/>
      <c r="C696" s="27"/>
      <c r="D696" s="27"/>
      <c r="E696" s="27"/>
      <c r="F696" s="27"/>
      <c r="G696" s="27"/>
      <c r="H696" s="27"/>
      <c r="I696" s="27"/>
      <c r="J696" s="27"/>
      <c r="K696" s="200"/>
      <c r="L696" s="1"/>
      <c r="M696" s="1"/>
      <c r="N696" s="27"/>
      <c r="O696" s="1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12.75" customHeight="1" x14ac:dyDescent="0.2">
      <c r="A697" s="27"/>
      <c r="B697" s="192"/>
      <c r="C697" s="27"/>
      <c r="D697" s="27"/>
      <c r="E697" s="27"/>
      <c r="F697" s="27"/>
      <c r="G697" s="27"/>
      <c r="H697" s="27"/>
      <c r="I697" s="27"/>
      <c r="J697" s="27"/>
      <c r="K697" s="200"/>
      <c r="L697" s="1"/>
      <c r="M697" s="1"/>
      <c r="N697" s="27"/>
      <c r="O697" s="1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12.75" customHeight="1" x14ac:dyDescent="0.2">
      <c r="A698" s="27"/>
      <c r="B698" s="192"/>
      <c r="C698" s="27"/>
      <c r="D698" s="27"/>
      <c r="E698" s="27"/>
      <c r="F698" s="27"/>
      <c r="G698" s="27"/>
      <c r="H698" s="27"/>
      <c r="I698" s="27"/>
      <c r="J698" s="27"/>
      <c r="K698" s="200"/>
      <c r="L698" s="1"/>
      <c r="M698" s="1"/>
      <c r="N698" s="27"/>
      <c r="O698" s="1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12.75" customHeight="1" x14ac:dyDescent="0.2">
      <c r="A699" s="27"/>
      <c r="B699" s="192"/>
      <c r="C699" s="27"/>
      <c r="D699" s="27"/>
      <c r="E699" s="27"/>
      <c r="F699" s="27"/>
      <c r="G699" s="27"/>
      <c r="H699" s="27"/>
      <c r="I699" s="27"/>
      <c r="J699" s="27"/>
      <c r="K699" s="200"/>
      <c r="L699" s="1"/>
      <c r="M699" s="1"/>
      <c r="N699" s="27"/>
      <c r="O699" s="1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12.75" customHeight="1" x14ac:dyDescent="0.2">
      <c r="A700" s="27"/>
      <c r="B700" s="192"/>
      <c r="C700" s="27"/>
      <c r="D700" s="27"/>
      <c r="E700" s="27"/>
      <c r="F700" s="27"/>
      <c r="G700" s="27"/>
      <c r="H700" s="27"/>
      <c r="I700" s="27"/>
      <c r="J700" s="27"/>
      <c r="K700" s="200"/>
      <c r="L700" s="1"/>
      <c r="M700" s="1"/>
      <c r="N700" s="27"/>
      <c r="O700" s="1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12.75" customHeight="1" x14ac:dyDescent="0.2">
      <c r="A701" s="27"/>
      <c r="B701" s="192"/>
      <c r="C701" s="27"/>
      <c r="D701" s="27"/>
      <c r="E701" s="27"/>
      <c r="F701" s="27"/>
      <c r="G701" s="27"/>
      <c r="H701" s="27"/>
      <c r="I701" s="27"/>
      <c r="J701" s="27"/>
      <c r="K701" s="200"/>
      <c r="L701" s="1"/>
      <c r="M701" s="1"/>
      <c r="N701" s="27"/>
      <c r="O701" s="1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12.75" customHeight="1" x14ac:dyDescent="0.2">
      <c r="A702" s="27"/>
      <c r="B702" s="192"/>
      <c r="C702" s="27"/>
      <c r="D702" s="27"/>
      <c r="E702" s="27"/>
      <c r="F702" s="27"/>
      <c r="G702" s="27"/>
      <c r="H702" s="27"/>
      <c r="I702" s="27"/>
      <c r="J702" s="27"/>
      <c r="K702" s="200"/>
      <c r="L702" s="1"/>
      <c r="M702" s="1"/>
      <c r="N702" s="27"/>
      <c r="O702" s="1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12.75" customHeight="1" x14ac:dyDescent="0.2">
      <c r="A703" s="27"/>
      <c r="B703" s="192"/>
      <c r="C703" s="27"/>
      <c r="D703" s="27"/>
      <c r="E703" s="27"/>
      <c r="F703" s="27"/>
      <c r="G703" s="27"/>
      <c r="H703" s="27"/>
      <c r="I703" s="27"/>
      <c r="J703" s="27"/>
      <c r="K703" s="200"/>
      <c r="L703" s="1"/>
      <c r="M703" s="1"/>
      <c r="N703" s="27"/>
      <c r="O703" s="1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12.75" customHeight="1" x14ac:dyDescent="0.2">
      <c r="A704" s="27"/>
      <c r="B704" s="192"/>
      <c r="C704" s="27"/>
      <c r="D704" s="27"/>
      <c r="E704" s="27"/>
      <c r="F704" s="27"/>
      <c r="G704" s="27"/>
      <c r="H704" s="27"/>
      <c r="I704" s="27"/>
      <c r="J704" s="27"/>
      <c r="K704" s="200"/>
      <c r="L704" s="1"/>
      <c r="M704" s="1"/>
      <c r="N704" s="27"/>
      <c r="O704" s="1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12.75" customHeight="1" x14ac:dyDescent="0.2">
      <c r="A705" s="27"/>
      <c r="B705" s="192"/>
      <c r="C705" s="27"/>
      <c r="D705" s="27"/>
      <c r="E705" s="27"/>
      <c r="F705" s="27"/>
      <c r="G705" s="27"/>
      <c r="H705" s="27"/>
      <c r="I705" s="27"/>
      <c r="J705" s="27"/>
      <c r="K705" s="200"/>
      <c r="L705" s="1"/>
      <c r="M705" s="1"/>
      <c r="N705" s="27"/>
      <c r="O705" s="1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12.75" customHeight="1" x14ac:dyDescent="0.2">
      <c r="A706" s="27"/>
      <c r="B706" s="192"/>
      <c r="C706" s="27"/>
      <c r="D706" s="27"/>
      <c r="E706" s="27"/>
      <c r="F706" s="27"/>
      <c r="G706" s="27"/>
      <c r="H706" s="27"/>
      <c r="I706" s="27"/>
      <c r="J706" s="27"/>
      <c r="K706" s="200"/>
      <c r="L706" s="1"/>
      <c r="M706" s="1"/>
      <c r="N706" s="27"/>
      <c r="O706" s="1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12.75" customHeight="1" x14ac:dyDescent="0.2">
      <c r="A707" s="27"/>
      <c r="B707" s="192"/>
      <c r="C707" s="27"/>
      <c r="D707" s="27"/>
      <c r="E707" s="27"/>
      <c r="F707" s="27"/>
      <c r="G707" s="27"/>
      <c r="H707" s="27"/>
      <c r="I707" s="27"/>
      <c r="J707" s="27"/>
      <c r="K707" s="200"/>
      <c r="L707" s="1"/>
      <c r="M707" s="1"/>
      <c r="N707" s="27"/>
      <c r="O707" s="1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12.75" customHeight="1" x14ac:dyDescent="0.2">
      <c r="A708" s="27"/>
      <c r="B708" s="192"/>
      <c r="C708" s="27"/>
      <c r="D708" s="27"/>
      <c r="E708" s="27"/>
      <c r="F708" s="27"/>
      <c r="G708" s="27"/>
      <c r="H708" s="27"/>
      <c r="I708" s="27"/>
      <c r="J708" s="27"/>
      <c r="K708" s="200"/>
      <c r="L708" s="1"/>
      <c r="M708" s="1"/>
      <c r="N708" s="27"/>
      <c r="O708" s="1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12.75" customHeight="1" x14ac:dyDescent="0.2">
      <c r="A709" s="27"/>
      <c r="B709" s="192"/>
      <c r="C709" s="27"/>
      <c r="D709" s="27"/>
      <c r="E709" s="27"/>
      <c r="F709" s="27"/>
      <c r="G709" s="27"/>
      <c r="H709" s="27"/>
      <c r="I709" s="27"/>
      <c r="J709" s="27"/>
      <c r="K709" s="200"/>
      <c r="L709" s="1"/>
      <c r="M709" s="1"/>
      <c r="N709" s="27"/>
      <c r="O709" s="1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12.75" customHeight="1" x14ac:dyDescent="0.2">
      <c r="A710" s="27"/>
      <c r="B710" s="192"/>
      <c r="C710" s="27"/>
      <c r="D710" s="27"/>
      <c r="E710" s="27"/>
      <c r="F710" s="27"/>
      <c r="G710" s="27"/>
      <c r="H710" s="27"/>
      <c r="I710" s="27"/>
      <c r="J710" s="27"/>
      <c r="K710" s="200"/>
      <c r="L710" s="1"/>
      <c r="M710" s="1"/>
      <c r="N710" s="27"/>
      <c r="O710" s="1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12.75" customHeight="1" x14ac:dyDescent="0.2">
      <c r="A711" s="27"/>
      <c r="B711" s="192"/>
      <c r="C711" s="27"/>
      <c r="D711" s="27"/>
      <c r="E711" s="27"/>
      <c r="F711" s="27"/>
      <c r="G711" s="27"/>
      <c r="H711" s="27"/>
      <c r="I711" s="27"/>
      <c r="J711" s="27"/>
      <c r="K711" s="200"/>
      <c r="L711" s="1"/>
      <c r="M711" s="1"/>
      <c r="N711" s="27"/>
      <c r="O711" s="1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12.75" customHeight="1" x14ac:dyDescent="0.2">
      <c r="A712" s="27"/>
      <c r="B712" s="192"/>
      <c r="C712" s="27"/>
      <c r="D712" s="27"/>
      <c r="E712" s="27"/>
      <c r="F712" s="27"/>
      <c r="G712" s="27"/>
      <c r="H712" s="27"/>
      <c r="I712" s="27"/>
      <c r="J712" s="27"/>
      <c r="K712" s="200"/>
      <c r="L712" s="1"/>
      <c r="M712" s="1"/>
      <c r="N712" s="27"/>
      <c r="O712" s="1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12.75" customHeight="1" x14ac:dyDescent="0.2">
      <c r="A713" s="27"/>
      <c r="B713" s="192"/>
      <c r="C713" s="27"/>
      <c r="D713" s="27"/>
      <c r="E713" s="27"/>
      <c r="F713" s="27"/>
      <c r="G713" s="27"/>
      <c r="H713" s="27"/>
      <c r="I713" s="27"/>
      <c r="J713" s="27"/>
      <c r="K713" s="200"/>
      <c r="L713" s="1"/>
      <c r="M713" s="1"/>
      <c r="N713" s="27"/>
      <c r="O713" s="1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12.75" customHeight="1" x14ac:dyDescent="0.2">
      <c r="A714" s="27"/>
      <c r="B714" s="192"/>
      <c r="C714" s="27"/>
      <c r="D714" s="27"/>
      <c r="E714" s="27"/>
      <c r="F714" s="27"/>
      <c r="G714" s="27"/>
      <c r="H714" s="27"/>
      <c r="I714" s="27"/>
      <c r="J714" s="27"/>
      <c r="K714" s="200"/>
      <c r="L714" s="1"/>
      <c r="M714" s="1"/>
      <c r="N714" s="27"/>
      <c r="O714" s="1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12.75" customHeight="1" x14ac:dyDescent="0.2">
      <c r="A715" s="27"/>
      <c r="B715" s="192"/>
      <c r="C715" s="27"/>
      <c r="D715" s="27"/>
      <c r="E715" s="27"/>
      <c r="F715" s="27"/>
      <c r="G715" s="27"/>
      <c r="H715" s="27"/>
      <c r="I715" s="27"/>
      <c r="J715" s="27"/>
      <c r="K715" s="200"/>
      <c r="L715" s="1"/>
      <c r="M715" s="1"/>
      <c r="N715" s="27"/>
      <c r="O715" s="1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12.75" customHeight="1" x14ac:dyDescent="0.2">
      <c r="A716" s="27"/>
      <c r="B716" s="192"/>
      <c r="C716" s="27"/>
      <c r="D716" s="27"/>
      <c r="E716" s="27"/>
      <c r="F716" s="27"/>
      <c r="G716" s="27"/>
      <c r="H716" s="27"/>
      <c r="I716" s="27"/>
      <c r="J716" s="27"/>
      <c r="K716" s="200"/>
      <c r="L716" s="1"/>
      <c r="M716" s="1"/>
      <c r="N716" s="27"/>
      <c r="O716" s="1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12.75" customHeight="1" x14ac:dyDescent="0.2">
      <c r="A717" s="27"/>
      <c r="B717" s="192"/>
      <c r="C717" s="27"/>
      <c r="D717" s="27"/>
      <c r="E717" s="27"/>
      <c r="F717" s="27"/>
      <c r="G717" s="27"/>
      <c r="H717" s="27"/>
      <c r="I717" s="27"/>
      <c r="J717" s="27"/>
      <c r="K717" s="200"/>
      <c r="L717" s="1"/>
      <c r="M717" s="1"/>
      <c r="N717" s="27"/>
      <c r="O717" s="1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12.75" customHeight="1" x14ac:dyDescent="0.2">
      <c r="A718" s="27"/>
      <c r="B718" s="192"/>
      <c r="C718" s="27"/>
      <c r="D718" s="27"/>
      <c r="E718" s="27"/>
      <c r="F718" s="27"/>
      <c r="G718" s="27"/>
      <c r="H718" s="27"/>
      <c r="I718" s="27"/>
      <c r="J718" s="27"/>
      <c r="K718" s="200"/>
      <c r="L718" s="1"/>
      <c r="M718" s="1"/>
      <c r="N718" s="27"/>
      <c r="O718" s="1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12.75" customHeight="1" x14ac:dyDescent="0.2">
      <c r="A719" s="27"/>
      <c r="B719" s="192"/>
      <c r="C719" s="27"/>
      <c r="D719" s="27"/>
      <c r="E719" s="27"/>
      <c r="F719" s="27"/>
      <c r="G719" s="27"/>
      <c r="H719" s="27"/>
      <c r="I719" s="27"/>
      <c r="J719" s="27"/>
      <c r="K719" s="200"/>
      <c r="L719" s="1"/>
      <c r="M719" s="1"/>
      <c r="N719" s="27"/>
      <c r="O719" s="1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12.75" customHeight="1" x14ac:dyDescent="0.2">
      <c r="A720" s="27"/>
      <c r="B720" s="192"/>
      <c r="C720" s="27"/>
      <c r="D720" s="27"/>
      <c r="E720" s="27"/>
      <c r="F720" s="27"/>
      <c r="G720" s="27"/>
      <c r="H720" s="27"/>
      <c r="I720" s="27"/>
      <c r="J720" s="27"/>
      <c r="K720" s="200"/>
      <c r="L720" s="1"/>
      <c r="M720" s="1"/>
      <c r="N720" s="27"/>
      <c r="O720" s="1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12.75" customHeight="1" x14ac:dyDescent="0.2">
      <c r="A721" s="27"/>
      <c r="B721" s="192"/>
      <c r="C721" s="27"/>
      <c r="D721" s="27"/>
      <c r="E721" s="27"/>
      <c r="F721" s="27"/>
      <c r="G721" s="27"/>
      <c r="H721" s="27"/>
      <c r="I721" s="27"/>
      <c r="J721" s="27"/>
      <c r="K721" s="200"/>
      <c r="L721" s="1"/>
      <c r="M721" s="1"/>
      <c r="N721" s="27"/>
      <c r="O721" s="1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12.75" customHeight="1" x14ac:dyDescent="0.2">
      <c r="A722" s="27"/>
      <c r="B722" s="192"/>
      <c r="C722" s="27"/>
      <c r="D722" s="27"/>
      <c r="E722" s="27"/>
      <c r="F722" s="27"/>
      <c r="G722" s="27"/>
      <c r="H722" s="27"/>
      <c r="I722" s="27"/>
      <c r="J722" s="27"/>
      <c r="K722" s="200"/>
      <c r="L722" s="1"/>
      <c r="M722" s="1"/>
      <c r="N722" s="27"/>
      <c r="O722" s="1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12.75" customHeight="1" x14ac:dyDescent="0.2">
      <c r="A723" s="27"/>
      <c r="B723" s="192"/>
      <c r="C723" s="27"/>
      <c r="D723" s="27"/>
      <c r="E723" s="27"/>
      <c r="F723" s="27"/>
      <c r="G723" s="27"/>
      <c r="H723" s="27"/>
      <c r="I723" s="27"/>
      <c r="J723" s="27"/>
      <c r="K723" s="200"/>
      <c r="L723" s="1"/>
      <c r="M723" s="1"/>
      <c r="N723" s="27"/>
      <c r="O723" s="1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12.75" customHeight="1" x14ac:dyDescent="0.2">
      <c r="A724" s="27"/>
      <c r="B724" s="192"/>
      <c r="C724" s="27"/>
      <c r="D724" s="27"/>
      <c r="E724" s="27"/>
      <c r="F724" s="27"/>
      <c r="G724" s="27"/>
      <c r="H724" s="27"/>
      <c r="I724" s="27"/>
      <c r="J724" s="27"/>
      <c r="K724" s="200"/>
      <c r="L724" s="1"/>
      <c r="M724" s="1"/>
      <c r="N724" s="27"/>
      <c r="O724" s="1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12.75" customHeight="1" x14ac:dyDescent="0.2">
      <c r="A725" s="27"/>
      <c r="B725" s="192"/>
      <c r="C725" s="27"/>
      <c r="D725" s="27"/>
      <c r="E725" s="27"/>
      <c r="F725" s="27"/>
      <c r="G725" s="27"/>
      <c r="H725" s="27"/>
      <c r="I725" s="27"/>
      <c r="J725" s="27"/>
      <c r="K725" s="200"/>
      <c r="L725" s="1"/>
      <c r="M725" s="1"/>
      <c r="N725" s="27"/>
      <c r="O725" s="1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12.75" customHeight="1" x14ac:dyDescent="0.2">
      <c r="A726" s="27"/>
      <c r="B726" s="192"/>
      <c r="C726" s="27"/>
      <c r="D726" s="27"/>
      <c r="E726" s="27"/>
      <c r="F726" s="27"/>
      <c r="G726" s="27"/>
      <c r="H726" s="27"/>
      <c r="I726" s="27"/>
      <c r="J726" s="27"/>
      <c r="K726" s="200"/>
      <c r="L726" s="1"/>
      <c r="M726" s="1"/>
      <c r="N726" s="27"/>
      <c r="O726" s="1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12.75" customHeight="1" x14ac:dyDescent="0.2">
      <c r="A727" s="27"/>
      <c r="B727" s="192"/>
      <c r="C727" s="27"/>
      <c r="D727" s="27"/>
      <c r="E727" s="27"/>
      <c r="F727" s="27"/>
      <c r="G727" s="27"/>
      <c r="H727" s="27"/>
      <c r="I727" s="27"/>
      <c r="J727" s="27"/>
      <c r="K727" s="200"/>
      <c r="L727" s="1"/>
      <c r="M727" s="1"/>
      <c r="N727" s="27"/>
      <c r="O727" s="1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12.75" customHeight="1" x14ac:dyDescent="0.2">
      <c r="A728" s="27"/>
      <c r="B728" s="192"/>
      <c r="C728" s="27"/>
      <c r="D728" s="27"/>
      <c r="E728" s="27"/>
      <c r="F728" s="27"/>
      <c r="G728" s="27"/>
      <c r="H728" s="27"/>
      <c r="I728" s="27"/>
      <c r="J728" s="27"/>
      <c r="K728" s="200"/>
      <c r="L728" s="1"/>
      <c r="M728" s="1"/>
      <c r="N728" s="27"/>
      <c r="O728" s="1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12.75" customHeight="1" x14ac:dyDescent="0.2">
      <c r="A729" s="27"/>
      <c r="B729" s="192"/>
      <c r="C729" s="27"/>
      <c r="D729" s="27"/>
      <c r="E729" s="27"/>
      <c r="F729" s="27"/>
      <c r="G729" s="27"/>
      <c r="H729" s="27"/>
      <c r="I729" s="27"/>
      <c r="J729" s="27"/>
      <c r="K729" s="200"/>
      <c r="L729" s="1"/>
      <c r="M729" s="1"/>
      <c r="N729" s="27"/>
      <c r="O729" s="1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12.75" customHeight="1" x14ac:dyDescent="0.2">
      <c r="A730" s="27"/>
      <c r="B730" s="192"/>
      <c r="C730" s="27"/>
      <c r="D730" s="27"/>
      <c r="E730" s="27"/>
      <c r="F730" s="27"/>
      <c r="G730" s="27"/>
      <c r="H730" s="27"/>
      <c r="I730" s="27"/>
      <c r="J730" s="27"/>
      <c r="K730" s="200"/>
      <c r="L730" s="1"/>
      <c r="M730" s="1"/>
      <c r="N730" s="27"/>
      <c r="O730" s="1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12.75" customHeight="1" x14ac:dyDescent="0.2">
      <c r="A731" s="27"/>
      <c r="B731" s="192"/>
      <c r="C731" s="27"/>
      <c r="D731" s="27"/>
      <c r="E731" s="27"/>
      <c r="F731" s="27"/>
      <c r="G731" s="27"/>
      <c r="H731" s="27"/>
      <c r="I731" s="27"/>
      <c r="J731" s="27"/>
      <c r="K731" s="200"/>
      <c r="L731" s="1"/>
      <c r="M731" s="1"/>
      <c r="N731" s="27"/>
      <c r="O731" s="1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12.75" customHeight="1" x14ac:dyDescent="0.2">
      <c r="A732" s="27"/>
      <c r="B732" s="192"/>
      <c r="C732" s="27"/>
      <c r="D732" s="27"/>
      <c r="E732" s="27"/>
      <c r="F732" s="27"/>
      <c r="G732" s="27"/>
      <c r="H732" s="27"/>
      <c r="I732" s="27"/>
      <c r="J732" s="27"/>
      <c r="K732" s="200"/>
      <c r="L732" s="1"/>
      <c r="M732" s="1"/>
      <c r="N732" s="27"/>
      <c r="O732" s="1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12.75" customHeight="1" x14ac:dyDescent="0.2">
      <c r="A733" s="27"/>
      <c r="B733" s="192"/>
      <c r="C733" s="27"/>
      <c r="D733" s="27"/>
      <c r="E733" s="27"/>
      <c r="F733" s="27"/>
      <c r="G733" s="27"/>
      <c r="H733" s="27"/>
      <c r="I733" s="27"/>
      <c r="J733" s="27"/>
      <c r="K733" s="200"/>
      <c r="L733" s="1"/>
      <c r="M733" s="1"/>
      <c r="N733" s="27"/>
      <c r="O733" s="1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12.75" customHeight="1" x14ac:dyDescent="0.2">
      <c r="A734" s="27"/>
      <c r="B734" s="192"/>
      <c r="C734" s="27"/>
      <c r="D734" s="27"/>
      <c r="E734" s="27"/>
      <c r="F734" s="27"/>
      <c r="G734" s="27"/>
      <c r="H734" s="27"/>
      <c r="I734" s="27"/>
      <c r="J734" s="27"/>
      <c r="K734" s="200"/>
      <c r="L734" s="1"/>
      <c r="M734" s="1"/>
      <c r="N734" s="27"/>
      <c r="O734" s="1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12.75" customHeight="1" x14ac:dyDescent="0.2">
      <c r="A735" s="27"/>
      <c r="B735" s="192"/>
      <c r="C735" s="27"/>
      <c r="D735" s="27"/>
      <c r="E735" s="27"/>
      <c r="F735" s="27"/>
      <c r="G735" s="27"/>
      <c r="H735" s="27"/>
      <c r="I735" s="27"/>
      <c r="J735" s="27"/>
      <c r="K735" s="200"/>
      <c r="L735" s="1"/>
      <c r="M735" s="1"/>
      <c r="N735" s="27"/>
      <c r="O735" s="1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12.75" customHeight="1" x14ac:dyDescent="0.2">
      <c r="A736" s="27"/>
      <c r="B736" s="192"/>
      <c r="C736" s="27"/>
      <c r="D736" s="27"/>
      <c r="E736" s="27"/>
      <c r="F736" s="27"/>
      <c r="G736" s="27"/>
      <c r="H736" s="27"/>
      <c r="I736" s="27"/>
      <c r="J736" s="27"/>
      <c r="K736" s="200"/>
      <c r="L736" s="1"/>
      <c r="M736" s="1"/>
      <c r="N736" s="27"/>
      <c r="O736" s="1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12.75" customHeight="1" x14ac:dyDescent="0.2">
      <c r="A737" s="27"/>
      <c r="B737" s="192"/>
      <c r="C737" s="27"/>
      <c r="D737" s="27"/>
      <c r="E737" s="27"/>
      <c r="F737" s="27"/>
      <c r="G737" s="27"/>
      <c r="H737" s="27"/>
      <c r="I737" s="27"/>
      <c r="J737" s="27"/>
      <c r="K737" s="200"/>
      <c r="L737" s="1"/>
      <c r="M737" s="1"/>
      <c r="N737" s="27"/>
      <c r="O737" s="1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12.75" customHeight="1" x14ac:dyDescent="0.2">
      <c r="A738" s="27"/>
      <c r="B738" s="192"/>
      <c r="C738" s="27"/>
      <c r="D738" s="27"/>
      <c r="E738" s="27"/>
      <c r="F738" s="27"/>
      <c r="G738" s="27"/>
      <c r="H738" s="27"/>
      <c r="I738" s="27"/>
      <c r="J738" s="27"/>
      <c r="K738" s="200"/>
      <c r="L738" s="1"/>
      <c r="M738" s="1"/>
      <c r="N738" s="27"/>
      <c r="O738" s="1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12.75" customHeight="1" x14ac:dyDescent="0.2">
      <c r="A739" s="27"/>
      <c r="B739" s="192"/>
      <c r="C739" s="27"/>
      <c r="D739" s="27"/>
      <c r="E739" s="27"/>
      <c r="F739" s="27"/>
      <c r="G739" s="27"/>
      <c r="H739" s="27"/>
      <c r="I739" s="27"/>
      <c r="J739" s="27"/>
      <c r="K739" s="200"/>
      <c r="L739" s="1"/>
      <c r="M739" s="1"/>
      <c r="N739" s="27"/>
      <c r="O739" s="1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12.75" customHeight="1" x14ac:dyDescent="0.2">
      <c r="A740" s="27"/>
      <c r="B740" s="192"/>
      <c r="C740" s="27"/>
      <c r="D740" s="27"/>
      <c r="E740" s="27"/>
      <c r="F740" s="27"/>
      <c r="G740" s="27"/>
      <c r="H740" s="27"/>
      <c r="I740" s="27"/>
      <c r="J740" s="27"/>
      <c r="K740" s="200"/>
      <c r="L740" s="1"/>
      <c r="M740" s="1"/>
      <c r="N740" s="27"/>
      <c r="O740" s="1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12.75" customHeight="1" x14ac:dyDescent="0.2">
      <c r="A741" s="27"/>
      <c r="B741" s="192"/>
      <c r="C741" s="27"/>
      <c r="D741" s="27"/>
      <c r="E741" s="27"/>
      <c r="F741" s="27"/>
      <c r="G741" s="27"/>
      <c r="H741" s="27"/>
      <c r="I741" s="27"/>
      <c r="J741" s="27"/>
      <c r="K741" s="200"/>
      <c r="L741" s="1"/>
      <c r="M741" s="1"/>
      <c r="N741" s="27"/>
      <c r="O741" s="1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12.75" customHeight="1" x14ac:dyDescent="0.2">
      <c r="A742" s="27"/>
      <c r="B742" s="192"/>
      <c r="C742" s="27"/>
      <c r="D742" s="27"/>
      <c r="E742" s="27"/>
      <c r="F742" s="27"/>
      <c r="G742" s="27"/>
      <c r="H742" s="27"/>
      <c r="I742" s="27"/>
      <c r="J742" s="27"/>
      <c r="K742" s="200"/>
      <c r="L742" s="1"/>
      <c r="M742" s="1"/>
      <c r="N742" s="27"/>
      <c r="O742" s="1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12.75" customHeight="1" x14ac:dyDescent="0.2">
      <c r="A743" s="27"/>
      <c r="B743" s="192"/>
      <c r="C743" s="27"/>
      <c r="D743" s="27"/>
      <c r="E743" s="27"/>
      <c r="F743" s="27"/>
      <c r="G743" s="27"/>
      <c r="H743" s="27"/>
      <c r="I743" s="27"/>
      <c r="J743" s="27"/>
      <c r="K743" s="200"/>
      <c r="L743" s="1"/>
      <c r="M743" s="1"/>
      <c r="N743" s="27"/>
      <c r="O743" s="1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12.75" customHeight="1" x14ac:dyDescent="0.2">
      <c r="A744" s="27"/>
      <c r="B744" s="192"/>
      <c r="C744" s="27"/>
      <c r="D744" s="27"/>
      <c r="E744" s="27"/>
      <c r="F744" s="27"/>
      <c r="G744" s="27"/>
      <c r="H744" s="27"/>
      <c r="I744" s="27"/>
      <c r="J744" s="27"/>
      <c r="K744" s="200"/>
      <c r="L744" s="1"/>
      <c r="M744" s="1"/>
      <c r="N744" s="27"/>
      <c r="O744" s="1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12.75" customHeight="1" x14ac:dyDescent="0.2">
      <c r="A745" s="27"/>
      <c r="B745" s="192"/>
      <c r="C745" s="27"/>
      <c r="D745" s="27"/>
      <c r="E745" s="27"/>
      <c r="F745" s="27"/>
      <c r="G745" s="27"/>
      <c r="H745" s="27"/>
      <c r="I745" s="27"/>
      <c r="J745" s="27"/>
      <c r="K745" s="200"/>
      <c r="L745" s="1"/>
      <c r="M745" s="1"/>
      <c r="N745" s="27"/>
      <c r="O745" s="1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12.75" customHeight="1" x14ac:dyDescent="0.2">
      <c r="A746" s="27"/>
      <c r="B746" s="192"/>
      <c r="C746" s="27"/>
      <c r="D746" s="27"/>
      <c r="E746" s="27"/>
      <c r="F746" s="27"/>
      <c r="G746" s="27"/>
      <c r="H746" s="27"/>
      <c r="I746" s="27"/>
      <c r="J746" s="27"/>
      <c r="K746" s="200"/>
      <c r="L746" s="1"/>
      <c r="M746" s="1"/>
      <c r="N746" s="27"/>
      <c r="O746" s="1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12.75" customHeight="1" x14ac:dyDescent="0.2">
      <c r="A747" s="27"/>
      <c r="B747" s="192"/>
      <c r="C747" s="27"/>
      <c r="D747" s="27"/>
      <c r="E747" s="27"/>
      <c r="F747" s="27"/>
      <c r="G747" s="27"/>
      <c r="H747" s="27"/>
      <c r="I747" s="27"/>
      <c r="J747" s="27"/>
      <c r="K747" s="200"/>
      <c r="L747" s="1"/>
      <c r="M747" s="1"/>
      <c r="N747" s="27"/>
      <c r="O747" s="1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12.75" customHeight="1" x14ac:dyDescent="0.2">
      <c r="A748" s="27"/>
      <c r="B748" s="192"/>
      <c r="C748" s="27"/>
      <c r="D748" s="27"/>
      <c r="E748" s="27"/>
      <c r="F748" s="27"/>
      <c r="G748" s="27"/>
      <c r="H748" s="27"/>
      <c r="I748" s="27"/>
      <c r="J748" s="27"/>
      <c r="K748" s="200"/>
      <c r="L748" s="1"/>
      <c r="M748" s="1"/>
      <c r="N748" s="27"/>
      <c r="O748" s="1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12.75" customHeight="1" x14ac:dyDescent="0.2">
      <c r="A749" s="27"/>
      <c r="B749" s="192"/>
      <c r="C749" s="27"/>
      <c r="D749" s="27"/>
      <c r="E749" s="27"/>
      <c r="F749" s="27"/>
      <c r="G749" s="27"/>
      <c r="H749" s="27"/>
      <c r="I749" s="27"/>
      <c r="J749" s="27"/>
      <c r="K749" s="200"/>
      <c r="L749" s="1"/>
      <c r="M749" s="1"/>
      <c r="N749" s="27"/>
      <c r="O749" s="1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12.75" customHeight="1" x14ac:dyDescent="0.2">
      <c r="A750" s="27"/>
      <c r="B750" s="192"/>
      <c r="C750" s="27"/>
      <c r="D750" s="27"/>
      <c r="E750" s="27"/>
      <c r="F750" s="27"/>
      <c r="G750" s="27"/>
      <c r="H750" s="27"/>
      <c r="I750" s="27"/>
      <c r="J750" s="27"/>
      <c r="K750" s="200"/>
      <c r="L750" s="1"/>
      <c r="M750" s="1"/>
      <c r="N750" s="27"/>
      <c r="O750" s="1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12.75" customHeight="1" x14ac:dyDescent="0.2">
      <c r="A751" s="27"/>
      <c r="B751" s="192"/>
      <c r="C751" s="27"/>
      <c r="D751" s="27"/>
      <c r="E751" s="27"/>
      <c r="F751" s="27"/>
      <c r="G751" s="27"/>
      <c r="H751" s="27"/>
      <c r="I751" s="27"/>
      <c r="J751" s="27"/>
      <c r="K751" s="200"/>
      <c r="L751" s="1"/>
      <c r="M751" s="1"/>
      <c r="N751" s="27"/>
      <c r="O751" s="1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12.75" customHeight="1" x14ac:dyDescent="0.2">
      <c r="A752" s="27"/>
      <c r="B752" s="192"/>
      <c r="C752" s="27"/>
      <c r="D752" s="27"/>
      <c r="E752" s="27"/>
      <c r="F752" s="27"/>
      <c r="G752" s="27"/>
      <c r="H752" s="27"/>
      <c r="I752" s="27"/>
      <c r="J752" s="27"/>
      <c r="K752" s="200"/>
      <c r="L752" s="1"/>
      <c r="M752" s="1"/>
      <c r="N752" s="27"/>
      <c r="O752" s="1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12.75" customHeight="1" x14ac:dyDescent="0.2">
      <c r="A753" s="27"/>
      <c r="B753" s="192"/>
      <c r="C753" s="27"/>
      <c r="D753" s="27"/>
      <c r="E753" s="27"/>
      <c r="F753" s="27"/>
      <c r="G753" s="27"/>
      <c r="H753" s="27"/>
      <c r="I753" s="27"/>
      <c r="J753" s="27"/>
      <c r="K753" s="200"/>
      <c r="L753" s="1"/>
      <c r="M753" s="1"/>
      <c r="N753" s="27"/>
      <c r="O753" s="1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12.75" customHeight="1" x14ac:dyDescent="0.2">
      <c r="A754" s="27"/>
      <c r="B754" s="192"/>
      <c r="C754" s="27"/>
      <c r="D754" s="27"/>
      <c r="E754" s="27"/>
      <c r="F754" s="27"/>
      <c r="G754" s="27"/>
      <c r="H754" s="27"/>
      <c r="I754" s="27"/>
      <c r="J754" s="27"/>
      <c r="K754" s="200"/>
      <c r="L754" s="1"/>
      <c r="M754" s="1"/>
      <c r="N754" s="27"/>
      <c r="O754" s="1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12.75" customHeight="1" x14ac:dyDescent="0.2">
      <c r="A755" s="27"/>
      <c r="B755" s="192"/>
      <c r="C755" s="27"/>
      <c r="D755" s="27"/>
      <c r="E755" s="27"/>
      <c r="F755" s="27"/>
      <c r="G755" s="27"/>
      <c r="H755" s="27"/>
      <c r="I755" s="27"/>
      <c r="J755" s="27"/>
      <c r="K755" s="200"/>
      <c r="L755" s="1"/>
      <c r="M755" s="1"/>
      <c r="N755" s="27"/>
      <c r="O755" s="1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12.75" customHeight="1" x14ac:dyDescent="0.2">
      <c r="A756" s="27"/>
      <c r="B756" s="192"/>
      <c r="C756" s="27"/>
      <c r="D756" s="27"/>
      <c r="E756" s="27"/>
      <c r="F756" s="27"/>
      <c r="G756" s="27"/>
      <c r="H756" s="27"/>
      <c r="I756" s="27"/>
      <c r="J756" s="27"/>
      <c r="K756" s="200"/>
      <c r="L756" s="1"/>
      <c r="M756" s="1"/>
      <c r="N756" s="27"/>
      <c r="O756" s="1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12.75" customHeight="1" x14ac:dyDescent="0.2">
      <c r="A757" s="27"/>
      <c r="B757" s="192"/>
      <c r="C757" s="27"/>
      <c r="D757" s="27"/>
      <c r="E757" s="27"/>
      <c r="F757" s="27"/>
      <c r="G757" s="27"/>
      <c r="H757" s="27"/>
      <c r="I757" s="27"/>
      <c r="J757" s="27"/>
      <c r="K757" s="200"/>
      <c r="L757" s="1"/>
      <c r="M757" s="1"/>
      <c r="N757" s="27"/>
      <c r="O757" s="1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12.75" customHeight="1" x14ac:dyDescent="0.2">
      <c r="A758" s="27"/>
      <c r="B758" s="192"/>
      <c r="C758" s="27"/>
      <c r="D758" s="27"/>
      <c r="E758" s="27"/>
      <c r="F758" s="27"/>
      <c r="G758" s="27"/>
      <c r="H758" s="27"/>
      <c r="I758" s="27"/>
      <c r="J758" s="27"/>
      <c r="K758" s="200"/>
      <c r="L758" s="1"/>
      <c r="M758" s="1"/>
      <c r="N758" s="27"/>
      <c r="O758" s="1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12.75" customHeight="1" x14ac:dyDescent="0.2">
      <c r="A759" s="27"/>
      <c r="B759" s="192"/>
      <c r="C759" s="27"/>
      <c r="D759" s="27"/>
      <c r="E759" s="27"/>
      <c r="F759" s="27"/>
      <c r="G759" s="27"/>
      <c r="H759" s="27"/>
      <c r="I759" s="27"/>
      <c r="J759" s="27"/>
      <c r="K759" s="200"/>
      <c r="L759" s="1"/>
      <c r="M759" s="1"/>
      <c r="N759" s="27"/>
      <c r="O759" s="1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12.75" customHeight="1" x14ac:dyDescent="0.2">
      <c r="A760" s="27"/>
      <c r="B760" s="192"/>
      <c r="C760" s="27"/>
      <c r="D760" s="27"/>
      <c r="E760" s="27"/>
      <c r="F760" s="27"/>
      <c r="G760" s="27"/>
      <c r="H760" s="27"/>
      <c r="I760" s="27"/>
      <c r="J760" s="27"/>
      <c r="K760" s="200"/>
      <c r="L760" s="1"/>
      <c r="M760" s="1"/>
      <c r="N760" s="27"/>
      <c r="O760" s="1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12.75" customHeight="1" x14ac:dyDescent="0.2">
      <c r="A761" s="27"/>
      <c r="B761" s="192"/>
      <c r="C761" s="27"/>
      <c r="D761" s="27"/>
      <c r="E761" s="27"/>
      <c r="F761" s="27"/>
      <c r="G761" s="27"/>
      <c r="H761" s="27"/>
      <c r="I761" s="27"/>
      <c r="J761" s="27"/>
      <c r="K761" s="200"/>
      <c r="L761" s="1"/>
      <c r="M761" s="1"/>
      <c r="N761" s="27"/>
      <c r="O761" s="1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12.75" customHeight="1" x14ac:dyDescent="0.2">
      <c r="A762" s="27"/>
      <c r="B762" s="192"/>
      <c r="C762" s="27"/>
      <c r="D762" s="27"/>
      <c r="E762" s="27"/>
      <c r="F762" s="27"/>
      <c r="G762" s="27"/>
      <c r="H762" s="27"/>
      <c r="I762" s="27"/>
      <c r="J762" s="27"/>
      <c r="K762" s="200"/>
      <c r="L762" s="1"/>
      <c r="M762" s="1"/>
      <c r="N762" s="27"/>
      <c r="O762" s="1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12.75" customHeight="1" x14ac:dyDescent="0.2">
      <c r="A763" s="27"/>
      <c r="B763" s="192"/>
      <c r="C763" s="27"/>
      <c r="D763" s="27"/>
      <c r="E763" s="27"/>
      <c r="F763" s="27"/>
      <c r="G763" s="27"/>
      <c r="H763" s="27"/>
      <c r="I763" s="27"/>
      <c r="J763" s="27"/>
      <c r="K763" s="200"/>
      <c r="L763" s="1"/>
      <c r="M763" s="1"/>
      <c r="N763" s="27"/>
      <c r="O763" s="1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12.75" customHeight="1" x14ac:dyDescent="0.2">
      <c r="A764" s="27"/>
      <c r="B764" s="192"/>
      <c r="C764" s="27"/>
      <c r="D764" s="27"/>
      <c r="E764" s="27"/>
      <c r="F764" s="27"/>
      <c r="G764" s="27"/>
      <c r="H764" s="27"/>
      <c r="I764" s="27"/>
      <c r="J764" s="27"/>
      <c r="K764" s="200"/>
      <c r="L764" s="1"/>
      <c r="M764" s="1"/>
      <c r="N764" s="27"/>
      <c r="O764" s="1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12.75" customHeight="1" x14ac:dyDescent="0.2">
      <c r="A765" s="27"/>
      <c r="B765" s="192"/>
      <c r="C765" s="27"/>
      <c r="D765" s="27"/>
      <c r="E765" s="27"/>
      <c r="F765" s="27"/>
      <c r="G765" s="27"/>
      <c r="H765" s="27"/>
      <c r="I765" s="27"/>
      <c r="J765" s="27"/>
      <c r="K765" s="200"/>
      <c r="L765" s="1"/>
      <c r="M765" s="1"/>
      <c r="N765" s="27"/>
      <c r="O765" s="1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12.75" customHeight="1" x14ac:dyDescent="0.2">
      <c r="A766" s="27"/>
      <c r="B766" s="192"/>
      <c r="C766" s="27"/>
      <c r="D766" s="27"/>
      <c r="E766" s="27"/>
      <c r="F766" s="27"/>
      <c r="G766" s="27"/>
      <c r="H766" s="27"/>
      <c r="I766" s="27"/>
      <c r="J766" s="27"/>
      <c r="K766" s="200"/>
      <c r="L766" s="1"/>
      <c r="M766" s="1"/>
      <c r="N766" s="27"/>
      <c r="O766" s="1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12.75" customHeight="1" x14ac:dyDescent="0.2">
      <c r="A767" s="27"/>
      <c r="B767" s="192"/>
      <c r="C767" s="27"/>
      <c r="D767" s="27"/>
      <c r="E767" s="27"/>
      <c r="F767" s="27"/>
      <c r="G767" s="27"/>
      <c r="H767" s="27"/>
      <c r="I767" s="27"/>
      <c r="J767" s="27"/>
      <c r="K767" s="200"/>
      <c r="L767" s="1"/>
      <c r="M767" s="1"/>
      <c r="N767" s="27"/>
      <c r="O767" s="1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12.75" customHeight="1" x14ac:dyDescent="0.2">
      <c r="A768" s="27"/>
      <c r="B768" s="192"/>
      <c r="C768" s="27"/>
      <c r="D768" s="27"/>
      <c r="E768" s="27"/>
      <c r="F768" s="27"/>
      <c r="G768" s="27"/>
      <c r="H768" s="27"/>
      <c r="I768" s="27"/>
      <c r="J768" s="27"/>
      <c r="K768" s="200"/>
      <c r="L768" s="1"/>
      <c r="M768" s="1"/>
      <c r="N768" s="27"/>
      <c r="O768" s="1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12.75" customHeight="1" x14ac:dyDescent="0.2">
      <c r="A769" s="27"/>
      <c r="B769" s="192"/>
      <c r="C769" s="27"/>
      <c r="D769" s="27"/>
      <c r="E769" s="27"/>
      <c r="F769" s="27"/>
      <c r="G769" s="27"/>
      <c r="H769" s="27"/>
      <c r="I769" s="27"/>
      <c r="J769" s="27"/>
      <c r="K769" s="200"/>
      <c r="L769" s="1"/>
      <c r="M769" s="1"/>
      <c r="N769" s="27"/>
      <c r="O769" s="1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12.75" customHeight="1" x14ac:dyDescent="0.2">
      <c r="A770" s="27"/>
      <c r="B770" s="192"/>
      <c r="C770" s="27"/>
      <c r="D770" s="27"/>
      <c r="E770" s="27"/>
      <c r="F770" s="27"/>
      <c r="G770" s="27"/>
      <c r="H770" s="27"/>
      <c r="I770" s="27"/>
      <c r="J770" s="27"/>
      <c r="K770" s="200"/>
      <c r="L770" s="1"/>
      <c r="M770" s="1"/>
      <c r="N770" s="27"/>
      <c r="O770" s="1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12.75" customHeight="1" x14ac:dyDescent="0.2">
      <c r="A771" s="27"/>
      <c r="B771" s="192"/>
      <c r="C771" s="27"/>
      <c r="D771" s="27"/>
      <c r="E771" s="27"/>
      <c r="F771" s="27"/>
      <c r="G771" s="27"/>
      <c r="H771" s="27"/>
      <c r="I771" s="27"/>
      <c r="J771" s="27"/>
      <c r="K771" s="200"/>
      <c r="L771" s="1"/>
      <c r="M771" s="1"/>
      <c r="N771" s="27"/>
      <c r="O771" s="1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12.75" customHeight="1" x14ac:dyDescent="0.2">
      <c r="A772" s="27"/>
      <c r="B772" s="192"/>
      <c r="C772" s="27"/>
      <c r="D772" s="27"/>
      <c r="E772" s="27"/>
      <c r="F772" s="27"/>
      <c r="G772" s="27"/>
      <c r="H772" s="27"/>
      <c r="I772" s="27"/>
      <c r="J772" s="27"/>
      <c r="K772" s="200"/>
      <c r="L772" s="1"/>
      <c r="M772" s="1"/>
      <c r="N772" s="27"/>
      <c r="O772" s="1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12.75" customHeight="1" x14ac:dyDescent="0.2">
      <c r="A773" s="27"/>
      <c r="B773" s="192"/>
      <c r="C773" s="27"/>
      <c r="D773" s="27"/>
      <c r="E773" s="27"/>
      <c r="F773" s="27"/>
      <c r="G773" s="27"/>
      <c r="H773" s="27"/>
      <c r="I773" s="27"/>
      <c r="J773" s="27"/>
      <c r="K773" s="200"/>
      <c r="L773" s="1"/>
      <c r="M773" s="1"/>
      <c r="N773" s="27"/>
      <c r="O773" s="1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12.75" customHeight="1" x14ac:dyDescent="0.2">
      <c r="A774" s="27"/>
      <c r="B774" s="192"/>
      <c r="C774" s="27"/>
      <c r="D774" s="27"/>
      <c r="E774" s="27"/>
      <c r="F774" s="27"/>
      <c r="G774" s="27"/>
      <c r="H774" s="27"/>
      <c r="I774" s="27"/>
      <c r="J774" s="27"/>
      <c r="K774" s="200"/>
      <c r="L774" s="1"/>
      <c r="M774" s="1"/>
      <c r="N774" s="27"/>
      <c r="O774" s="1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12.75" customHeight="1" x14ac:dyDescent="0.2">
      <c r="A775" s="27"/>
      <c r="B775" s="192"/>
      <c r="C775" s="27"/>
      <c r="D775" s="27"/>
      <c r="E775" s="27"/>
      <c r="F775" s="27"/>
      <c r="G775" s="27"/>
      <c r="H775" s="27"/>
      <c r="I775" s="27"/>
      <c r="J775" s="27"/>
      <c r="K775" s="200"/>
      <c r="L775" s="1"/>
      <c r="M775" s="1"/>
      <c r="N775" s="27"/>
      <c r="O775" s="1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12.75" customHeight="1" x14ac:dyDescent="0.2">
      <c r="A776" s="27"/>
      <c r="B776" s="192"/>
      <c r="C776" s="27"/>
      <c r="D776" s="27"/>
      <c r="E776" s="27"/>
      <c r="F776" s="27"/>
      <c r="G776" s="27"/>
      <c r="H776" s="27"/>
      <c r="I776" s="27"/>
      <c r="J776" s="27"/>
      <c r="K776" s="200"/>
      <c r="L776" s="1"/>
      <c r="M776" s="1"/>
      <c r="N776" s="27"/>
      <c r="O776" s="1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12.75" customHeight="1" x14ac:dyDescent="0.2">
      <c r="A777" s="27"/>
      <c r="B777" s="192"/>
      <c r="C777" s="27"/>
      <c r="D777" s="27"/>
      <c r="E777" s="27"/>
      <c r="F777" s="27"/>
      <c r="G777" s="27"/>
      <c r="H777" s="27"/>
      <c r="I777" s="27"/>
      <c r="J777" s="27"/>
      <c r="K777" s="200"/>
      <c r="L777" s="1"/>
      <c r="M777" s="1"/>
      <c r="N777" s="27"/>
      <c r="O777" s="1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12.75" customHeight="1" x14ac:dyDescent="0.2">
      <c r="A778" s="27"/>
      <c r="B778" s="192"/>
      <c r="C778" s="27"/>
      <c r="D778" s="27"/>
      <c r="E778" s="27"/>
      <c r="F778" s="27"/>
      <c r="G778" s="27"/>
      <c r="H778" s="27"/>
      <c r="I778" s="27"/>
      <c r="J778" s="27"/>
      <c r="K778" s="200"/>
      <c r="L778" s="1"/>
      <c r="M778" s="1"/>
      <c r="N778" s="27"/>
      <c r="O778" s="1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12.75" customHeight="1" x14ac:dyDescent="0.2">
      <c r="A779" s="27"/>
      <c r="B779" s="192"/>
      <c r="C779" s="27"/>
      <c r="D779" s="27"/>
      <c r="E779" s="27"/>
      <c r="F779" s="27"/>
      <c r="G779" s="27"/>
      <c r="H779" s="27"/>
      <c r="I779" s="27"/>
      <c r="J779" s="27"/>
      <c r="K779" s="200"/>
      <c r="L779" s="1"/>
      <c r="M779" s="1"/>
      <c r="N779" s="27"/>
      <c r="O779" s="1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12.75" customHeight="1" x14ac:dyDescent="0.2">
      <c r="A780" s="27"/>
      <c r="B780" s="192"/>
      <c r="C780" s="27"/>
      <c r="D780" s="27"/>
      <c r="E780" s="27"/>
      <c r="F780" s="27"/>
      <c r="G780" s="27"/>
      <c r="H780" s="27"/>
      <c r="I780" s="27"/>
      <c r="J780" s="27"/>
      <c r="K780" s="200"/>
      <c r="L780" s="1"/>
      <c r="M780" s="1"/>
      <c r="N780" s="27"/>
      <c r="O780" s="1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12.75" customHeight="1" x14ac:dyDescent="0.2">
      <c r="A781" s="27"/>
      <c r="B781" s="192"/>
      <c r="C781" s="27"/>
      <c r="D781" s="27"/>
      <c r="E781" s="27"/>
      <c r="F781" s="27"/>
      <c r="G781" s="27"/>
      <c r="H781" s="27"/>
      <c r="I781" s="27"/>
      <c r="J781" s="27"/>
      <c r="K781" s="200"/>
      <c r="L781" s="1"/>
      <c r="M781" s="1"/>
      <c r="N781" s="27"/>
      <c r="O781" s="1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12.75" customHeight="1" x14ac:dyDescent="0.2">
      <c r="A782" s="27"/>
      <c r="B782" s="192"/>
      <c r="C782" s="27"/>
      <c r="D782" s="27"/>
      <c r="E782" s="27"/>
      <c r="F782" s="27"/>
      <c r="G782" s="27"/>
      <c r="H782" s="27"/>
      <c r="I782" s="27"/>
      <c r="J782" s="27"/>
      <c r="K782" s="200"/>
      <c r="L782" s="1"/>
      <c r="M782" s="1"/>
      <c r="N782" s="27"/>
      <c r="O782" s="1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12.75" customHeight="1" x14ac:dyDescent="0.2">
      <c r="A783" s="27"/>
      <c r="B783" s="192"/>
      <c r="C783" s="27"/>
      <c r="D783" s="27"/>
      <c r="E783" s="27"/>
      <c r="F783" s="27"/>
      <c r="G783" s="27"/>
      <c r="H783" s="27"/>
      <c r="I783" s="27"/>
      <c r="J783" s="27"/>
      <c r="K783" s="200"/>
      <c r="L783" s="1"/>
      <c r="M783" s="1"/>
      <c r="N783" s="27"/>
      <c r="O783" s="1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12.75" customHeight="1" x14ac:dyDescent="0.2">
      <c r="A784" s="27"/>
      <c r="B784" s="192"/>
      <c r="C784" s="27"/>
      <c r="D784" s="27"/>
      <c r="E784" s="27"/>
      <c r="F784" s="27"/>
      <c r="G784" s="27"/>
      <c r="H784" s="27"/>
      <c r="I784" s="27"/>
      <c r="J784" s="27"/>
      <c r="K784" s="200"/>
      <c r="L784" s="1"/>
      <c r="M784" s="1"/>
      <c r="N784" s="27"/>
      <c r="O784" s="1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12.75" customHeight="1" x14ac:dyDescent="0.2">
      <c r="A785" s="27"/>
      <c r="B785" s="192"/>
      <c r="C785" s="27"/>
      <c r="D785" s="27"/>
      <c r="E785" s="27"/>
      <c r="F785" s="27"/>
      <c r="G785" s="27"/>
      <c r="H785" s="27"/>
      <c r="I785" s="27"/>
      <c r="J785" s="27"/>
      <c r="K785" s="200"/>
      <c r="L785" s="1"/>
      <c r="M785" s="1"/>
      <c r="N785" s="27"/>
      <c r="O785" s="1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12.75" customHeight="1" x14ac:dyDescent="0.2">
      <c r="A786" s="27"/>
      <c r="B786" s="192"/>
      <c r="C786" s="27"/>
      <c r="D786" s="27"/>
      <c r="E786" s="27"/>
      <c r="F786" s="27"/>
      <c r="G786" s="27"/>
      <c r="H786" s="27"/>
      <c r="I786" s="27"/>
      <c r="J786" s="27"/>
      <c r="K786" s="200"/>
      <c r="L786" s="1"/>
      <c r="M786" s="1"/>
      <c r="N786" s="27"/>
      <c r="O786" s="1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12.75" customHeight="1" x14ac:dyDescent="0.2">
      <c r="A787" s="27"/>
      <c r="B787" s="192"/>
      <c r="C787" s="27"/>
      <c r="D787" s="27"/>
      <c r="E787" s="27"/>
      <c r="F787" s="27"/>
      <c r="G787" s="27"/>
      <c r="H787" s="27"/>
      <c r="I787" s="27"/>
      <c r="J787" s="27"/>
      <c r="K787" s="200"/>
      <c r="L787" s="1"/>
      <c r="M787" s="1"/>
      <c r="N787" s="27"/>
      <c r="O787" s="1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12.75" customHeight="1" x14ac:dyDescent="0.2">
      <c r="A788" s="27"/>
      <c r="B788" s="192"/>
      <c r="C788" s="27"/>
      <c r="D788" s="27"/>
      <c r="E788" s="27"/>
      <c r="F788" s="27"/>
      <c r="G788" s="27"/>
      <c r="H788" s="27"/>
      <c r="I788" s="27"/>
      <c r="J788" s="27"/>
      <c r="K788" s="200"/>
      <c r="L788" s="1"/>
      <c r="M788" s="1"/>
      <c r="N788" s="27"/>
      <c r="O788" s="1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12.75" customHeight="1" x14ac:dyDescent="0.2">
      <c r="A789" s="27"/>
      <c r="B789" s="192"/>
      <c r="C789" s="27"/>
      <c r="D789" s="27"/>
      <c r="E789" s="27"/>
      <c r="F789" s="27"/>
      <c r="G789" s="27"/>
      <c r="H789" s="27"/>
      <c r="I789" s="27"/>
      <c r="J789" s="27"/>
      <c r="K789" s="200"/>
      <c r="L789" s="1"/>
      <c r="M789" s="1"/>
      <c r="N789" s="27"/>
      <c r="O789" s="1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12.75" customHeight="1" x14ac:dyDescent="0.2">
      <c r="A790" s="27"/>
      <c r="B790" s="192"/>
      <c r="C790" s="27"/>
      <c r="D790" s="27"/>
      <c r="E790" s="27"/>
      <c r="F790" s="27"/>
      <c r="G790" s="27"/>
      <c r="H790" s="27"/>
      <c r="I790" s="27"/>
      <c r="J790" s="27"/>
      <c r="K790" s="200"/>
      <c r="L790" s="1"/>
      <c r="M790" s="1"/>
      <c r="N790" s="27"/>
      <c r="O790" s="1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12.75" customHeight="1" x14ac:dyDescent="0.2">
      <c r="A791" s="27"/>
      <c r="B791" s="192"/>
      <c r="C791" s="27"/>
      <c r="D791" s="27"/>
      <c r="E791" s="27"/>
      <c r="F791" s="27"/>
      <c r="G791" s="27"/>
      <c r="H791" s="27"/>
      <c r="I791" s="27"/>
      <c r="J791" s="27"/>
      <c r="K791" s="200"/>
      <c r="L791" s="1"/>
      <c r="M791" s="1"/>
      <c r="N791" s="27"/>
      <c r="O791" s="1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12.75" customHeight="1" x14ac:dyDescent="0.2">
      <c r="A792" s="27"/>
      <c r="B792" s="192"/>
      <c r="C792" s="27"/>
      <c r="D792" s="27"/>
      <c r="E792" s="27"/>
      <c r="F792" s="27"/>
      <c r="G792" s="27"/>
      <c r="H792" s="27"/>
      <c r="I792" s="27"/>
      <c r="J792" s="27"/>
      <c r="K792" s="200"/>
      <c r="L792" s="1"/>
      <c r="M792" s="1"/>
      <c r="N792" s="27"/>
      <c r="O792" s="1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12.75" customHeight="1" x14ac:dyDescent="0.2">
      <c r="A793" s="27"/>
      <c r="B793" s="192"/>
      <c r="C793" s="27"/>
      <c r="D793" s="27"/>
      <c r="E793" s="27"/>
      <c r="F793" s="27"/>
      <c r="G793" s="27"/>
      <c r="H793" s="27"/>
      <c r="I793" s="27"/>
      <c r="J793" s="27"/>
      <c r="K793" s="200"/>
      <c r="L793" s="1"/>
      <c r="M793" s="1"/>
      <c r="N793" s="27"/>
      <c r="O793" s="1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12.75" customHeight="1" x14ac:dyDescent="0.2">
      <c r="A794" s="27"/>
      <c r="B794" s="192"/>
      <c r="C794" s="27"/>
      <c r="D794" s="27"/>
      <c r="E794" s="27"/>
      <c r="F794" s="27"/>
      <c r="G794" s="27"/>
      <c r="H794" s="27"/>
      <c r="I794" s="27"/>
      <c r="J794" s="27"/>
      <c r="K794" s="200"/>
      <c r="L794" s="1"/>
      <c r="M794" s="1"/>
      <c r="N794" s="27"/>
      <c r="O794" s="1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12.75" customHeight="1" x14ac:dyDescent="0.2">
      <c r="A795" s="27"/>
      <c r="B795" s="192"/>
      <c r="C795" s="27"/>
      <c r="D795" s="27"/>
      <c r="E795" s="27"/>
      <c r="F795" s="27"/>
      <c r="G795" s="27"/>
      <c r="H795" s="27"/>
      <c r="I795" s="27"/>
      <c r="J795" s="27"/>
      <c r="K795" s="200"/>
      <c r="L795" s="1"/>
      <c r="M795" s="1"/>
      <c r="N795" s="27"/>
      <c r="O795" s="1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12.75" customHeight="1" x14ac:dyDescent="0.2">
      <c r="A796" s="27"/>
      <c r="B796" s="192"/>
      <c r="C796" s="27"/>
      <c r="D796" s="27"/>
      <c r="E796" s="27"/>
      <c r="F796" s="27"/>
      <c r="G796" s="27"/>
      <c r="H796" s="27"/>
      <c r="I796" s="27"/>
      <c r="J796" s="27"/>
      <c r="K796" s="200"/>
      <c r="L796" s="1"/>
      <c r="M796" s="1"/>
      <c r="N796" s="27"/>
      <c r="O796" s="1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12.75" customHeight="1" x14ac:dyDescent="0.2">
      <c r="A797" s="27"/>
      <c r="B797" s="192"/>
      <c r="C797" s="27"/>
      <c r="D797" s="27"/>
      <c r="E797" s="27"/>
      <c r="F797" s="27"/>
      <c r="G797" s="27"/>
      <c r="H797" s="27"/>
      <c r="I797" s="27"/>
      <c r="J797" s="27"/>
      <c r="K797" s="200"/>
      <c r="L797" s="1"/>
      <c r="M797" s="1"/>
      <c r="N797" s="27"/>
      <c r="O797" s="1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12.75" customHeight="1" x14ac:dyDescent="0.2">
      <c r="A798" s="27"/>
      <c r="B798" s="192"/>
      <c r="C798" s="27"/>
      <c r="D798" s="27"/>
      <c r="E798" s="27"/>
      <c r="F798" s="27"/>
      <c r="G798" s="27"/>
      <c r="H798" s="27"/>
      <c r="I798" s="27"/>
      <c r="J798" s="27"/>
      <c r="K798" s="200"/>
      <c r="L798" s="1"/>
      <c r="M798" s="1"/>
      <c r="N798" s="27"/>
      <c r="O798" s="1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12.75" customHeight="1" x14ac:dyDescent="0.2">
      <c r="A799" s="27"/>
      <c r="B799" s="192"/>
      <c r="C799" s="27"/>
      <c r="D799" s="27"/>
      <c r="E799" s="27"/>
      <c r="F799" s="27"/>
      <c r="G799" s="27"/>
      <c r="H799" s="27"/>
      <c r="I799" s="27"/>
      <c r="J799" s="27"/>
      <c r="K799" s="200"/>
      <c r="L799" s="1"/>
      <c r="M799" s="1"/>
      <c r="N799" s="27"/>
      <c r="O799" s="1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12.75" customHeight="1" x14ac:dyDescent="0.2">
      <c r="A800" s="27"/>
      <c r="B800" s="192"/>
      <c r="C800" s="27"/>
      <c r="D800" s="27"/>
      <c r="E800" s="27"/>
      <c r="F800" s="27"/>
      <c r="G800" s="27"/>
      <c r="H800" s="27"/>
      <c r="I800" s="27"/>
      <c r="J800" s="27"/>
      <c r="K800" s="200"/>
      <c r="L800" s="1"/>
      <c r="M800" s="1"/>
      <c r="N800" s="27"/>
      <c r="O800" s="1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12.75" customHeight="1" x14ac:dyDescent="0.2">
      <c r="A801" s="27"/>
      <c r="B801" s="192"/>
      <c r="C801" s="27"/>
      <c r="D801" s="27"/>
      <c r="E801" s="27"/>
      <c r="F801" s="27"/>
      <c r="G801" s="27"/>
      <c r="H801" s="27"/>
      <c r="I801" s="27"/>
      <c r="J801" s="27"/>
      <c r="K801" s="200"/>
      <c r="L801" s="1"/>
      <c r="M801" s="1"/>
      <c r="N801" s="27"/>
      <c r="O801" s="1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12.75" customHeight="1" x14ac:dyDescent="0.2">
      <c r="A802" s="27"/>
      <c r="B802" s="192"/>
      <c r="C802" s="27"/>
      <c r="D802" s="27"/>
      <c r="E802" s="27"/>
      <c r="F802" s="27"/>
      <c r="G802" s="27"/>
      <c r="H802" s="27"/>
      <c r="I802" s="27"/>
      <c r="J802" s="27"/>
      <c r="K802" s="200"/>
      <c r="L802" s="1"/>
      <c r="M802" s="1"/>
      <c r="N802" s="27"/>
      <c r="O802" s="1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12.75" customHeight="1" x14ac:dyDescent="0.2">
      <c r="A803" s="27"/>
      <c r="B803" s="192"/>
      <c r="C803" s="27"/>
      <c r="D803" s="27"/>
      <c r="E803" s="27"/>
      <c r="F803" s="27"/>
      <c r="G803" s="27"/>
      <c r="H803" s="27"/>
      <c r="I803" s="27"/>
      <c r="J803" s="27"/>
      <c r="K803" s="200"/>
      <c r="L803" s="1"/>
      <c r="M803" s="1"/>
      <c r="N803" s="27"/>
      <c r="O803" s="1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12.75" customHeight="1" x14ac:dyDescent="0.2">
      <c r="A804" s="27"/>
      <c r="B804" s="192"/>
      <c r="C804" s="27"/>
      <c r="D804" s="27"/>
      <c r="E804" s="27"/>
      <c r="F804" s="27"/>
      <c r="G804" s="27"/>
      <c r="H804" s="27"/>
      <c r="I804" s="27"/>
      <c r="J804" s="27"/>
      <c r="K804" s="200"/>
      <c r="L804" s="1"/>
      <c r="M804" s="1"/>
      <c r="N804" s="27"/>
      <c r="O804" s="1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12.75" customHeight="1" x14ac:dyDescent="0.2">
      <c r="A805" s="27"/>
      <c r="B805" s="192"/>
      <c r="C805" s="27"/>
      <c r="D805" s="27"/>
      <c r="E805" s="27"/>
      <c r="F805" s="27"/>
      <c r="G805" s="27"/>
      <c r="H805" s="27"/>
      <c r="I805" s="27"/>
      <c r="J805" s="27"/>
      <c r="K805" s="200"/>
      <c r="L805" s="1"/>
      <c r="M805" s="1"/>
      <c r="N805" s="27"/>
      <c r="O805" s="1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12.75" customHeight="1" x14ac:dyDescent="0.2">
      <c r="A806" s="27"/>
      <c r="B806" s="192"/>
      <c r="C806" s="27"/>
      <c r="D806" s="27"/>
      <c r="E806" s="27"/>
      <c r="F806" s="27"/>
      <c r="G806" s="27"/>
      <c r="H806" s="27"/>
      <c r="I806" s="27"/>
      <c r="J806" s="27"/>
      <c r="K806" s="200"/>
      <c r="L806" s="1"/>
      <c r="M806" s="1"/>
      <c r="N806" s="27"/>
      <c r="O806" s="1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12.75" customHeight="1" x14ac:dyDescent="0.2">
      <c r="A807" s="27"/>
      <c r="B807" s="192"/>
      <c r="C807" s="27"/>
      <c r="D807" s="27"/>
      <c r="E807" s="27"/>
      <c r="F807" s="27"/>
      <c r="G807" s="27"/>
      <c r="H807" s="27"/>
      <c r="I807" s="27"/>
      <c r="J807" s="27"/>
      <c r="K807" s="200"/>
      <c r="L807" s="1"/>
      <c r="M807" s="1"/>
      <c r="N807" s="27"/>
      <c r="O807" s="1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12.75" customHeight="1" x14ac:dyDescent="0.2">
      <c r="A808" s="27"/>
      <c r="B808" s="192"/>
      <c r="C808" s="27"/>
      <c r="D808" s="27"/>
      <c r="E808" s="27"/>
      <c r="F808" s="27"/>
      <c r="G808" s="27"/>
      <c r="H808" s="27"/>
      <c r="I808" s="27"/>
      <c r="J808" s="27"/>
      <c r="K808" s="200"/>
      <c r="L808" s="1"/>
      <c r="M808" s="1"/>
      <c r="N808" s="27"/>
      <c r="O808" s="1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12.75" customHeight="1" x14ac:dyDescent="0.2">
      <c r="A809" s="27"/>
      <c r="B809" s="192"/>
      <c r="C809" s="27"/>
      <c r="D809" s="27"/>
      <c r="E809" s="27"/>
      <c r="F809" s="27"/>
      <c r="G809" s="27"/>
      <c r="H809" s="27"/>
      <c r="I809" s="27"/>
      <c r="J809" s="27"/>
      <c r="K809" s="200"/>
      <c r="L809" s="1"/>
      <c r="M809" s="1"/>
      <c r="N809" s="27"/>
      <c r="O809" s="1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12.75" customHeight="1" x14ac:dyDescent="0.2">
      <c r="A810" s="27"/>
      <c r="B810" s="192"/>
      <c r="C810" s="27"/>
      <c r="D810" s="27"/>
      <c r="E810" s="27"/>
      <c r="F810" s="27"/>
      <c r="G810" s="27"/>
      <c r="H810" s="27"/>
      <c r="I810" s="27"/>
      <c r="J810" s="27"/>
      <c r="K810" s="200"/>
      <c r="L810" s="1"/>
      <c r="M810" s="1"/>
      <c r="N810" s="27"/>
      <c r="O810" s="1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12.75" customHeight="1" x14ac:dyDescent="0.2">
      <c r="A811" s="27"/>
      <c r="B811" s="192"/>
      <c r="C811" s="27"/>
      <c r="D811" s="27"/>
      <c r="E811" s="27"/>
      <c r="F811" s="27"/>
      <c r="G811" s="27"/>
      <c r="H811" s="27"/>
      <c r="I811" s="27"/>
      <c r="J811" s="27"/>
      <c r="K811" s="200"/>
      <c r="L811" s="1"/>
      <c r="M811" s="1"/>
      <c r="N811" s="27"/>
      <c r="O811" s="1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12.75" customHeight="1" x14ac:dyDescent="0.2">
      <c r="A812" s="27"/>
      <c r="B812" s="192"/>
      <c r="C812" s="27"/>
      <c r="D812" s="27"/>
      <c r="E812" s="27"/>
      <c r="F812" s="27"/>
      <c r="G812" s="27"/>
      <c r="H812" s="27"/>
      <c r="I812" s="27"/>
      <c r="J812" s="27"/>
      <c r="K812" s="200"/>
      <c r="L812" s="1"/>
      <c r="M812" s="1"/>
      <c r="N812" s="27"/>
      <c r="O812" s="1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12.75" customHeight="1" x14ac:dyDescent="0.2">
      <c r="A813" s="27"/>
      <c r="B813" s="192"/>
      <c r="C813" s="27"/>
      <c r="D813" s="27"/>
      <c r="E813" s="27"/>
      <c r="F813" s="27"/>
      <c r="G813" s="27"/>
      <c r="H813" s="27"/>
      <c r="I813" s="27"/>
      <c r="J813" s="27"/>
      <c r="K813" s="200"/>
      <c r="L813" s="1"/>
      <c r="M813" s="1"/>
      <c r="N813" s="27"/>
      <c r="O813" s="1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12.75" customHeight="1" x14ac:dyDescent="0.2">
      <c r="A814" s="27"/>
      <c r="B814" s="192"/>
      <c r="C814" s="27"/>
      <c r="D814" s="27"/>
      <c r="E814" s="27"/>
      <c r="F814" s="27"/>
      <c r="G814" s="27"/>
      <c r="H814" s="27"/>
      <c r="I814" s="27"/>
      <c r="J814" s="27"/>
      <c r="K814" s="200"/>
      <c r="L814" s="1"/>
      <c r="M814" s="1"/>
      <c r="N814" s="27"/>
      <c r="O814" s="1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12.75" customHeight="1" x14ac:dyDescent="0.2">
      <c r="A815" s="27"/>
      <c r="B815" s="192"/>
      <c r="C815" s="27"/>
      <c r="D815" s="27"/>
      <c r="E815" s="27"/>
      <c r="F815" s="27"/>
      <c r="G815" s="27"/>
      <c r="H815" s="27"/>
      <c r="I815" s="27"/>
      <c r="J815" s="27"/>
      <c r="K815" s="200"/>
      <c r="L815" s="1"/>
      <c r="M815" s="1"/>
      <c r="N815" s="27"/>
      <c r="O815" s="1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12.75" customHeight="1" x14ac:dyDescent="0.2">
      <c r="A816" s="27"/>
      <c r="B816" s="192"/>
      <c r="C816" s="27"/>
      <c r="D816" s="27"/>
      <c r="E816" s="27"/>
      <c r="F816" s="27"/>
      <c r="G816" s="27"/>
      <c r="H816" s="27"/>
      <c r="I816" s="27"/>
      <c r="J816" s="27"/>
      <c r="K816" s="200"/>
      <c r="L816" s="1"/>
      <c r="M816" s="1"/>
      <c r="N816" s="27"/>
      <c r="O816" s="1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12.75" customHeight="1" x14ac:dyDescent="0.2">
      <c r="A817" s="27"/>
      <c r="B817" s="192"/>
      <c r="C817" s="27"/>
      <c r="D817" s="27"/>
      <c r="E817" s="27"/>
      <c r="F817" s="27"/>
      <c r="G817" s="27"/>
      <c r="H817" s="27"/>
      <c r="I817" s="27"/>
      <c r="J817" s="27"/>
      <c r="K817" s="200"/>
      <c r="L817" s="1"/>
      <c r="M817" s="1"/>
      <c r="N817" s="27"/>
      <c r="O817" s="1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12.75" customHeight="1" x14ac:dyDescent="0.2">
      <c r="A818" s="27"/>
      <c r="B818" s="192"/>
      <c r="C818" s="27"/>
      <c r="D818" s="27"/>
      <c r="E818" s="27"/>
      <c r="F818" s="27"/>
      <c r="G818" s="27"/>
      <c r="H818" s="27"/>
      <c r="I818" s="27"/>
      <c r="J818" s="27"/>
      <c r="K818" s="200"/>
      <c r="L818" s="1"/>
      <c r="M818" s="1"/>
      <c r="N818" s="27"/>
      <c r="O818" s="1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12.75" customHeight="1" x14ac:dyDescent="0.2">
      <c r="A819" s="27"/>
      <c r="B819" s="192"/>
      <c r="C819" s="27"/>
      <c r="D819" s="27"/>
      <c r="E819" s="27"/>
      <c r="F819" s="27"/>
      <c r="G819" s="27"/>
      <c r="H819" s="27"/>
      <c r="I819" s="27"/>
      <c r="J819" s="27"/>
      <c r="K819" s="200"/>
      <c r="L819" s="1"/>
      <c r="M819" s="1"/>
      <c r="N819" s="27"/>
      <c r="O819" s="1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12.75" customHeight="1" x14ac:dyDescent="0.2">
      <c r="A820" s="27"/>
      <c r="B820" s="192"/>
      <c r="C820" s="27"/>
      <c r="D820" s="27"/>
      <c r="E820" s="27"/>
      <c r="F820" s="27"/>
      <c r="G820" s="27"/>
      <c r="H820" s="27"/>
      <c r="I820" s="27"/>
      <c r="J820" s="27"/>
      <c r="K820" s="200"/>
      <c r="L820" s="1"/>
      <c r="M820" s="1"/>
      <c r="N820" s="27"/>
      <c r="O820" s="1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12.75" customHeight="1" x14ac:dyDescent="0.2">
      <c r="A821" s="27"/>
      <c r="B821" s="192"/>
      <c r="C821" s="27"/>
      <c r="D821" s="27"/>
      <c r="E821" s="27"/>
      <c r="F821" s="27"/>
      <c r="G821" s="27"/>
      <c r="H821" s="27"/>
      <c r="I821" s="27"/>
      <c r="J821" s="27"/>
      <c r="K821" s="200"/>
      <c r="L821" s="1"/>
      <c r="M821" s="1"/>
      <c r="N821" s="27"/>
      <c r="O821" s="1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12.75" customHeight="1" x14ac:dyDescent="0.2">
      <c r="A822" s="27"/>
      <c r="B822" s="192"/>
      <c r="C822" s="27"/>
      <c r="D822" s="27"/>
      <c r="E822" s="27"/>
      <c r="F822" s="27"/>
      <c r="G822" s="27"/>
      <c r="H822" s="27"/>
      <c r="I822" s="27"/>
      <c r="J822" s="27"/>
      <c r="K822" s="200"/>
      <c r="L822" s="1"/>
      <c r="M822" s="1"/>
      <c r="N822" s="27"/>
      <c r="O822" s="1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12.75" customHeight="1" x14ac:dyDescent="0.2">
      <c r="A823" s="27"/>
      <c r="B823" s="192"/>
      <c r="C823" s="27"/>
      <c r="D823" s="27"/>
      <c r="E823" s="27"/>
      <c r="F823" s="27"/>
      <c r="G823" s="27"/>
      <c r="H823" s="27"/>
      <c r="I823" s="27"/>
      <c r="J823" s="27"/>
      <c r="K823" s="200"/>
      <c r="L823" s="1"/>
      <c r="M823" s="1"/>
      <c r="N823" s="27"/>
      <c r="O823" s="1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12.75" customHeight="1" x14ac:dyDescent="0.2">
      <c r="A824" s="27"/>
      <c r="B824" s="192"/>
      <c r="C824" s="27"/>
      <c r="D824" s="27"/>
      <c r="E824" s="27"/>
      <c r="F824" s="27"/>
      <c r="G824" s="27"/>
      <c r="H824" s="27"/>
      <c r="I824" s="27"/>
      <c r="J824" s="27"/>
      <c r="K824" s="200"/>
      <c r="L824" s="1"/>
      <c r="M824" s="1"/>
      <c r="N824" s="27"/>
      <c r="O824" s="1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12.75" customHeight="1" x14ac:dyDescent="0.2">
      <c r="A825" s="27"/>
      <c r="B825" s="192"/>
      <c r="C825" s="27"/>
      <c r="D825" s="27"/>
      <c r="E825" s="27"/>
      <c r="F825" s="27"/>
      <c r="G825" s="27"/>
      <c r="H825" s="27"/>
      <c r="I825" s="27"/>
      <c r="J825" s="27"/>
      <c r="K825" s="200"/>
      <c r="L825" s="1"/>
      <c r="M825" s="1"/>
      <c r="N825" s="27"/>
      <c r="O825" s="1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12.75" customHeight="1" x14ac:dyDescent="0.2">
      <c r="A826" s="27"/>
      <c r="B826" s="192"/>
      <c r="C826" s="27"/>
      <c r="D826" s="27"/>
      <c r="E826" s="27"/>
      <c r="F826" s="27"/>
      <c r="G826" s="27"/>
      <c r="H826" s="27"/>
      <c r="I826" s="27"/>
      <c r="J826" s="27"/>
      <c r="K826" s="200"/>
      <c r="L826" s="1"/>
      <c r="M826" s="1"/>
      <c r="N826" s="27"/>
      <c r="O826" s="1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12.75" customHeight="1" x14ac:dyDescent="0.2">
      <c r="A827" s="27"/>
      <c r="B827" s="192"/>
      <c r="C827" s="27"/>
      <c r="D827" s="27"/>
      <c r="E827" s="27"/>
      <c r="F827" s="27"/>
      <c r="G827" s="27"/>
      <c r="H827" s="27"/>
      <c r="I827" s="27"/>
      <c r="J827" s="27"/>
      <c r="K827" s="200"/>
      <c r="L827" s="1"/>
      <c r="M827" s="1"/>
      <c r="N827" s="27"/>
      <c r="O827" s="1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12.75" customHeight="1" x14ac:dyDescent="0.2">
      <c r="A828" s="27"/>
      <c r="B828" s="192"/>
      <c r="C828" s="27"/>
      <c r="D828" s="27"/>
      <c r="E828" s="27"/>
      <c r="F828" s="27"/>
      <c r="G828" s="27"/>
      <c r="H828" s="27"/>
      <c r="I828" s="27"/>
      <c r="J828" s="27"/>
      <c r="K828" s="200"/>
      <c r="L828" s="1"/>
      <c r="M828" s="1"/>
      <c r="N828" s="27"/>
      <c r="O828" s="1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12.75" customHeight="1" x14ac:dyDescent="0.2">
      <c r="A829" s="27"/>
      <c r="B829" s="192"/>
      <c r="C829" s="27"/>
      <c r="D829" s="27"/>
      <c r="E829" s="27"/>
      <c r="F829" s="27"/>
      <c r="G829" s="27"/>
      <c r="H829" s="27"/>
      <c r="I829" s="27"/>
      <c r="J829" s="27"/>
      <c r="K829" s="200"/>
      <c r="L829" s="1"/>
      <c r="M829" s="1"/>
      <c r="N829" s="27"/>
      <c r="O829" s="1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12.75" customHeight="1" x14ac:dyDescent="0.2">
      <c r="A830" s="27"/>
      <c r="B830" s="192"/>
      <c r="C830" s="27"/>
      <c r="D830" s="27"/>
      <c r="E830" s="27"/>
      <c r="F830" s="27"/>
      <c r="G830" s="27"/>
      <c r="H830" s="27"/>
      <c r="I830" s="27"/>
      <c r="J830" s="27"/>
      <c r="K830" s="200"/>
      <c r="L830" s="1"/>
      <c r="M830" s="1"/>
      <c r="N830" s="27"/>
      <c r="O830" s="1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12.75" customHeight="1" x14ac:dyDescent="0.2">
      <c r="A831" s="27"/>
      <c r="B831" s="192"/>
      <c r="C831" s="27"/>
      <c r="D831" s="27"/>
      <c r="E831" s="27"/>
      <c r="F831" s="27"/>
      <c r="G831" s="27"/>
      <c r="H831" s="27"/>
      <c r="I831" s="27"/>
      <c r="J831" s="27"/>
      <c r="K831" s="200"/>
      <c r="L831" s="1"/>
      <c r="M831" s="1"/>
      <c r="N831" s="27"/>
      <c r="O831" s="1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12.75" customHeight="1" x14ac:dyDescent="0.2">
      <c r="A832" s="27"/>
      <c r="B832" s="192"/>
      <c r="C832" s="27"/>
      <c r="D832" s="27"/>
      <c r="E832" s="27"/>
      <c r="F832" s="27"/>
      <c r="G832" s="27"/>
      <c r="H832" s="27"/>
      <c r="I832" s="27"/>
      <c r="J832" s="27"/>
      <c r="K832" s="200"/>
      <c r="L832" s="1"/>
      <c r="M832" s="1"/>
      <c r="N832" s="27"/>
      <c r="O832" s="1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12.75" customHeight="1" x14ac:dyDescent="0.2">
      <c r="A833" s="27"/>
      <c r="B833" s="192"/>
      <c r="C833" s="27"/>
      <c r="D833" s="27"/>
      <c r="E833" s="27"/>
      <c r="F833" s="27"/>
      <c r="G833" s="27"/>
      <c r="H833" s="27"/>
      <c r="I833" s="27"/>
      <c r="J833" s="27"/>
      <c r="K833" s="200"/>
      <c r="L833" s="1"/>
      <c r="M833" s="1"/>
      <c r="N833" s="27"/>
      <c r="O833" s="1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12.75" customHeight="1" x14ac:dyDescent="0.2">
      <c r="A834" s="27"/>
      <c r="B834" s="192"/>
      <c r="C834" s="27"/>
      <c r="D834" s="27"/>
      <c r="E834" s="27"/>
      <c r="F834" s="27"/>
      <c r="G834" s="27"/>
      <c r="H834" s="27"/>
      <c r="I834" s="27"/>
      <c r="J834" s="27"/>
      <c r="K834" s="200"/>
      <c r="L834" s="1"/>
      <c r="M834" s="1"/>
      <c r="N834" s="27"/>
      <c r="O834" s="1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12.75" customHeight="1" x14ac:dyDescent="0.2">
      <c r="A835" s="27"/>
      <c r="B835" s="192"/>
      <c r="C835" s="27"/>
      <c r="D835" s="27"/>
      <c r="E835" s="27"/>
      <c r="F835" s="27"/>
      <c r="G835" s="27"/>
      <c r="H835" s="27"/>
      <c r="I835" s="27"/>
      <c r="J835" s="27"/>
      <c r="K835" s="200"/>
      <c r="L835" s="1"/>
      <c r="M835" s="1"/>
      <c r="N835" s="27"/>
      <c r="O835" s="1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12.75" customHeight="1" x14ac:dyDescent="0.2">
      <c r="A836" s="27"/>
      <c r="B836" s="192"/>
      <c r="C836" s="27"/>
      <c r="D836" s="27"/>
      <c r="E836" s="27"/>
      <c r="F836" s="27"/>
      <c r="G836" s="27"/>
      <c r="H836" s="27"/>
      <c r="I836" s="27"/>
      <c r="J836" s="27"/>
      <c r="K836" s="200"/>
      <c r="L836" s="1"/>
      <c r="M836" s="1"/>
      <c r="N836" s="27"/>
      <c r="O836" s="1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12.75" customHeight="1" x14ac:dyDescent="0.2">
      <c r="A837" s="27"/>
      <c r="B837" s="192"/>
      <c r="C837" s="27"/>
      <c r="D837" s="27"/>
      <c r="E837" s="27"/>
      <c r="F837" s="27"/>
      <c r="G837" s="27"/>
      <c r="H837" s="27"/>
      <c r="I837" s="27"/>
      <c r="J837" s="27"/>
      <c r="K837" s="200"/>
      <c r="L837" s="1"/>
      <c r="M837" s="1"/>
      <c r="N837" s="27"/>
      <c r="O837" s="1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12.75" customHeight="1" x14ac:dyDescent="0.2">
      <c r="A838" s="27"/>
      <c r="B838" s="192"/>
      <c r="C838" s="27"/>
      <c r="D838" s="27"/>
      <c r="E838" s="27"/>
      <c r="F838" s="27"/>
      <c r="G838" s="27"/>
      <c r="H838" s="27"/>
      <c r="I838" s="27"/>
      <c r="J838" s="27"/>
      <c r="K838" s="200"/>
      <c r="L838" s="1"/>
      <c r="M838" s="1"/>
      <c r="N838" s="27"/>
      <c r="O838" s="1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12.75" customHeight="1" x14ac:dyDescent="0.2">
      <c r="A839" s="27"/>
      <c r="B839" s="192"/>
      <c r="C839" s="27"/>
      <c r="D839" s="27"/>
      <c r="E839" s="27"/>
      <c r="F839" s="27"/>
      <c r="G839" s="27"/>
      <c r="H839" s="27"/>
      <c r="I839" s="27"/>
      <c r="J839" s="27"/>
      <c r="K839" s="200"/>
      <c r="L839" s="1"/>
      <c r="M839" s="1"/>
      <c r="N839" s="27"/>
      <c r="O839" s="1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12.75" customHeight="1" x14ac:dyDescent="0.2">
      <c r="A840" s="27"/>
      <c r="B840" s="192"/>
      <c r="C840" s="27"/>
      <c r="D840" s="27"/>
      <c r="E840" s="27"/>
      <c r="F840" s="27"/>
      <c r="G840" s="27"/>
      <c r="H840" s="27"/>
      <c r="I840" s="27"/>
      <c r="J840" s="27"/>
      <c r="K840" s="200"/>
      <c r="L840" s="1"/>
      <c r="M840" s="1"/>
      <c r="N840" s="27"/>
      <c r="O840" s="1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12.75" customHeight="1" x14ac:dyDescent="0.2">
      <c r="A841" s="27"/>
      <c r="B841" s="192"/>
      <c r="C841" s="27"/>
      <c r="D841" s="27"/>
      <c r="E841" s="27"/>
      <c r="F841" s="27"/>
      <c r="G841" s="27"/>
      <c r="H841" s="27"/>
      <c r="I841" s="27"/>
      <c r="J841" s="27"/>
      <c r="K841" s="200"/>
      <c r="L841" s="1"/>
      <c r="M841" s="1"/>
      <c r="N841" s="27"/>
      <c r="O841" s="1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12.75" customHeight="1" x14ac:dyDescent="0.2">
      <c r="A842" s="27"/>
      <c r="B842" s="192"/>
      <c r="C842" s="27"/>
      <c r="D842" s="27"/>
      <c r="E842" s="27"/>
      <c r="F842" s="27"/>
      <c r="G842" s="27"/>
      <c r="H842" s="27"/>
      <c r="I842" s="27"/>
      <c r="J842" s="27"/>
      <c r="K842" s="200"/>
      <c r="L842" s="1"/>
      <c r="M842" s="1"/>
      <c r="N842" s="27"/>
      <c r="O842" s="1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12.75" customHeight="1" x14ac:dyDescent="0.2">
      <c r="A843" s="27"/>
      <c r="B843" s="192"/>
      <c r="C843" s="27"/>
      <c r="D843" s="27"/>
      <c r="E843" s="27"/>
      <c r="F843" s="27"/>
      <c r="G843" s="27"/>
      <c r="H843" s="27"/>
      <c r="I843" s="27"/>
      <c r="J843" s="27"/>
      <c r="K843" s="200"/>
      <c r="L843" s="1"/>
      <c r="M843" s="1"/>
      <c r="N843" s="27"/>
      <c r="O843" s="1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12.75" customHeight="1" x14ac:dyDescent="0.2">
      <c r="A844" s="27"/>
      <c r="B844" s="192"/>
      <c r="C844" s="27"/>
      <c r="D844" s="27"/>
      <c r="E844" s="27"/>
      <c r="F844" s="27"/>
      <c r="G844" s="27"/>
      <c r="H844" s="27"/>
      <c r="I844" s="27"/>
      <c r="J844" s="27"/>
      <c r="K844" s="200"/>
      <c r="L844" s="1"/>
      <c r="M844" s="1"/>
      <c r="N844" s="27"/>
      <c r="O844" s="1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12.75" customHeight="1" x14ac:dyDescent="0.2">
      <c r="A845" s="27"/>
      <c r="B845" s="192"/>
      <c r="C845" s="27"/>
      <c r="D845" s="27"/>
      <c r="E845" s="27"/>
      <c r="F845" s="27"/>
      <c r="G845" s="27"/>
      <c r="H845" s="27"/>
      <c r="I845" s="27"/>
      <c r="J845" s="27"/>
      <c r="K845" s="200"/>
      <c r="L845" s="1"/>
      <c r="M845" s="1"/>
      <c r="N845" s="27"/>
      <c r="O845" s="1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12.75" customHeight="1" x14ac:dyDescent="0.2">
      <c r="A846" s="27"/>
      <c r="B846" s="192"/>
      <c r="C846" s="27"/>
      <c r="D846" s="27"/>
      <c r="E846" s="27"/>
      <c r="F846" s="27"/>
      <c r="G846" s="27"/>
      <c r="H846" s="27"/>
      <c r="I846" s="27"/>
      <c r="J846" s="27"/>
      <c r="K846" s="200"/>
      <c r="L846" s="1"/>
      <c r="M846" s="1"/>
      <c r="N846" s="27"/>
      <c r="O846" s="1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12.75" customHeight="1" x14ac:dyDescent="0.2">
      <c r="A847" s="27"/>
      <c r="B847" s="192"/>
      <c r="C847" s="27"/>
      <c r="D847" s="27"/>
      <c r="E847" s="27"/>
      <c r="F847" s="27"/>
      <c r="G847" s="27"/>
      <c r="H847" s="27"/>
      <c r="I847" s="27"/>
      <c r="J847" s="27"/>
      <c r="K847" s="200"/>
      <c r="L847" s="1"/>
      <c r="M847" s="1"/>
      <c r="N847" s="27"/>
      <c r="O847" s="1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12.75" customHeight="1" x14ac:dyDescent="0.2">
      <c r="A848" s="27"/>
      <c r="B848" s="192"/>
      <c r="C848" s="27"/>
      <c r="D848" s="27"/>
      <c r="E848" s="27"/>
      <c r="F848" s="27"/>
      <c r="G848" s="27"/>
      <c r="H848" s="27"/>
      <c r="I848" s="27"/>
      <c r="J848" s="27"/>
      <c r="K848" s="200"/>
      <c r="L848" s="1"/>
      <c r="M848" s="1"/>
      <c r="N848" s="27"/>
      <c r="O848" s="1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12.75" customHeight="1" x14ac:dyDescent="0.2">
      <c r="A849" s="27"/>
      <c r="B849" s="192"/>
      <c r="C849" s="27"/>
      <c r="D849" s="27"/>
      <c r="E849" s="27"/>
      <c r="F849" s="27"/>
      <c r="G849" s="27"/>
      <c r="H849" s="27"/>
      <c r="I849" s="27"/>
      <c r="J849" s="27"/>
      <c r="K849" s="200"/>
      <c r="L849" s="1"/>
      <c r="M849" s="1"/>
      <c r="N849" s="27"/>
      <c r="O849" s="1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12.75" customHeight="1" x14ac:dyDescent="0.2">
      <c r="A850" s="27"/>
      <c r="B850" s="192"/>
      <c r="C850" s="27"/>
      <c r="D850" s="27"/>
      <c r="E850" s="27"/>
      <c r="F850" s="27"/>
      <c r="G850" s="27"/>
      <c r="H850" s="27"/>
      <c r="I850" s="27"/>
      <c r="J850" s="27"/>
      <c r="K850" s="200"/>
      <c r="L850" s="1"/>
      <c r="M850" s="1"/>
      <c r="N850" s="27"/>
      <c r="O850" s="1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12.75" customHeight="1" x14ac:dyDescent="0.2">
      <c r="A851" s="27"/>
      <c r="B851" s="192"/>
      <c r="C851" s="27"/>
      <c r="D851" s="27"/>
      <c r="E851" s="27"/>
      <c r="F851" s="27"/>
      <c r="G851" s="27"/>
      <c r="H851" s="27"/>
      <c r="I851" s="27"/>
      <c r="J851" s="27"/>
      <c r="K851" s="200"/>
      <c r="L851" s="1"/>
      <c r="M851" s="1"/>
      <c r="N851" s="27"/>
      <c r="O851" s="1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12.75" customHeight="1" x14ac:dyDescent="0.2">
      <c r="A852" s="27"/>
      <c r="B852" s="192"/>
      <c r="C852" s="27"/>
      <c r="D852" s="27"/>
      <c r="E852" s="27"/>
      <c r="F852" s="27"/>
      <c r="G852" s="27"/>
      <c r="H852" s="27"/>
      <c r="I852" s="27"/>
      <c r="J852" s="27"/>
      <c r="K852" s="200"/>
      <c r="L852" s="1"/>
      <c r="M852" s="1"/>
      <c r="N852" s="27"/>
      <c r="O852" s="1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12.75" customHeight="1" x14ac:dyDescent="0.2">
      <c r="A853" s="27"/>
      <c r="B853" s="192"/>
      <c r="C853" s="27"/>
      <c r="D853" s="27"/>
      <c r="E853" s="27"/>
      <c r="F853" s="27"/>
      <c r="G853" s="27"/>
      <c r="H853" s="27"/>
      <c r="I853" s="27"/>
      <c r="J853" s="27"/>
      <c r="K853" s="200"/>
      <c r="L853" s="1"/>
      <c r="M853" s="1"/>
      <c r="N853" s="27"/>
      <c r="O853" s="1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12.75" customHeight="1" x14ac:dyDescent="0.2">
      <c r="A854" s="27"/>
      <c r="B854" s="192"/>
      <c r="C854" s="27"/>
      <c r="D854" s="27"/>
      <c r="E854" s="27"/>
      <c r="F854" s="27"/>
      <c r="G854" s="27"/>
      <c r="H854" s="27"/>
      <c r="I854" s="27"/>
      <c r="J854" s="27"/>
      <c r="K854" s="200"/>
      <c r="L854" s="1"/>
      <c r="M854" s="1"/>
      <c r="N854" s="27"/>
      <c r="O854" s="1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12.75" customHeight="1" x14ac:dyDescent="0.2">
      <c r="A855" s="27"/>
      <c r="B855" s="192"/>
      <c r="C855" s="27"/>
      <c r="D855" s="27"/>
      <c r="E855" s="27"/>
      <c r="F855" s="27"/>
      <c r="G855" s="27"/>
      <c r="H855" s="27"/>
      <c r="I855" s="27"/>
      <c r="J855" s="27"/>
      <c r="K855" s="200"/>
      <c r="L855" s="1"/>
      <c r="M855" s="1"/>
      <c r="N855" s="27"/>
      <c r="O855" s="1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12.75" customHeight="1" x14ac:dyDescent="0.2">
      <c r="A856" s="27"/>
      <c r="B856" s="192"/>
      <c r="C856" s="27"/>
      <c r="D856" s="27"/>
      <c r="E856" s="27"/>
      <c r="F856" s="27"/>
      <c r="G856" s="27"/>
      <c r="H856" s="27"/>
      <c r="I856" s="27"/>
      <c r="J856" s="27"/>
      <c r="K856" s="200"/>
      <c r="L856" s="1"/>
      <c r="M856" s="1"/>
      <c r="N856" s="27"/>
      <c r="O856" s="1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12.75" customHeight="1" x14ac:dyDescent="0.2">
      <c r="A857" s="27"/>
      <c r="B857" s="192"/>
      <c r="C857" s="27"/>
      <c r="D857" s="27"/>
      <c r="E857" s="27"/>
      <c r="F857" s="27"/>
      <c r="G857" s="27"/>
      <c r="H857" s="27"/>
      <c r="I857" s="27"/>
      <c r="J857" s="27"/>
      <c r="K857" s="200"/>
      <c r="L857" s="1"/>
      <c r="M857" s="1"/>
      <c r="N857" s="27"/>
      <c r="O857" s="1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12.75" customHeight="1" x14ac:dyDescent="0.2">
      <c r="A858" s="27"/>
      <c r="B858" s="192"/>
      <c r="C858" s="27"/>
      <c r="D858" s="27"/>
      <c r="E858" s="27"/>
      <c r="F858" s="27"/>
      <c r="G858" s="27"/>
      <c r="H858" s="27"/>
      <c r="I858" s="27"/>
      <c r="J858" s="27"/>
      <c r="K858" s="200"/>
      <c r="L858" s="1"/>
      <c r="M858" s="1"/>
      <c r="N858" s="27"/>
      <c r="O858" s="1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12.75" customHeight="1" x14ac:dyDescent="0.2">
      <c r="A859" s="27"/>
      <c r="B859" s="192"/>
      <c r="C859" s="27"/>
      <c r="D859" s="27"/>
      <c r="E859" s="27"/>
      <c r="F859" s="27"/>
      <c r="G859" s="27"/>
      <c r="H859" s="27"/>
      <c r="I859" s="27"/>
      <c r="J859" s="27"/>
      <c r="K859" s="200"/>
      <c r="L859" s="1"/>
      <c r="M859" s="1"/>
      <c r="N859" s="27"/>
      <c r="O859" s="1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12.75" customHeight="1" x14ac:dyDescent="0.2">
      <c r="A860" s="27"/>
      <c r="B860" s="192"/>
      <c r="C860" s="27"/>
      <c r="D860" s="27"/>
      <c r="E860" s="27"/>
      <c r="F860" s="27"/>
      <c r="G860" s="27"/>
      <c r="H860" s="27"/>
      <c r="I860" s="27"/>
      <c r="J860" s="27"/>
      <c r="K860" s="200"/>
      <c r="L860" s="1"/>
      <c r="M860" s="1"/>
      <c r="N860" s="27"/>
      <c r="O860" s="1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12.75" customHeight="1" x14ac:dyDescent="0.2">
      <c r="A861" s="27"/>
      <c r="B861" s="192"/>
      <c r="C861" s="27"/>
      <c r="D861" s="27"/>
      <c r="E861" s="27"/>
      <c r="F861" s="27"/>
      <c r="G861" s="27"/>
      <c r="H861" s="27"/>
      <c r="I861" s="27"/>
      <c r="J861" s="27"/>
      <c r="K861" s="200"/>
      <c r="L861" s="1"/>
      <c r="M861" s="1"/>
      <c r="N861" s="27"/>
      <c r="O861" s="1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12.75" customHeight="1" x14ac:dyDescent="0.2">
      <c r="A862" s="27"/>
      <c r="B862" s="192"/>
      <c r="C862" s="27"/>
      <c r="D862" s="27"/>
      <c r="E862" s="27"/>
      <c r="F862" s="27"/>
      <c r="G862" s="27"/>
      <c r="H862" s="27"/>
      <c r="I862" s="27"/>
      <c r="J862" s="27"/>
      <c r="K862" s="200"/>
      <c r="L862" s="1"/>
      <c r="M862" s="1"/>
      <c r="N862" s="27"/>
      <c r="O862" s="1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12.75" customHeight="1" x14ac:dyDescent="0.2">
      <c r="A863" s="27"/>
      <c r="B863" s="192"/>
      <c r="C863" s="27"/>
      <c r="D863" s="27"/>
      <c r="E863" s="27"/>
      <c r="F863" s="27"/>
      <c r="G863" s="27"/>
      <c r="H863" s="27"/>
      <c r="I863" s="27"/>
      <c r="J863" s="27"/>
      <c r="K863" s="200"/>
      <c r="L863" s="1"/>
      <c r="M863" s="1"/>
      <c r="N863" s="27"/>
      <c r="O863" s="1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12.75" customHeight="1" x14ac:dyDescent="0.2">
      <c r="A864" s="27"/>
      <c r="B864" s="192"/>
      <c r="C864" s="27"/>
      <c r="D864" s="27"/>
      <c r="E864" s="27"/>
      <c r="F864" s="27"/>
      <c r="G864" s="27"/>
      <c r="H864" s="27"/>
      <c r="I864" s="27"/>
      <c r="J864" s="27"/>
      <c r="K864" s="200"/>
      <c r="L864" s="1"/>
      <c r="M864" s="1"/>
      <c r="N864" s="27"/>
      <c r="O864" s="1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12.75" customHeight="1" x14ac:dyDescent="0.2">
      <c r="A865" s="27"/>
      <c r="B865" s="192"/>
      <c r="C865" s="27"/>
      <c r="D865" s="27"/>
      <c r="E865" s="27"/>
      <c r="F865" s="27"/>
      <c r="G865" s="27"/>
      <c r="H865" s="27"/>
      <c r="I865" s="27"/>
      <c r="J865" s="27"/>
      <c r="K865" s="200"/>
      <c r="L865" s="1"/>
      <c r="M865" s="1"/>
      <c r="N865" s="27"/>
      <c r="O865" s="1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12.75" customHeight="1" x14ac:dyDescent="0.2">
      <c r="A866" s="27"/>
      <c r="B866" s="192"/>
      <c r="C866" s="27"/>
      <c r="D866" s="27"/>
      <c r="E866" s="27"/>
      <c r="F866" s="27"/>
      <c r="G866" s="27"/>
      <c r="H866" s="27"/>
      <c r="I866" s="27"/>
      <c r="J866" s="27"/>
      <c r="K866" s="200"/>
      <c r="L866" s="1"/>
      <c r="M866" s="1"/>
      <c r="N866" s="27"/>
      <c r="O866" s="1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12.75" customHeight="1" x14ac:dyDescent="0.2">
      <c r="A867" s="27"/>
      <c r="B867" s="192"/>
      <c r="C867" s="27"/>
      <c r="D867" s="27"/>
      <c r="E867" s="27"/>
      <c r="F867" s="27"/>
      <c r="G867" s="27"/>
      <c r="H867" s="27"/>
      <c r="I867" s="27"/>
      <c r="J867" s="27"/>
      <c r="K867" s="200"/>
      <c r="L867" s="1"/>
      <c r="M867" s="1"/>
      <c r="N867" s="27"/>
      <c r="O867" s="1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12.75" customHeight="1" x14ac:dyDescent="0.2">
      <c r="A868" s="27"/>
      <c r="B868" s="192"/>
      <c r="C868" s="27"/>
      <c r="D868" s="27"/>
      <c r="E868" s="27"/>
      <c r="F868" s="27"/>
      <c r="G868" s="27"/>
      <c r="H868" s="27"/>
      <c r="I868" s="27"/>
      <c r="J868" s="27"/>
      <c r="K868" s="200"/>
      <c r="L868" s="1"/>
      <c r="M868" s="1"/>
      <c r="N868" s="27"/>
      <c r="O868" s="1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12.75" customHeight="1" x14ac:dyDescent="0.2">
      <c r="A869" s="27"/>
      <c r="B869" s="192"/>
      <c r="C869" s="27"/>
      <c r="D869" s="27"/>
      <c r="E869" s="27"/>
      <c r="F869" s="27"/>
      <c r="G869" s="27"/>
      <c r="H869" s="27"/>
      <c r="I869" s="27"/>
      <c r="J869" s="27"/>
      <c r="K869" s="200"/>
      <c r="L869" s="1"/>
      <c r="M869" s="1"/>
      <c r="N869" s="27"/>
      <c r="O869" s="1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12.75" customHeight="1" x14ac:dyDescent="0.2">
      <c r="A870" s="27"/>
      <c r="B870" s="192"/>
      <c r="C870" s="27"/>
      <c r="D870" s="27"/>
      <c r="E870" s="27"/>
      <c r="F870" s="27"/>
      <c r="G870" s="27"/>
      <c r="H870" s="27"/>
      <c r="I870" s="27"/>
      <c r="J870" s="27"/>
      <c r="K870" s="200"/>
      <c r="L870" s="1"/>
      <c r="M870" s="1"/>
      <c r="N870" s="27"/>
      <c r="O870" s="1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12.75" customHeight="1" x14ac:dyDescent="0.2">
      <c r="A871" s="27"/>
      <c r="B871" s="192"/>
      <c r="C871" s="27"/>
      <c r="D871" s="27"/>
      <c r="E871" s="27"/>
      <c r="F871" s="27"/>
      <c r="G871" s="27"/>
      <c r="H871" s="27"/>
      <c r="I871" s="27"/>
      <c r="J871" s="27"/>
      <c r="K871" s="200"/>
      <c r="L871" s="1"/>
      <c r="M871" s="1"/>
      <c r="N871" s="27"/>
      <c r="O871" s="1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12.75" customHeight="1" x14ac:dyDescent="0.2">
      <c r="A872" s="27"/>
      <c r="B872" s="192"/>
      <c r="C872" s="27"/>
      <c r="D872" s="27"/>
      <c r="E872" s="27"/>
      <c r="F872" s="27"/>
      <c r="G872" s="27"/>
      <c r="H872" s="27"/>
      <c r="I872" s="27"/>
      <c r="J872" s="27"/>
      <c r="K872" s="200"/>
      <c r="L872" s="1"/>
      <c r="M872" s="1"/>
      <c r="N872" s="27"/>
      <c r="O872" s="1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12.75" customHeight="1" x14ac:dyDescent="0.2">
      <c r="A873" s="27"/>
      <c r="B873" s="192"/>
      <c r="C873" s="27"/>
      <c r="D873" s="27"/>
      <c r="E873" s="27"/>
      <c r="F873" s="27"/>
      <c r="G873" s="27"/>
      <c r="H873" s="27"/>
      <c r="I873" s="27"/>
      <c r="J873" s="27"/>
      <c r="K873" s="200"/>
      <c r="L873" s="1"/>
      <c r="M873" s="1"/>
      <c r="N873" s="27"/>
      <c r="O873" s="1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12.75" customHeight="1" x14ac:dyDescent="0.2">
      <c r="A874" s="27"/>
      <c r="B874" s="192"/>
      <c r="C874" s="27"/>
      <c r="D874" s="27"/>
      <c r="E874" s="27"/>
      <c r="F874" s="27"/>
      <c r="G874" s="27"/>
      <c r="H874" s="27"/>
      <c r="I874" s="27"/>
      <c r="J874" s="27"/>
      <c r="K874" s="200"/>
      <c r="L874" s="1"/>
      <c r="M874" s="1"/>
      <c r="N874" s="27"/>
      <c r="O874" s="1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12.75" customHeight="1" x14ac:dyDescent="0.2">
      <c r="A875" s="27"/>
      <c r="B875" s="192"/>
      <c r="C875" s="27"/>
      <c r="D875" s="27"/>
      <c r="E875" s="27"/>
      <c r="F875" s="27"/>
      <c r="G875" s="27"/>
      <c r="H875" s="27"/>
      <c r="I875" s="27"/>
      <c r="J875" s="27"/>
      <c r="K875" s="200"/>
      <c r="L875" s="1"/>
      <c r="M875" s="1"/>
      <c r="N875" s="27"/>
      <c r="O875" s="1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12.75" customHeight="1" x14ac:dyDescent="0.2">
      <c r="A876" s="27"/>
      <c r="B876" s="192"/>
      <c r="C876" s="27"/>
      <c r="D876" s="27"/>
      <c r="E876" s="27"/>
      <c r="F876" s="27"/>
      <c r="G876" s="27"/>
      <c r="H876" s="27"/>
      <c r="I876" s="27"/>
      <c r="J876" s="27"/>
      <c r="K876" s="200"/>
      <c r="L876" s="1"/>
      <c r="M876" s="1"/>
      <c r="N876" s="27"/>
      <c r="O876" s="1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12.75" customHeight="1" x14ac:dyDescent="0.2">
      <c r="A877" s="27"/>
      <c r="B877" s="192"/>
      <c r="C877" s="27"/>
      <c r="D877" s="27"/>
      <c r="E877" s="27"/>
      <c r="F877" s="27"/>
      <c r="G877" s="27"/>
      <c r="H877" s="27"/>
      <c r="I877" s="27"/>
      <c r="J877" s="27"/>
      <c r="K877" s="200"/>
      <c r="L877" s="1"/>
      <c r="M877" s="1"/>
      <c r="N877" s="27"/>
      <c r="O877" s="1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12.75" customHeight="1" x14ac:dyDescent="0.2">
      <c r="A878" s="27"/>
      <c r="B878" s="192"/>
      <c r="C878" s="27"/>
      <c r="D878" s="27"/>
      <c r="E878" s="27"/>
      <c r="F878" s="27"/>
      <c r="G878" s="27"/>
      <c r="H878" s="27"/>
      <c r="I878" s="27"/>
      <c r="J878" s="27"/>
      <c r="K878" s="200"/>
      <c r="L878" s="1"/>
      <c r="M878" s="1"/>
      <c r="N878" s="27"/>
      <c r="O878" s="1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12.75" customHeight="1" x14ac:dyDescent="0.2">
      <c r="A879" s="27"/>
      <c r="B879" s="192"/>
      <c r="C879" s="27"/>
      <c r="D879" s="27"/>
      <c r="E879" s="27"/>
      <c r="F879" s="27"/>
      <c r="G879" s="27"/>
      <c r="H879" s="27"/>
      <c r="I879" s="27"/>
      <c r="J879" s="27"/>
      <c r="K879" s="200"/>
      <c r="L879" s="1"/>
      <c r="M879" s="1"/>
      <c r="N879" s="27"/>
      <c r="O879" s="1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12.75" customHeight="1" x14ac:dyDescent="0.2">
      <c r="A880" s="27"/>
      <c r="B880" s="192"/>
      <c r="C880" s="27"/>
      <c r="D880" s="27"/>
      <c r="E880" s="27"/>
      <c r="F880" s="27"/>
      <c r="G880" s="27"/>
      <c r="H880" s="27"/>
      <c r="I880" s="27"/>
      <c r="J880" s="27"/>
      <c r="K880" s="200"/>
      <c r="L880" s="1"/>
      <c r="M880" s="1"/>
      <c r="N880" s="27"/>
      <c r="O880" s="1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12.75" customHeight="1" x14ac:dyDescent="0.2">
      <c r="A881" s="27"/>
      <c r="B881" s="192"/>
      <c r="C881" s="27"/>
      <c r="D881" s="27"/>
      <c r="E881" s="27"/>
      <c r="F881" s="27"/>
      <c r="G881" s="27"/>
      <c r="H881" s="27"/>
      <c r="I881" s="27"/>
      <c r="J881" s="27"/>
      <c r="K881" s="200"/>
      <c r="L881" s="1"/>
      <c r="M881" s="1"/>
      <c r="N881" s="27"/>
      <c r="O881" s="1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12.75" customHeight="1" x14ac:dyDescent="0.2">
      <c r="A882" s="27"/>
      <c r="B882" s="192"/>
      <c r="C882" s="27"/>
      <c r="D882" s="27"/>
      <c r="E882" s="27"/>
      <c r="F882" s="27"/>
      <c r="G882" s="27"/>
      <c r="H882" s="27"/>
      <c r="I882" s="27"/>
      <c r="J882" s="27"/>
      <c r="K882" s="200"/>
      <c r="L882" s="1"/>
      <c r="M882" s="1"/>
      <c r="N882" s="27"/>
      <c r="O882" s="1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12.75" customHeight="1" x14ac:dyDescent="0.2">
      <c r="A883" s="27"/>
      <c r="B883" s="192"/>
      <c r="C883" s="27"/>
      <c r="D883" s="27"/>
      <c r="E883" s="27"/>
      <c r="F883" s="27"/>
      <c r="G883" s="27"/>
      <c r="H883" s="27"/>
      <c r="I883" s="27"/>
      <c r="J883" s="27"/>
      <c r="K883" s="200"/>
      <c r="L883" s="1"/>
      <c r="M883" s="1"/>
      <c r="N883" s="27"/>
      <c r="O883" s="1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12.75" customHeight="1" x14ac:dyDescent="0.2">
      <c r="A884" s="27"/>
      <c r="B884" s="192"/>
      <c r="C884" s="27"/>
      <c r="D884" s="27"/>
      <c r="E884" s="27"/>
      <c r="F884" s="27"/>
      <c r="G884" s="27"/>
      <c r="H884" s="27"/>
      <c r="I884" s="27"/>
      <c r="J884" s="27"/>
      <c r="K884" s="200"/>
      <c r="L884" s="1"/>
      <c r="M884" s="1"/>
      <c r="N884" s="27"/>
      <c r="O884" s="1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12.75" customHeight="1" x14ac:dyDescent="0.2">
      <c r="A885" s="27"/>
      <c r="B885" s="192"/>
      <c r="C885" s="27"/>
      <c r="D885" s="27"/>
      <c r="E885" s="27"/>
      <c r="F885" s="27"/>
      <c r="G885" s="27"/>
      <c r="H885" s="27"/>
      <c r="I885" s="27"/>
      <c r="J885" s="27"/>
      <c r="K885" s="200"/>
      <c r="L885" s="1"/>
      <c r="M885" s="1"/>
      <c r="N885" s="27"/>
      <c r="O885" s="1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12.75" customHeight="1" x14ac:dyDescent="0.2">
      <c r="A886" s="27"/>
      <c r="B886" s="192"/>
      <c r="C886" s="27"/>
      <c r="D886" s="27"/>
      <c r="E886" s="27"/>
      <c r="F886" s="27"/>
      <c r="G886" s="27"/>
      <c r="H886" s="27"/>
      <c r="I886" s="27"/>
      <c r="J886" s="27"/>
      <c r="K886" s="200"/>
      <c r="L886" s="1"/>
      <c r="M886" s="1"/>
      <c r="N886" s="27"/>
      <c r="O886" s="1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12.75" customHeight="1" x14ac:dyDescent="0.2">
      <c r="A887" s="27"/>
      <c r="B887" s="192"/>
      <c r="C887" s="27"/>
      <c r="D887" s="27"/>
      <c r="E887" s="27"/>
      <c r="F887" s="27"/>
      <c r="G887" s="27"/>
      <c r="H887" s="27"/>
      <c r="I887" s="27"/>
      <c r="J887" s="27"/>
      <c r="K887" s="200"/>
      <c r="L887" s="1"/>
      <c r="M887" s="1"/>
      <c r="N887" s="27"/>
      <c r="O887" s="1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12.75" customHeight="1" x14ac:dyDescent="0.2">
      <c r="A888" s="27"/>
      <c r="B888" s="192"/>
      <c r="C888" s="27"/>
      <c r="D888" s="27"/>
      <c r="E888" s="27"/>
      <c r="F888" s="27"/>
      <c r="G888" s="27"/>
      <c r="H888" s="27"/>
      <c r="I888" s="27"/>
      <c r="J888" s="27"/>
      <c r="K888" s="200"/>
      <c r="L888" s="1"/>
      <c r="M888" s="1"/>
      <c r="N888" s="27"/>
      <c r="O888" s="1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12.75" customHeight="1" x14ac:dyDescent="0.2">
      <c r="A889" s="27"/>
      <c r="B889" s="192"/>
      <c r="C889" s="27"/>
      <c r="D889" s="27"/>
      <c r="E889" s="27"/>
      <c r="F889" s="27"/>
      <c r="G889" s="27"/>
      <c r="H889" s="27"/>
      <c r="I889" s="27"/>
      <c r="J889" s="27"/>
      <c r="K889" s="200"/>
      <c r="L889" s="1"/>
      <c r="M889" s="1"/>
      <c r="N889" s="27"/>
      <c r="O889" s="1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12.75" customHeight="1" x14ac:dyDescent="0.2">
      <c r="A890" s="27"/>
      <c r="B890" s="192"/>
      <c r="C890" s="27"/>
      <c r="D890" s="27"/>
      <c r="E890" s="27"/>
      <c r="F890" s="27"/>
      <c r="G890" s="27"/>
      <c r="H890" s="27"/>
      <c r="I890" s="27"/>
      <c r="J890" s="27"/>
      <c r="K890" s="200"/>
      <c r="L890" s="1"/>
      <c r="M890" s="1"/>
      <c r="N890" s="27"/>
      <c r="O890" s="1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12.75" customHeight="1" x14ac:dyDescent="0.2">
      <c r="A891" s="27"/>
      <c r="B891" s="192"/>
      <c r="C891" s="27"/>
      <c r="D891" s="27"/>
      <c r="E891" s="27"/>
      <c r="F891" s="27"/>
      <c r="G891" s="27"/>
      <c r="H891" s="27"/>
      <c r="I891" s="27"/>
      <c r="J891" s="27"/>
      <c r="K891" s="200"/>
      <c r="L891" s="1"/>
      <c r="M891" s="1"/>
      <c r="N891" s="27"/>
      <c r="O891" s="1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12.75" customHeight="1" x14ac:dyDescent="0.2">
      <c r="A892" s="27"/>
      <c r="B892" s="192"/>
      <c r="C892" s="27"/>
      <c r="D892" s="27"/>
      <c r="E892" s="27"/>
      <c r="F892" s="27"/>
      <c r="G892" s="27"/>
      <c r="H892" s="27"/>
      <c r="I892" s="27"/>
      <c r="J892" s="27"/>
      <c r="K892" s="200"/>
      <c r="L892" s="1"/>
      <c r="M892" s="1"/>
      <c r="N892" s="27"/>
      <c r="O892" s="1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12.75" customHeight="1" x14ac:dyDescent="0.2">
      <c r="A893" s="27"/>
      <c r="B893" s="192"/>
      <c r="C893" s="27"/>
      <c r="D893" s="27"/>
      <c r="E893" s="27"/>
      <c r="F893" s="27"/>
      <c r="G893" s="27"/>
      <c r="H893" s="27"/>
      <c r="I893" s="27"/>
      <c r="J893" s="27"/>
      <c r="K893" s="200"/>
      <c r="L893" s="1"/>
      <c r="M893" s="1"/>
      <c r="N893" s="27"/>
      <c r="O893" s="1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12.75" customHeight="1" x14ac:dyDescent="0.2">
      <c r="A894" s="27"/>
      <c r="B894" s="192"/>
      <c r="C894" s="27"/>
      <c r="D894" s="27"/>
      <c r="E894" s="27"/>
      <c r="F894" s="27"/>
      <c r="G894" s="27"/>
      <c r="H894" s="27"/>
      <c r="I894" s="27"/>
      <c r="J894" s="27"/>
      <c r="K894" s="200"/>
      <c r="L894" s="1"/>
      <c r="M894" s="1"/>
      <c r="N894" s="27"/>
      <c r="O894" s="1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12.75" customHeight="1" x14ac:dyDescent="0.2">
      <c r="A895" s="27"/>
      <c r="B895" s="192"/>
      <c r="C895" s="27"/>
      <c r="D895" s="27"/>
      <c r="E895" s="27"/>
      <c r="F895" s="27"/>
      <c r="G895" s="27"/>
      <c r="H895" s="27"/>
      <c r="I895" s="27"/>
      <c r="J895" s="27"/>
      <c r="K895" s="200"/>
      <c r="L895" s="1"/>
      <c r="M895" s="1"/>
      <c r="N895" s="27"/>
      <c r="O895" s="1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12.75" customHeight="1" x14ac:dyDescent="0.2">
      <c r="A896" s="27"/>
      <c r="B896" s="192"/>
      <c r="C896" s="27"/>
      <c r="D896" s="27"/>
      <c r="E896" s="27"/>
      <c r="F896" s="27"/>
      <c r="G896" s="27"/>
      <c r="H896" s="27"/>
      <c r="I896" s="27"/>
      <c r="J896" s="27"/>
      <c r="K896" s="200"/>
      <c r="L896" s="1"/>
      <c r="M896" s="1"/>
      <c r="N896" s="27"/>
      <c r="O896" s="1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12.75" customHeight="1" x14ac:dyDescent="0.2">
      <c r="A897" s="27"/>
      <c r="B897" s="192"/>
      <c r="C897" s="27"/>
      <c r="D897" s="27"/>
      <c r="E897" s="27"/>
      <c r="F897" s="27"/>
      <c r="G897" s="27"/>
      <c r="H897" s="27"/>
      <c r="I897" s="27"/>
      <c r="J897" s="27"/>
      <c r="K897" s="200"/>
      <c r="L897" s="1"/>
      <c r="M897" s="1"/>
      <c r="N897" s="27"/>
      <c r="O897" s="1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12.75" customHeight="1" x14ac:dyDescent="0.2">
      <c r="A898" s="27"/>
      <c r="B898" s="192"/>
      <c r="C898" s="27"/>
      <c r="D898" s="27"/>
      <c r="E898" s="27"/>
      <c r="F898" s="27"/>
      <c r="G898" s="27"/>
      <c r="H898" s="27"/>
      <c r="I898" s="27"/>
      <c r="J898" s="27"/>
      <c r="K898" s="200"/>
      <c r="L898" s="1"/>
      <c r="M898" s="1"/>
      <c r="N898" s="27"/>
      <c r="O898" s="1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12.75" customHeight="1" x14ac:dyDescent="0.2">
      <c r="A899" s="27"/>
      <c r="B899" s="192"/>
      <c r="C899" s="27"/>
      <c r="D899" s="27"/>
      <c r="E899" s="27"/>
      <c r="F899" s="27"/>
      <c r="G899" s="27"/>
      <c r="H899" s="27"/>
      <c r="I899" s="27"/>
      <c r="J899" s="27"/>
      <c r="K899" s="200"/>
      <c r="L899" s="1"/>
      <c r="M899" s="1"/>
      <c r="N899" s="27"/>
      <c r="O899" s="1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12.75" customHeight="1" x14ac:dyDescent="0.2">
      <c r="A900" s="27"/>
      <c r="B900" s="192"/>
      <c r="C900" s="27"/>
      <c r="D900" s="27"/>
      <c r="E900" s="27"/>
      <c r="F900" s="27"/>
      <c r="G900" s="27"/>
      <c r="H900" s="27"/>
      <c r="I900" s="27"/>
      <c r="J900" s="27"/>
      <c r="K900" s="200"/>
      <c r="L900" s="1"/>
      <c r="M900" s="1"/>
      <c r="N900" s="27"/>
      <c r="O900" s="1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12.75" customHeight="1" x14ac:dyDescent="0.2">
      <c r="A901" s="27"/>
      <c r="B901" s="192"/>
      <c r="C901" s="27"/>
      <c r="D901" s="27"/>
      <c r="E901" s="27"/>
      <c r="F901" s="27"/>
      <c r="G901" s="27"/>
      <c r="H901" s="27"/>
      <c r="I901" s="27"/>
      <c r="J901" s="27"/>
      <c r="K901" s="200"/>
      <c r="L901" s="1"/>
      <c r="M901" s="1"/>
      <c r="N901" s="27"/>
      <c r="O901" s="1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12.75" customHeight="1" x14ac:dyDescent="0.2">
      <c r="A902" s="27"/>
      <c r="B902" s="192"/>
      <c r="C902" s="27"/>
      <c r="D902" s="27"/>
      <c r="E902" s="27"/>
      <c r="F902" s="27"/>
      <c r="G902" s="27"/>
      <c r="H902" s="27"/>
      <c r="I902" s="27"/>
      <c r="J902" s="27"/>
      <c r="K902" s="200"/>
      <c r="L902" s="1"/>
      <c r="M902" s="1"/>
      <c r="N902" s="27"/>
      <c r="O902" s="1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12.75" customHeight="1" x14ac:dyDescent="0.2">
      <c r="A903" s="27"/>
      <c r="B903" s="192"/>
      <c r="C903" s="27"/>
      <c r="D903" s="27"/>
      <c r="E903" s="27"/>
      <c r="F903" s="27"/>
      <c r="G903" s="27"/>
      <c r="H903" s="27"/>
      <c r="I903" s="27"/>
      <c r="J903" s="27"/>
      <c r="K903" s="200"/>
      <c r="L903" s="1"/>
      <c r="M903" s="1"/>
      <c r="N903" s="27"/>
      <c r="O903" s="1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12.75" customHeight="1" x14ac:dyDescent="0.2">
      <c r="A904" s="27"/>
      <c r="B904" s="192"/>
      <c r="C904" s="27"/>
      <c r="D904" s="27"/>
      <c r="E904" s="27"/>
      <c r="F904" s="27"/>
      <c r="G904" s="27"/>
      <c r="H904" s="27"/>
      <c r="I904" s="27"/>
      <c r="J904" s="27"/>
      <c r="K904" s="200"/>
      <c r="L904" s="1"/>
      <c r="M904" s="1"/>
      <c r="N904" s="27"/>
      <c r="O904" s="1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12.75" customHeight="1" x14ac:dyDescent="0.2">
      <c r="A905" s="27"/>
      <c r="B905" s="192"/>
      <c r="C905" s="27"/>
      <c r="D905" s="27"/>
      <c r="E905" s="27"/>
      <c r="F905" s="27"/>
      <c r="G905" s="27"/>
      <c r="H905" s="27"/>
      <c r="I905" s="27"/>
      <c r="J905" s="27"/>
      <c r="K905" s="200"/>
      <c r="L905" s="1"/>
      <c r="M905" s="1"/>
      <c r="N905" s="27"/>
      <c r="O905" s="1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12.75" customHeight="1" x14ac:dyDescent="0.2">
      <c r="A906" s="27"/>
      <c r="B906" s="192"/>
      <c r="C906" s="27"/>
      <c r="D906" s="27"/>
      <c r="E906" s="27"/>
      <c r="F906" s="27"/>
      <c r="G906" s="27"/>
      <c r="H906" s="27"/>
      <c r="I906" s="27"/>
      <c r="J906" s="27"/>
      <c r="K906" s="200"/>
      <c r="L906" s="1"/>
      <c r="M906" s="1"/>
      <c r="N906" s="27"/>
      <c r="O906" s="1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12.75" customHeight="1" x14ac:dyDescent="0.2">
      <c r="A907" s="27"/>
      <c r="B907" s="192"/>
      <c r="C907" s="27"/>
      <c r="D907" s="27"/>
      <c r="E907" s="27"/>
      <c r="F907" s="27"/>
      <c r="G907" s="27"/>
      <c r="H907" s="27"/>
      <c r="I907" s="27"/>
      <c r="J907" s="27"/>
      <c r="K907" s="200"/>
      <c r="L907" s="1"/>
      <c r="M907" s="1"/>
      <c r="N907" s="27"/>
      <c r="O907" s="1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12.75" customHeight="1" x14ac:dyDescent="0.2">
      <c r="A908" s="27"/>
      <c r="B908" s="192"/>
      <c r="C908" s="27"/>
      <c r="D908" s="27"/>
      <c r="E908" s="27"/>
      <c r="F908" s="27"/>
      <c r="G908" s="27"/>
      <c r="H908" s="27"/>
      <c r="I908" s="27"/>
      <c r="J908" s="27"/>
      <c r="K908" s="200"/>
      <c r="L908" s="1"/>
      <c r="M908" s="1"/>
      <c r="N908" s="27"/>
      <c r="O908" s="1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12.75" customHeight="1" x14ac:dyDescent="0.2">
      <c r="A909" s="27"/>
      <c r="B909" s="192"/>
      <c r="C909" s="27"/>
      <c r="D909" s="27"/>
      <c r="E909" s="27"/>
      <c r="F909" s="27"/>
      <c r="G909" s="27"/>
      <c r="H909" s="27"/>
      <c r="I909" s="27"/>
      <c r="J909" s="27"/>
      <c r="K909" s="200"/>
      <c r="L909" s="1"/>
      <c r="M909" s="1"/>
      <c r="N909" s="27"/>
      <c r="O909" s="1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12.75" customHeight="1" x14ac:dyDescent="0.2">
      <c r="A910" s="27"/>
      <c r="B910" s="192"/>
      <c r="C910" s="27"/>
      <c r="D910" s="27"/>
      <c r="E910" s="27"/>
      <c r="F910" s="27"/>
      <c r="G910" s="27"/>
      <c r="H910" s="27"/>
      <c r="I910" s="27"/>
      <c r="J910" s="27"/>
      <c r="K910" s="200"/>
      <c r="L910" s="1"/>
      <c r="M910" s="1"/>
      <c r="N910" s="27"/>
      <c r="O910" s="1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12.75" customHeight="1" x14ac:dyDescent="0.2">
      <c r="A911" s="27"/>
      <c r="B911" s="192"/>
      <c r="C911" s="27"/>
      <c r="D911" s="27"/>
      <c r="E911" s="27"/>
      <c r="F911" s="27"/>
      <c r="G911" s="27"/>
      <c r="H911" s="27"/>
      <c r="I911" s="27"/>
      <c r="J911" s="27"/>
      <c r="K911" s="200"/>
      <c r="L911" s="1"/>
      <c r="M911" s="1"/>
      <c r="N911" s="27"/>
      <c r="O911" s="1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12.75" customHeight="1" x14ac:dyDescent="0.2">
      <c r="A912" s="27"/>
      <c r="B912" s="192"/>
      <c r="C912" s="27"/>
      <c r="D912" s="27"/>
      <c r="E912" s="27"/>
      <c r="F912" s="27"/>
      <c r="G912" s="27"/>
      <c r="H912" s="27"/>
      <c r="I912" s="27"/>
      <c r="J912" s="27"/>
      <c r="K912" s="200"/>
      <c r="L912" s="1"/>
      <c r="M912" s="1"/>
      <c r="N912" s="27"/>
      <c r="O912" s="1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12.75" customHeight="1" x14ac:dyDescent="0.2">
      <c r="A913" s="27"/>
      <c r="B913" s="192"/>
      <c r="C913" s="27"/>
      <c r="D913" s="27"/>
      <c r="E913" s="27"/>
      <c r="F913" s="27"/>
      <c r="G913" s="27"/>
      <c r="H913" s="27"/>
      <c r="I913" s="27"/>
      <c r="J913" s="27"/>
      <c r="K913" s="200"/>
      <c r="L913" s="1"/>
      <c r="M913" s="1"/>
      <c r="N913" s="27"/>
      <c r="O913" s="1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12.75" customHeight="1" x14ac:dyDescent="0.2">
      <c r="A914" s="27"/>
      <c r="B914" s="192"/>
      <c r="C914" s="27"/>
      <c r="D914" s="27"/>
      <c r="E914" s="27"/>
      <c r="F914" s="27"/>
      <c r="G914" s="27"/>
      <c r="H914" s="27"/>
      <c r="I914" s="27"/>
      <c r="J914" s="27"/>
      <c r="K914" s="200"/>
      <c r="L914" s="1"/>
      <c r="M914" s="1"/>
      <c r="N914" s="27"/>
      <c r="O914" s="1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12.75" customHeight="1" x14ac:dyDescent="0.2">
      <c r="A915" s="27"/>
      <c r="B915" s="192"/>
      <c r="C915" s="27"/>
      <c r="D915" s="27"/>
      <c r="E915" s="27"/>
      <c r="F915" s="27"/>
      <c r="G915" s="27"/>
      <c r="H915" s="27"/>
      <c r="I915" s="27"/>
      <c r="J915" s="27"/>
      <c r="K915" s="200"/>
      <c r="L915" s="1"/>
      <c r="M915" s="1"/>
      <c r="N915" s="27"/>
      <c r="O915" s="1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12.75" customHeight="1" x14ac:dyDescent="0.2">
      <c r="A916" s="27"/>
      <c r="B916" s="192"/>
      <c r="C916" s="27"/>
      <c r="D916" s="27"/>
      <c r="E916" s="27"/>
      <c r="F916" s="27"/>
      <c r="G916" s="27"/>
      <c r="H916" s="27"/>
      <c r="I916" s="27"/>
      <c r="J916" s="27"/>
      <c r="K916" s="200"/>
      <c r="L916" s="1"/>
      <c r="M916" s="1"/>
      <c r="N916" s="27"/>
      <c r="O916" s="1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12.75" customHeight="1" x14ac:dyDescent="0.2">
      <c r="A917" s="27"/>
      <c r="B917" s="192"/>
      <c r="C917" s="27"/>
      <c r="D917" s="27"/>
      <c r="E917" s="27"/>
      <c r="F917" s="27"/>
      <c r="G917" s="27"/>
      <c r="H917" s="27"/>
      <c r="I917" s="27"/>
      <c r="J917" s="27"/>
      <c r="K917" s="200"/>
      <c r="L917" s="1"/>
      <c r="M917" s="1"/>
      <c r="N917" s="27"/>
      <c r="O917" s="1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12.75" customHeight="1" x14ac:dyDescent="0.2">
      <c r="A918" s="27"/>
      <c r="B918" s="192"/>
      <c r="C918" s="27"/>
      <c r="D918" s="27"/>
      <c r="E918" s="27"/>
      <c r="F918" s="27"/>
      <c r="G918" s="27"/>
      <c r="H918" s="27"/>
      <c r="I918" s="27"/>
      <c r="J918" s="27"/>
      <c r="K918" s="200"/>
      <c r="L918" s="1"/>
      <c r="M918" s="1"/>
      <c r="N918" s="27"/>
      <c r="O918" s="1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12.75" customHeight="1" x14ac:dyDescent="0.2">
      <c r="A919" s="27"/>
      <c r="B919" s="192"/>
      <c r="C919" s="27"/>
      <c r="D919" s="27"/>
      <c r="E919" s="27"/>
      <c r="F919" s="27"/>
      <c r="G919" s="27"/>
      <c r="H919" s="27"/>
      <c r="I919" s="27"/>
      <c r="J919" s="27"/>
      <c r="K919" s="200"/>
      <c r="L919" s="1"/>
      <c r="M919" s="1"/>
      <c r="N919" s="27"/>
      <c r="O919" s="1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12.75" customHeight="1" x14ac:dyDescent="0.2">
      <c r="A920" s="27"/>
      <c r="B920" s="192"/>
      <c r="C920" s="27"/>
      <c r="D920" s="27"/>
      <c r="E920" s="27"/>
      <c r="F920" s="27"/>
      <c r="G920" s="27"/>
      <c r="H920" s="27"/>
      <c r="I920" s="27"/>
      <c r="J920" s="27"/>
      <c r="K920" s="200"/>
      <c r="L920" s="1"/>
      <c r="M920" s="1"/>
      <c r="N920" s="27"/>
      <c r="O920" s="1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12.75" customHeight="1" x14ac:dyDescent="0.2">
      <c r="A921" s="27"/>
      <c r="B921" s="192"/>
      <c r="C921" s="27"/>
      <c r="D921" s="27"/>
      <c r="E921" s="27"/>
      <c r="F921" s="27"/>
      <c r="G921" s="27"/>
      <c r="H921" s="27"/>
      <c r="I921" s="27"/>
      <c r="J921" s="27"/>
      <c r="K921" s="200"/>
      <c r="L921" s="1"/>
      <c r="M921" s="1"/>
      <c r="N921" s="27"/>
      <c r="O921" s="1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12.75" customHeight="1" x14ac:dyDescent="0.2">
      <c r="A922" s="27"/>
      <c r="B922" s="192"/>
      <c r="C922" s="27"/>
      <c r="D922" s="27"/>
      <c r="E922" s="27"/>
      <c r="F922" s="27"/>
      <c r="G922" s="27"/>
      <c r="H922" s="27"/>
      <c r="I922" s="27"/>
      <c r="J922" s="27"/>
      <c r="K922" s="200"/>
      <c r="L922" s="1"/>
      <c r="M922" s="1"/>
      <c r="N922" s="27"/>
      <c r="O922" s="1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12.75" customHeight="1" x14ac:dyDescent="0.2">
      <c r="A923" s="27"/>
      <c r="B923" s="192"/>
      <c r="C923" s="27"/>
      <c r="D923" s="27"/>
      <c r="E923" s="27"/>
      <c r="F923" s="27"/>
      <c r="G923" s="27"/>
      <c r="H923" s="27"/>
      <c r="I923" s="27"/>
      <c r="J923" s="27"/>
      <c r="K923" s="200"/>
      <c r="L923" s="1"/>
      <c r="M923" s="1"/>
      <c r="N923" s="27"/>
      <c r="O923" s="1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12.75" customHeight="1" x14ac:dyDescent="0.2">
      <c r="A924" s="27"/>
      <c r="B924" s="192"/>
      <c r="C924" s="27"/>
      <c r="D924" s="27"/>
      <c r="E924" s="27"/>
      <c r="F924" s="27"/>
      <c r="G924" s="27"/>
      <c r="H924" s="27"/>
      <c r="I924" s="27"/>
      <c r="J924" s="27"/>
      <c r="K924" s="200"/>
      <c r="L924" s="1"/>
      <c r="M924" s="1"/>
      <c r="N924" s="27"/>
      <c r="O924" s="1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12.75" customHeight="1" x14ac:dyDescent="0.2">
      <c r="A925" s="27"/>
      <c r="B925" s="192"/>
      <c r="C925" s="27"/>
      <c r="D925" s="27"/>
      <c r="E925" s="27"/>
      <c r="F925" s="27"/>
      <c r="G925" s="27"/>
      <c r="H925" s="27"/>
      <c r="I925" s="27"/>
      <c r="J925" s="27"/>
      <c r="K925" s="200"/>
      <c r="L925" s="1"/>
      <c r="M925" s="1"/>
      <c r="N925" s="27"/>
      <c r="O925" s="1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12.75" customHeight="1" x14ac:dyDescent="0.2">
      <c r="A926" s="27"/>
      <c r="B926" s="192"/>
      <c r="C926" s="27"/>
      <c r="D926" s="27"/>
      <c r="E926" s="27"/>
      <c r="F926" s="27"/>
      <c r="G926" s="27"/>
      <c r="H926" s="27"/>
      <c r="I926" s="27"/>
      <c r="J926" s="27"/>
      <c r="K926" s="200"/>
      <c r="L926" s="1"/>
      <c r="M926" s="1"/>
      <c r="N926" s="27"/>
      <c r="O926" s="1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12.75" customHeight="1" x14ac:dyDescent="0.2">
      <c r="A927" s="27"/>
      <c r="B927" s="192"/>
      <c r="C927" s="27"/>
      <c r="D927" s="27"/>
      <c r="E927" s="27"/>
      <c r="F927" s="27"/>
      <c r="G927" s="27"/>
      <c r="H927" s="27"/>
      <c r="I927" s="27"/>
      <c r="J927" s="27"/>
      <c r="K927" s="200"/>
      <c r="L927" s="1"/>
      <c r="M927" s="1"/>
      <c r="N927" s="27"/>
      <c r="O927" s="1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12.75" customHeight="1" x14ac:dyDescent="0.2">
      <c r="A928" s="27"/>
      <c r="B928" s="192"/>
      <c r="C928" s="27"/>
      <c r="D928" s="27"/>
      <c r="E928" s="27"/>
      <c r="F928" s="27"/>
      <c r="G928" s="27"/>
      <c r="H928" s="27"/>
      <c r="I928" s="27"/>
      <c r="J928" s="27"/>
      <c r="K928" s="200"/>
      <c r="L928" s="1"/>
      <c r="M928" s="1"/>
      <c r="N928" s="27"/>
      <c r="O928" s="1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12.75" customHeight="1" x14ac:dyDescent="0.2">
      <c r="A929" s="27"/>
      <c r="B929" s="192"/>
      <c r="C929" s="27"/>
      <c r="D929" s="27"/>
      <c r="E929" s="27"/>
      <c r="F929" s="27"/>
      <c r="G929" s="27"/>
      <c r="H929" s="27"/>
      <c r="I929" s="27"/>
      <c r="J929" s="27"/>
      <c r="K929" s="200"/>
      <c r="L929" s="1"/>
      <c r="M929" s="1"/>
      <c r="N929" s="27"/>
      <c r="O929" s="1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12.75" customHeight="1" x14ac:dyDescent="0.2">
      <c r="A930" s="27"/>
      <c r="B930" s="192"/>
      <c r="C930" s="27"/>
      <c r="D930" s="27"/>
      <c r="E930" s="27"/>
      <c r="F930" s="27"/>
      <c r="G930" s="27"/>
      <c r="H930" s="27"/>
      <c r="I930" s="27"/>
      <c r="J930" s="27"/>
      <c r="K930" s="200"/>
      <c r="L930" s="1"/>
      <c r="M930" s="1"/>
      <c r="N930" s="27"/>
      <c r="O930" s="1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12.75" customHeight="1" x14ac:dyDescent="0.2">
      <c r="A931" s="27"/>
      <c r="B931" s="192"/>
      <c r="C931" s="27"/>
      <c r="D931" s="27"/>
      <c r="E931" s="27"/>
      <c r="F931" s="27"/>
      <c r="G931" s="27"/>
      <c r="H931" s="27"/>
      <c r="I931" s="27"/>
      <c r="J931" s="27"/>
      <c r="K931" s="200"/>
      <c r="L931" s="1"/>
      <c r="M931" s="1"/>
      <c r="N931" s="27"/>
      <c r="O931" s="1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12.75" customHeight="1" x14ac:dyDescent="0.2">
      <c r="A932" s="27"/>
      <c r="B932" s="192"/>
      <c r="C932" s="27"/>
      <c r="D932" s="27"/>
      <c r="E932" s="27"/>
      <c r="F932" s="27"/>
      <c r="G932" s="27"/>
      <c r="H932" s="27"/>
      <c r="I932" s="27"/>
      <c r="J932" s="27"/>
      <c r="K932" s="200"/>
      <c r="L932" s="1"/>
      <c r="M932" s="1"/>
      <c r="N932" s="27"/>
      <c r="O932" s="1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12.75" customHeight="1" x14ac:dyDescent="0.2">
      <c r="A933" s="27"/>
      <c r="B933" s="192"/>
      <c r="C933" s="27"/>
      <c r="D933" s="27"/>
      <c r="E933" s="27"/>
      <c r="F933" s="27"/>
      <c r="G933" s="27"/>
      <c r="H933" s="27"/>
      <c r="I933" s="27"/>
      <c r="J933" s="27"/>
      <c r="K933" s="200"/>
      <c r="L933" s="1"/>
      <c r="M933" s="1"/>
      <c r="N933" s="27"/>
      <c r="O933" s="1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12.75" customHeight="1" x14ac:dyDescent="0.2">
      <c r="A934" s="27"/>
      <c r="B934" s="192"/>
      <c r="C934" s="27"/>
      <c r="D934" s="27"/>
      <c r="E934" s="27"/>
      <c r="F934" s="27"/>
      <c r="G934" s="27"/>
      <c r="H934" s="27"/>
      <c r="I934" s="27"/>
      <c r="J934" s="27"/>
      <c r="K934" s="200"/>
      <c r="L934" s="1"/>
      <c r="M934" s="1"/>
      <c r="N934" s="27"/>
      <c r="O934" s="1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12.75" customHeight="1" x14ac:dyDescent="0.2">
      <c r="A935" s="27"/>
      <c r="B935" s="192"/>
      <c r="C935" s="27"/>
      <c r="D935" s="27"/>
      <c r="E935" s="27"/>
      <c r="F935" s="27"/>
      <c r="G935" s="27"/>
      <c r="H935" s="27"/>
      <c r="I935" s="27"/>
      <c r="J935" s="27"/>
      <c r="K935" s="200"/>
      <c r="L935" s="1"/>
      <c r="M935" s="1"/>
      <c r="N935" s="27"/>
      <c r="O935" s="1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12.75" customHeight="1" x14ac:dyDescent="0.2">
      <c r="A936" s="27"/>
      <c r="B936" s="192"/>
      <c r="C936" s="27"/>
      <c r="D936" s="27"/>
      <c r="E936" s="27"/>
      <c r="F936" s="27"/>
      <c r="G936" s="27"/>
      <c r="H936" s="27"/>
      <c r="I936" s="27"/>
      <c r="J936" s="27"/>
      <c r="K936" s="200"/>
      <c r="L936" s="1"/>
      <c r="M936" s="1"/>
      <c r="N936" s="27"/>
      <c r="O936" s="1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12.75" customHeight="1" x14ac:dyDescent="0.2">
      <c r="A937" s="27"/>
      <c r="B937" s="192"/>
      <c r="C937" s="27"/>
      <c r="D937" s="27"/>
      <c r="E937" s="27"/>
      <c r="F937" s="27"/>
      <c r="G937" s="27"/>
      <c r="H937" s="27"/>
      <c r="I937" s="27"/>
      <c r="J937" s="27"/>
      <c r="K937" s="200"/>
      <c r="L937" s="1"/>
      <c r="M937" s="1"/>
      <c r="N937" s="27"/>
      <c r="O937" s="1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12.75" customHeight="1" x14ac:dyDescent="0.2">
      <c r="A938" s="27"/>
      <c r="B938" s="192"/>
      <c r="C938" s="27"/>
      <c r="D938" s="27"/>
      <c r="E938" s="27"/>
      <c r="F938" s="27"/>
      <c r="G938" s="27"/>
      <c r="H938" s="27"/>
      <c r="I938" s="27"/>
      <c r="J938" s="27"/>
      <c r="K938" s="200"/>
      <c r="L938" s="1"/>
      <c r="M938" s="1"/>
      <c r="N938" s="27"/>
      <c r="O938" s="1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12.75" customHeight="1" x14ac:dyDescent="0.2">
      <c r="A939" s="27"/>
      <c r="B939" s="192"/>
      <c r="C939" s="27"/>
      <c r="D939" s="27"/>
      <c r="E939" s="27"/>
      <c r="F939" s="27"/>
      <c r="G939" s="27"/>
      <c r="H939" s="27"/>
      <c r="I939" s="27"/>
      <c r="J939" s="27"/>
      <c r="K939" s="200"/>
      <c r="L939" s="1"/>
      <c r="M939" s="1"/>
      <c r="N939" s="27"/>
      <c r="O939" s="1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12.75" customHeight="1" x14ac:dyDescent="0.2">
      <c r="A940" s="27"/>
      <c r="B940" s="192"/>
      <c r="C940" s="27"/>
      <c r="D940" s="27"/>
      <c r="E940" s="27"/>
      <c r="F940" s="27"/>
      <c r="G940" s="27"/>
      <c r="H940" s="27"/>
      <c r="I940" s="27"/>
      <c r="J940" s="27"/>
      <c r="K940" s="200"/>
      <c r="L940" s="1"/>
      <c r="M940" s="1"/>
      <c r="N940" s="27"/>
      <c r="O940" s="1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12.75" customHeight="1" x14ac:dyDescent="0.2">
      <c r="A941" s="27"/>
      <c r="B941" s="192"/>
      <c r="C941" s="27"/>
      <c r="D941" s="27"/>
      <c r="E941" s="27"/>
      <c r="F941" s="27"/>
      <c r="G941" s="27"/>
      <c r="H941" s="27"/>
      <c r="I941" s="27"/>
      <c r="J941" s="27"/>
      <c r="K941" s="200"/>
      <c r="L941" s="1"/>
      <c r="M941" s="1"/>
      <c r="N941" s="27"/>
      <c r="O941" s="1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12.75" customHeight="1" x14ac:dyDescent="0.2">
      <c r="A942" s="27"/>
      <c r="B942" s="192"/>
      <c r="C942" s="27"/>
      <c r="D942" s="27"/>
      <c r="E942" s="27"/>
      <c r="F942" s="27"/>
      <c r="G942" s="27"/>
      <c r="H942" s="27"/>
      <c r="I942" s="27"/>
      <c r="J942" s="27"/>
      <c r="K942" s="200"/>
      <c r="L942" s="1"/>
      <c r="M942" s="1"/>
      <c r="N942" s="27"/>
      <c r="O942" s="1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12.75" customHeight="1" x14ac:dyDescent="0.2">
      <c r="A943" s="27"/>
      <c r="B943" s="192"/>
      <c r="C943" s="27"/>
      <c r="D943" s="27"/>
      <c r="E943" s="27"/>
      <c r="F943" s="27"/>
      <c r="G943" s="27"/>
      <c r="H943" s="27"/>
      <c r="I943" s="27"/>
      <c r="J943" s="27"/>
      <c r="K943" s="200"/>
      <c r="L943" s="1"/>
      <c r="M943" s="1"/>
      <c r="N943" s="27"/>
      <c r="O943" s="1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12.75" customHeight="1" x14ac:dyDescent="0.2">
      <c r="A944" s="27"/>
      <c r="B944" s="192"/>
      <c r="C944" s="27"/>
      <c r="D944" s="27"/>
      <c r="E944" s="27"/>
      <c r="F944" s="27"/>
      <c r="G944" s="27"/>
      <c r="H944" s="27"/>
      <c r="I944" s="27"/>
      <c r="J944" s="27"/>
      <c r="K944" s="200"/>
      <c r="L944" s="1"/>
      <c r="M944" s="1"/>
      <c r="N944" s="27"/>
      <c r="O944" s="1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12.75" customHeight="1" x14ac:dyDescent="0.2">
      <c r="A945" s="27"/>
      <c r="B945" s="192"/>
      <c r="C945" s="27"/>
      <c r="D945" s="27"/>
      <c r="E945" s="27"/>
      <c r="F945" s="27"/>
      <c r="G945" s="27"/>
      <c r="H945" s="27"/>
      <c r="I945" s="27"/>
      <c r="J945" s="27"/>
      <c r="K945" s="200"/>
      <c r="L945" s="1"/>
      <c r="M945" s="1"/>
      <c r="N945" s="27"/>
      <c r="O945" s="1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12.75" customHeight="1" x14ac:dyDescent="0.2">
      <c r="A946" s="27"/>
      <c r="B946" s="192"/>
      <c r="C946" s="27"/>
      <c r="D946" s="27"/>
      <c r="E946" s="27"/>
      <c r="F946" s="27"/>
      <c r="G946" s="27"/>
      <c r="H946" s="27"/>
      <c r="I946" s="27"/>
      <c r="J946" s="27"/>
      <c r="K946" s="200"/>
      <c r="L946" s="1"/>
      <c r="M946" s="1"/>
      <c r="N946" s="27"/>
      <c r="O946" s="1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12.75" customHeight="1" x14ac:dyDescent="0.2">
      <c r="A947" s="27"/>
      <c r="B947" s="192"/>
      <c r="C947" s="27"/>
      <c r="D947" s="27"/>
      <c r="E947" s="27"/>
      <c r="F947" s="27"/>
      <c r="G947" s="27"/>
      <c r="H947" s="27"/>
      <c r="I947" s="27"/>
      <c r="J947" s="27"/>
      <c r="K947" s="200"/>
      <c r="L947" s="1"/>
      <c r="M947" s="1"/>
      <c r="N947" s="27"/>
      <c r="O947" s="1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12.75" customHeight="1" x14ac:dyDescent="0.2">
      <c r="A948" s="27"/>
      <c r="B948" s="192"/>
      <c r="C948" s="27"/>
      <c r="D948" s="27"/>
      <c r="E948" s="27"/>
      <c r="F948" s="27"/>
      <c r="G948" s="27"/>
      <c r="H948" s="27"/>
      <c r="I948" s="27"/>
      <c r="J948" s="27"/>
      <c r="K948" s="200"/>
      <c r="L948" s="1"/>
      <c r="M948" s="1"/>
      <c r="N948" s="27"/>
      <c r="O948" s="1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12.75" customHeight="1" x14ac:dyDescent="0.2">
      <c r="A949" s="27"/>
      <c r="B949" s="192"/>
      <c r="C949" s="27"/>
      <c r="D949" s="27"/>
      <c r="E949" s="27"/>
      <c r="F949" s="27"/>
      <c r="G949" s="27"/>
      <c r="H949" s="27"/>
      <c r="I949" s="27"/>
      <c r="J949" s="27"/>
      <c r="K949" s="200"/>
      <c r="L949" s="1"/>
      <c r="M949" s="1"/>
      <c r="N949" s="27"/>
      <c r="O949" s="1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12.75" customHeight="1" x14ac:dyDescent="0.2">
      <c r="A950" s="27"/>
      <c r="B950" s="192"/>
      <c r="C950" s="27"/>
      <c r="D950" s="27"/>
      <c r="E950" s="27"/>
      <c r="F950" s="27"/>
      <c r="G950" s="27"/>
      <c r="H950" s="27"/>
      <c r="I950" s="27"/>
      <c r="J950" s="27"/>
      <c r="K950" s="200"/>
      <c r="L950" s="1"/>
      <c r="M950" s="1"/>
      <c r="N950" s="27"/>
      <c r="O950" s="1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12.75" customHeight="1" x14ac:dyDescent="0.2">
      <c r="A951" s="27"/>
      <c r="B951" s="192"/>
      <c r="C951" s="27"/>
      <c r="D951" s="27"/>
      <c r="E951" s="27"/>
      <c r="F951" s="27"/>
      <c r="G951" s="27"/>
      <c r="H951" s="27"/>
      <c r="I951" s="27"/>
      <c r="J951" s="27"/>
      <c r="K951" s="200"/>
      <c r="L951" s="1"/>
      <c r="M951" s="1"/>
      <c r="N951" s="27"/>
      <c r="O951" s="1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12.75" customHeight="1" x14ac:dyDescent="0.2">
      <c r="A952" s="27"/>
      <c r="B952" s="192"/>
      <c r="C952" s="27"/>
      <c r="D952" s="27"/>
      <c r="E952" s="27"/>
      <c r="F952" s="27"/>
      <c r="G952" s="27"/>
      <c r="H952" s="27"/>
      <c r="I952" s="27"/>
      <c r="J952" s="27"/>
      <c r="K952" s="200"/>
      <c r="L952" s="1"/>
      <c r="M952" s="1"/>
      <c r="N952" s="27"/>
      <c r="O952" s="1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12.75" customHeight="1" x14ac:dyDescent="0.2">
      <c r="A953" s="27"/>
      <c r="B953" s="192"/>
      <c r="C953" s="27"/>
      <c r="D953" s="27"/>
      <c r="E953" s="27"/>
      <c r="F953" s="27"/>
      <c r="G953" s="27"/>
      <c r="H953" s="27"/>
      <c r="I953" s="27"/>
      <c r="J953" s="27"/>
      <c r="K953" s="200"/>
      <c r="L953" s="1"/>
      <c r="M953" s="1"/>
      <c r="N953" s="27"/>
      <c r="O953" s="1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12.75" customHeight="1" x14ac:dyDescent="0.2">
      <c r="A954" s="27"/>
      <c r="B954" s="192"/>
      <c r="C954" s="27"/>
      <c r="D954" s="27"/>
      <c r="E954" s="27"/>
      <c r="F954" s="27"/>
      <c r="G954" s="27"/>
      <c r="H954" s="27"/>
      <c r="I954" s="27"/>
      <c r="J954" s="27"/>
      <c r="K954" s="200"/>
      <c r="L954" s="1"/>
      <c r="M954" s="1"/>
      <c r="N954" s="27"/>
      <c r="O954" s="1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12.75" customHeight="1" x14ac:dyDescent="0.2">
      <c r="A955" s="27"/>
      <c r="B955" s="192"/>
      <c r="C955" s="27"/>
      <c r="D955" s="27"/>
      <c r="E955" s="27"/>
      <c r="F955" s="27"/>
      <c r="G955" s="27"/>
      <c r="H955" s="27"/>
      <c r="I955" s="27"/>
      <c r="J955" s="27"/>
      <c r="K955" s="200"/>
      <c r="L955" s="1"/>
      <c r="M955" s="1"/>
      <c r="N955" s="27"/>
      <c r="O955" s="1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12.75" customHeight="1" x14ac:dyDescent="0.2">
      <c r="A956" s="27"/>
      <c r="B956" s="192"/>
      <c r="C956" s="27"/>
      <c r="D956" s="27"/>
      <c r="E956" s="27"/>
      <c r="F956" s="27"/>
      <c r="G956" s="27"/>
      <c r="H956" s="27"/>
      <c r="I956" s="27"/>
      <c r="J956" s="27"/>
      <c r="K956" s="200"/>
      <c r="L956" s="1"/>
      <c r="M956" s="1"/>
      <c r="N956" s="27"/>
      <c r="O956" s="1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12.75" customHeight="1" x14ac:dyDescent="0.2">
      <c r="A957" s="27"/>
      <c r="B957" s="192"/>
      <c r="C957" s="27"/>
      <c r="D957" s="27"/>
      <c r="E957" s="27"/>
      <c r="F957" s="27"/>
      <c r="G957" s="27"/>
      <c r="H957" s="27"/>
      <c r="I957" s="27"/>
      <c r="J957" s="27"/>
      <c r="K957" s="200"/>
      <c r="L957" s="1"/>
      <c r="M957" s="1"/>
      <c r="N957" s="27"/>
      <c r="O957" s="1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12.75" customHeight="1" x14ac:dyDescent="0.2">
      <c r="A958" s="27"/>
      <c r="B958" s="192"/>
      <c r="C958" s="27"/>
      <c r="D958" s="27"/>
      <c r="E958" s="27"/>
      <c r="F958" s="27"/>
      <c r="G958" s="27"/>
      <c r="H958" s="27"/>
      <c r="I958" s="27"/>
      <c r="J958" s="27"/>
      <c r="K958" s="200"/>
      <c r="L958" s="1"/>
      <c r="M958" s="1"/>
      <c r="N958" s="27"/>
      <c r="O958" s="1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12.75" customHeight="1" x14ac:dyDescent="0.2">
      <c r="A959" s="27"/>
      <c r="B959" s="192"/>
      <c r="C959" s="27"/>
      <c r="D959" s="27"/>
      <c r="E959" s="27"/>
      <c r="F959" s="27"/>
      <c r="G959" s="27"/>
      <c r="H959" s="27"/>
      <c r="I959" s="27"/>
      <c r="J959" s="27"/>
      <c r="K959" s="200"/>
      <c r="L959" s="1"/>
      <c r="M959" s="1"/>
      <c r="N959" s="27"/>
      <c r="O959" s="1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12.75" customHeight="1" x14ac:dyDescent="0.2">
      <c r="A960" s="27"/>
      <c r="B960" s="192"/>
      <c r="C960" s="27"/>
      <c r="D960" s="27"/>
      <c r="E960" s="27"/>
      <c r="F960" s="27"/>
      <c r="G960" s="27"/>
      <c r="H960" s="27"/>
      <c r="I960" s="27"/>
      <c r="J960" s="27"/>
      <c r="K960" s="200"/>
      <c r="L960" s="1"/>
      <c r="M960" s="1"/>
      <c r="N960" s="27"/>
      <c r="O960" s="1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12.75" customHeight="1" x14ac:dyDescent="0.2">
      <c r="A961" s="27"/>
      <c r="B961" s="192"/>
      <c r="C961" s="27"/>
      <c r="D961" s="27"/>
      <c r="E961" s="27"/>
      <c r="F961" s="27"/>
      <c r="G961" s="27"/>
      <c r="H961" s="27"/>
      <c r="I961" s="27"/>
      <c r="J961" s="27"/>
      <c r="K961" s="200"/>
      <c r="L961" s="1"/>
      <c r="M961" s="1"/>
      <c r="N961" s="27"/>
      <c r="O961" s="1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12.75" customHeight="1" x14ac:dyDescent="0.2">
      <c r="A962" s="27"/>
      <c r="B962" s="192"/>
      <c r="C962" s="27"/>
      <c r="D962" s="27"/>
      <c r="E962" s="27"/>
      <c r="F962" s="27"/>
      <c r="G962" s="27"/>
      <c r="H962" s="27"/>
      <c r="I962" s="27"/>
      <c r="J962" s="27"/>
      <c r="K962" s="200"/>
      <c r="L962" s="1"/>
      <c r="M962" s="1"/>
      <c r="N962" s="27"/>
      <c r="O962" s="1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12.75" customHeight="1" x14ac:dyDescent="0.2">
      <c r="A963" s="27"/>
      <c r="B963" s="192"/>
      <c r="C963" s="27"/>
      <c r="D963" s="27"/>
      <c r="E963" s="27"/>
      <c r="F963" s="27"/>
      <c r="G963" s="27"/>
      <c r="H963" s="27"/>
      <c r="I963" s="27"/>
      <c r="J963" s="27"/>
      <c r="K963" s="200"/>
      <c r="L963" s="1"/>
      <c r="M963" s="1"/>
      <c r="N963" s="27"/>
      <c r="O963" s="1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12.75" customHeight="1" x14ac:dyDescent="0.2">
      <c r="A964" s="27"/>
      <c r="B964" s="192"/>
      <c r="C964" s="27"/>
      <c r="D964" s="27"/>
      <c r="E964" s="27"/>
      <c r="F964" s="27"/>
      <c r="G964" s="27"/>
      <c r="H964" s="27"/>
      <c r="I964" s="27"/>
      <c r="J964" s="27"/>
      <c r="K964" s="200"/>
      <c r="L964" s="1"/>
      <c r="M964" s="1"/>
      <c r="N964" s="27"/>
      <c r="O964" s="1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12.75" customHeight="1" x14ac:dyDescent="0.2">
      <c r="A965" s="27"/>
      <c r="B965" s="192"/>
      <c r="C965" s="27"/>
      <c r="D965" s="27"/>
      <c r="E965" s="27"/>
      <c r="F965" s="27"/>
      <c r="G965" s="27"/>
      <c r="H965" s="27"/>
      <c r="I965" s="27"/>
      <c r="J965" s="27"/>
      <c r="K965" s="200"/>
      <c r="L965" s="1"/>
      <c r="M965" s="1"/>
      <c r="N965" s="27"/>
      <c r="O965" s="1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12.75" customHeight="1" x14ac:dyDescent="0.2">
      <c r="A966" s="27"/>
      <c r="B966" s="192"/>
      <c r="C966" s="27"/>
      <c r="D966" s="27"/>
      <c r="E966" s="27"/>
      <c r="F966" s="27"/>
      <c r="G966" s="27"/>
      <c r="H966" s="27"/>
      <c r="I966" s="27"/>
      <c r="J966" s="27"/>
      <c r="K966" s="200"/>
      <c r="L966" s="1"/>
      <c r="M966" s="1"/>
      <c r="N966" s="27"/>
      <c r="O966" s="1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12.75" customHeight="1" x14ac:dyDescent="0.2">
      <c r="A967" s="27"/>
      <c r="B967" s="192"/>
      <c r="C967" s="27"/>
      <c r="D967" s="27"/>
      <c r="E967" s="27"/>
      <c r="F967" s="27"/>
      <c r="G967" s="27"/>
      <c r="H967" s="27"/>
      <c r="I967" s="27"/>
      <c r="J967" s="27"/>
      <c r="K967" s="200"/>
      <c r="L967" s="1"/>
      <c r="M967" s="1"/>
      <c r="N967" s="27"/>
      <c r="O967" s="1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12.75" customHeight="1" x14ac:dyDescent="0.2">
      <c r="A968" s="27"/>
      <c r="B968" s="192"/>
      <c r="C968" s="27"/>
      <c r="D968" s="27"/>
      <c r="E968" s="27"/>
      <c r="F968" s="27"/>
      <c r="G968" s="27"/>
      <c r="H968" s="27"/>
      <c r="I968" s="27"/>
      <c r="J968" s="27"/>
      <c r="K968" s="200"/>
      <c r="L968" s="1"/>
      <c r="M968" s="1"/>
      <c r="N968" s="27"/>
      <c r="O968" s="1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12.75" customHeight="1" x14ac:dyDescent="0.2">
      <c r="A969" s="27"/>
      <c r="B969" s="192"/>
      <c r="C969" s="27"/>
      <c r="D969" s="27"/>
      <c r="E969" s="27"/>
      <c r="F969" s="27"/>
      <c r="G969" s="27"/>
      <c r="H969" s="27"/>
      <c r="I969" s="27"/>
      <c r="J969" s="27"/>
      <c r="K969" s="200"/>
      <c r="L969" s="1"/>
      <c r="M969" s="1"/>
      <c r="N969" s="27"/>
      <c r="O969" s="1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12.75" customHeight="1" x14ac:dyDescent="0.2">
      <c r="A970" s="27"/>
      <c r="B970" s="192"/>
      <c r="C970" s="27"/>
      <c r="D970" s="27"/>
      <c r="E970" s="27"/>
      <c r="F970" s="27"/>
      <c r="G970" s="27"/>
      <c r="H970" s="27"/>
      <c r="I970" s="27"/>
      <c r="J970" s="27"/>
      <c r="K970" s="200"/>
      <c r="L970" s="1"/>
      <c r="M970" s="1"/>
      <c r="N970" s="27"/>
      <c r="O970" s="1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12.75" customHeight="1" x14ac:dyDescent="0.2">
      <c r="A971" s="27"/>
      <c r="B971" s="192"/>
      <c r="C971" s="27"/>
      <c r="D971" s="27"/>
      <c r="E971" s="27"/>
      <c r="F971" s="27"/>
      <c r="G971" s="27"/>
      <c r="H971" s="27"/>
      <c r="I971" s="27"/>
      <c r="J971" s="27"/>
      <c r="K971" s="200"/>
      <c r="L971" s="1"/>
      <c r="M971" s="1"/>
      <c r="N971" s="27"/>
      <c r="O971" s="1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12.75" customHeight="1" x14ac:dyDescent="0.2">
      <c r="A972" s="27"/>
      <c r="B972" s="192"/>
      <c r="C972" s="27"/>
      <c r="D972" s="27"/>
      <c r="E972" s="27"/>
      <c r="F972" s="27"/>
      <c r="G972" s="27"/>
      <c r="H972" s="27"/>
      <c r="I972" s="27"/>
      <c r="J972" s="27"/>
      <c r="K972" s="200"/>
      <c r="L972" s="1"/>
      <c r="M972" s="1"/>
      <c r="N972" s="27"/>
      <c r="O972" s="1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12.75" customHeight="1" x14ac:dyDescent="0.2">
      <c r="A973" s="27"/>
      <c r="B973" s="192"/>
      <c r="C973" s="27"/>
      <c r="D973" s="27"/>
      <c r="E973" s="27"/>
      <c r="F973" s="27"/>
      <c r="G973" s="27"/>
      <c r="H973" s="27"/>
      <c r="I973" s="27"/>
      <c r="J973" s="27"/>
      <c r="K973" s="200"/>
      <c r="L973" s="1"/>
      <c r="M973" s="1"/>
      <c r="N973" s="27"/>
      <c r="O973" s="1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12.75" customHeight="1" x14ac:dyDescent="0.2">
      <c r="A974" s="27"/>
      <c r="B974" s="192"/>
      <c r="C974" s="27"/>
      <c r="D974" s="27"/>
      <c r="E974" s="27"/>
      <c r="F974" s="27"/>
      <c r="G974" s="27"/>
      <c r="H974" s="27"/>
      <c r="I974" s="27"/>
      <c r="J974" s="27"/>
      <c r="K974" s="200"/>
      <c r="L974" s="1"/>
      <c r="M974" s="1"/>
      <c r="N974" s="27"/>
      <c r="O974" s="1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12.75" customHeight="1" x14ac:dyDescent="0.2">
      <c r="A975" s="27"/>
      <c r="B975" s="192"/>
      <c r="C975" s="27"/>
      <c r="D975" s="27"/>
      <c r="E975" s="27"/>
      <c r="F975" s="27"/>
      <c r="G975" s="27"/>
      <c r="H975" s="27"/>
      <c r="I975" s="27"/>
      <c r="J975" s="27"/>
      <c r="K975" s="200"/>
      <c r="L975" s="1"/>
      <c r="M975" s="1"/>
      <c r="N975" s="27"/>
      <c r="O975" s="1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12.75" customHeight="1" x14ac:dyDescent="0.2">
      <c r="A976" s="27"/>
      <c r="B976" s="192"/>
      <c r="C976" s="27"/>
      <c r="D976" s="27"/>
      <c r="E976" s="27"/>
      <c r="F976" s="27"/>
      <c r="G976" s="27"/>
      <c r="H976" s="27"/>
      <c r="I976" s="27"/>
      <c r="J976" s="27"/>
      <c r="K976" s="200"/>
      <c r="L976" s="1"/>
      <c r="M976" s="1"/>
      <c r="N976" s="27"/>
      <c r="O976" s="1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12.75" customHeight="1" x14ac:dyDescent="0.2">
      <c r="A977" s="27"/>
      <c r="B977" s="192"/>
      <c r="C977" s="27"/>
      <c r="D977" s="27"/>
      <c r="E977" s="27"/>
      <c r="F977" s="27"/>
      <c r="G977" s="27"/>
      <c r="H977" s="27"/>
      <c r="I977" s="27"/>
      <c r="J977" s="27"/>
      <c r="K977" s="200"/>
      <c r="L977" s="1"/>
      <c r="M977" s="1"/>
      <c r="N977" s="27"/>
      <c r="O977" s="1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12.75" customHeight="1" x14ac:dyDescent="0.2">
      <c r="A978" s="27"/>
      <c r="B978" s="192"/>
      <c r="C978" s="27"/>
      <c r="D978" s="27"/>
      <c r="E978" s="27"/>
      <c r="F978" s="27"/>
      <c r="G978" s="27"/>
      <c r="H978" s="27"/>
      <c r="I978" s="27"/>
      <c r="J978" s="27"/>
      <c r="K978" s="200"/>
      <c r="L978" s="1"/>
      <c r="M978" s="1"/>
      <c r="N978" s="27"/>
      <c r="O978" s="1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12.75" customHeight="1" x14ac:dyDescent="0.2">
      <c r="A979" s="27"/>
      <c r="B979" s="192"/>
      <c r="C979" s="27"/>
      <c r="D979" s="27"/>
      <c r="E979" s="27"/>
      <c r="F979" s="27"/>
      <c r="G979" s="27"/>
      <c r="H979" s="27"/>
      <c r="I979" s="27"/>
      <c r="J979" s="27"/>
      <c r="K979" s="200"/>
      <c r="L979" s="1"/>
      <c r="M979" s="1"/>
      <c r="N979" s="27"/>
      <c r="O979" s="1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12.75" customHeight="1" x14ac:dyDescent="0.2">
      <c r="A980" s="27"/>
      <c r="B980" s="192"/>
      <c r="C980" s="27"/>
      <c r="D980" s="27"/>
      <c r="E980" s="27"/>
      <c r="F980" s="27"/>
      <c r="G980" s="27"/>
      <c r="H980" s="27"/>
      <c r="I980" s="27"/>
      <c r="J980" s="27"/>
      <c r="K980" s="200"/>
      <c r="L980" s="1"/>
      <c r="M980" s="1"/>
      <c r="N980" s="27"/>
      <c r="O980" s="1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12.75" customHeight="1" x14ac:dyDescent="0.2">
      <c r="A981" s="27"/>
      <c r="B981" s="192"/>
      <c r="C981" s="27"/>
      <c r="D981" s="27"/>
      <c r="E981" s="27"/>
      <c r="F981" s="27"/>
      <c r="G981" s="27"/>
      <c r="H981" s="27"/>
      <c r="I981" s="27"/>
      <c r="J981" s="27"/>
      <c r="K981" s="200"/>
      <c r="L981" s="1"/>
      <c r="M981" s="1"/>
      <c r="N981" s="27"/>
      <c r="O981" s="1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12.75" customHeight="1" x14ac:dyDescent="0.2">
      <c r="A982" s="27"/>
      <c r="B982" s="192"/>
      <c r="C982" s="27"/>
      <c r="D982" s="27"/>
      <c r="E982" s="27"/>
      <c r="F982" s="27"/>
      <c r="G982" s="27"/>
      <c r="H982" s="27"/>
      <c r="I982" s="27"/>
      <c r="J982" s="27"/>
      <c r="K982" s="200"/>
      <c r="L982" s="1"/>
      <c r="M982" s="1"/>
      <c r="N982" s="27"/>
      <c r="O982" s="1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12.75" customHeight="1" x14ac:dyDescent="0.2">
      <c r="A983" s="27"/>
      <c r="B983" s="192"/>
      <c r="C983" s="27"/>
      <c r="D983" s="27"/>
      <c r="E983" s="27"/>
      <c r="F983" s="27"/>
      <c r="G983" s="27"/>
      <c r="H983" s="27"/>
      <c r="I983" s="27"/>
      <c r="J983" s="27"/>
      <c r="K983" s="200"/>
      <c r="L983" s="1"/>
      <c r="M983" s="1"/>
      <c r="N983" s="27"/>
      <c r="O983" s="1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12.75" customHeight="1" x14ac:dyDescent="0.2">
      <c r="A984" s="27"/>
      <c r="B984" s="192"/>
      <c r="C984" s="27"/>
      <c r="D984" s="27"/>
      <c r="E984" s="27"/>
      <c r="F984" s="27"/>
      <c r="G984" s="27"/>
      <c r="H984" s="27"/>
      <c r="I984" s="27"/>
      <c r="J984" s="27"/>
      <c r="K984" s="200"/>
      <c r="L984" s="1"/>
      <c r="M984" s="1"/>
      <c r="N984" s="27"/>
      <c r="O984" s="1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12.75" customHeight="1" x14ac:dyDescent="0.2">
      <c r="A985" s="27"/>
      <c r="B985" s="192"/>
      <c r="C985" s="27"/>
      <c r="D985" s="27"/>
      <c r="E985" s="27"/>
      <c r="F985" s="27"/>
      <c r="G985" s="27"/>
      <c r="H985" s="27"/>
      <c r="I985" s="27"/>
      <c r="J985" s="27"/>
      <c r="K985" s="200"/>
      <c r="L985" s="1"/>
      <c r="M985" s="1"/>
      <c r="N985" s="27"/>
      <c r="O985" s="1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12.75" customHeight="1" x14ac:dyDescent="0.2">
      <c r="A986" s="27"/>
      <c r="B986" s="192"/>
      <c r="C986" s="27"/>
      <c r="D986" s="27"/>
      <c r="E986" s="27"/>
      <c r="F986" s="27"/>
      <c r="G986" s="27"/>
      <c r="H986" s="27"/>
      <c r="I986" s="27"/>
      <c r="J986" s="27"/>
      <c r="K986" s="200"/>
      <c r="L986" s="1"/>
      <c r="M986" s="1"/>
      <c r="N986" s="27"/>
      <c r="O986" s="1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12.75" customHeight="1" x14ac:dyDescent="0.2">
      <c r="A987" s="27"/>
      <c r="B987" s="192"/>
      <c r="C987" s="27"/>
      <c r="D987" s="27"/>
      <c r="E987" s="27"/>
      <c r="F987" s="27"/>
      <c r="G987" s="27"/>
      <c r="H987" s="27"/>
      <c r="I987" s="27"/>
      <c r="J987" s="27"/>
      <c r="K987" s="200"/>
      <c r="L987" s="1"/>
      <c r="M987" s="1"/>
      <c r="N987" s="27"/>
      <c r="O987" s="1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12.75" customHeight="1" x14ac:dyDescent="0.2">
      <c r="A988" s="27"/>
      <c r="B988" s="192"/>
      <c r="C988" s="27"/>
      <c r="D988" s="27"/>
      <c r="E988" s="27"/>
      <c r="F988" s="27"/>
      <c r="G988" s="27"/>
      <c r="H988" s="27"/>
      <c r="I988" s="27"/>
      <c r="J988" s="27"/>
      <c r="K988" s="200"/>
      <c r="L988" s="1"/>
      <c r="M988" s="1"/>
      <c r="N988" s="27"/>
      <c r="O988" s="1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12.75" customHeight="1" x14ac:dyDescent="0.2">
      <c r="A989" s="27"/>
      <c r="B989" s="192"/>
      <c r="C989" s="27"/>
      <c r="D989" s="27"/>
      <c r="E989" s="27"/>
      <c r="F989" s="27"/>
      <c r="G989" s="27"/>
      <c r="H989" s="27"/>
      <c r="I989" s="27"/>
      <c r="J989" s="27"/>
      <c r="K989" s="200"/>
      <c r="L989" s="1"/>
      <c r="M989" s="1"/>
      <c r="N989" s="27"/>
      <c r="O989" s="1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12.75" customHeight="1" x14ac:dyDescent="0.2">
      <c r="A990" s="27"/>
      <c r="B990" s="192"/>
      <c r="C990" s="27"/>
      <c r="D990" s="27"/>
      <c r="E990" s="27"/>
      <c r="F990" s="27"/>
      <c r="G990" s="27"/>
      <c r="H990" s="27"/>
      <c r="I990" s="27"/>
      <c r="J990" s="27"/>
      <c r="K990" s="200"/>
      <c r="L990" s="1"/>
      <c r="M990" s="1"/>
      <c r="N990" s="27"/>
      <c r="O990" s="1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12.75" customHeight="1" x14ac:dyDescent="0.2">
      <c r="A991" s="27"/>
      <c r="B991" s="192"/>
      <c r="C991" s="27"/>
      <c r="D991" s="27"/>
      <c r="E991" s="27"/>
      <c r="F991" s="27"/>
      <c r="G991" s="27"/>
      <c r="H991" s="27"/>
      <c r="I991" s="27"/>
      <c r="J991" s="27"/>
      <c r="K991" s="200"/>
      <c r="L991" s="1"/>
      <c r="M991" s="1"/>
      <c r="N991" s="27"/>
      <c r="O991" s="1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12.75" customHeight="1" x14ac:dyDescent="0.2">
      <c r="A992" s="27"/>
      <c r="B992" s="192"/>
      <c r="C992" s="27"/>
      <c r="D992" s="27"/>
      <c r="E992" s="27"/>
      <c r="F992" s="27"/>
      <c r="G992" s="27"/>
      <c r="H992" s="27"/>
      <c r="I992" s="27"/>
      <c r="J992" s="27"/>
      <c r="K992" s="200"/>
      <c r="L992" s="1"/>
      <c r="M992" s="1"/>
      <c r="N992" s="27"/>
      <c r="O992" s="1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12.75" customHeight="1" x14ac:dyDescent="0.2">
      <c r="A993" s="27"/>
      <c r="B993" s="192"/>
      <c r="C993" s="27"/>
      <c r="D993" s="27"/>
      <c r="E993" s="27"/>
      <c r="F993" s="27"/>
      <c r="G993" s="27"/>
      <c r="H993" s="27"/>
      <c r="I993" s="27"/>
      <c r="J993" s="27"/>
      <c r="K993" s="200"/>
      <c r="L993" s="1"/>
      <c r="M993" s="1"/>
      <c r="N993" s="27"/>
      <c r="O993" s="1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12.75" customHeight="1" x14ac:dyDescent="0.2">
      <c r="A994" s="27"/>
      <c r="B994" s="192"/>
      <c r="C994" s="27"/>
      <c r="D994" s="27"/>
      <c r="E994" s="27"/>
      <c r="F994" s="27"/>
      <c r="G994" s="27"/>
      <c r="H994" s="27"/>
      <c r="I994" s="27"/>
      <c r="J994" s="27"/>
      <c r="K994" s="200"/>
      <c r="L994" s="1"/>
      <c r="M994" s="1"/>
      <c r="N994" s="27"/>
      <c r="O994" s="1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12.75" customHeight="1" x14ac:dyDescent="0.2">
      <c r="A995" s="27"/>
      <c r="B995" s="192"/>
      <c r="C995" s="27"/>
      <c r="D995" s="27"/>
      <c r="E995" s="27"/>
      <c r="F995" s="27"/>
      <c r="G995" s="27"/>
      <c r="H995" s="27"/>
      <c r="I995" s="27"/>
      <c r="J995" s="27"/>
      <c r="K995" s="200"/>
      <c r="L995" s="1"/>
      <c r="M995" s="1"/>
      <c r="N995" s="27"/>
      <c r="O995" s="1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12.75" customHeight="1" x14ac:dyDescent="0.2">
      <c r="A996" s="27"/>
      <c r="B996" s="192"/>
      <c r="C996" s="27"/>
      <c r="D996" s="27"/>
      <c r="E996" s="27"/>
      <c r="F996" s="27"/>
      <c r="G996" s="27"/>
      <c r="H996" s="27"/>
      <c r="I996" s="27"/>
      <c r="J996" s="27"/>
      <c r="K996" s="200"/>
      <c r="L996" s="1"/>
      <c r="M996" s="1"/>
      <c r="N996" s="27"/>
      <c r="O996" s="1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12.75" customHeight="1" x14ac:dyDescent="0.2">
      <c r="A997" s="27"/>
      <c r="B997" s="192"/>
      <c r="C997" s="27"/>
      <c r="D997" s="27"/>
      <c r="E997" s="27"/>
      <c r="F997" s="27"/>
      <c r="G997" s="27"/>
      <c r="H997" s="27"/>
      <c r="I997" s="27"/>
      <c r="J997" s="27"/>
      <c r="K997" s="200"/>
      <c r="L997" s="1"/>
      <c r="M997" s="1"/>
      <c r="N997" s="27"/>
      <c r="O997" s="1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12.75" customHeight="1" x14ac:dyDescent="0.2">
      <c r="A998" s="27"/>
      <c r="B998" s="192"/>
      <c r="C998" s="27"/>
      <c r="D998" s="27"/>
      <c r="E998" s="27"/>
      <c r="F998" s="27"/>
      <c r="G998" s="27"/>
      <c r="H998" s="27"/>
      <c r="I998" s="27"/>
      <c r="J998" s="27"/>
      <c r="K998" s="200"/>
      <c r="L998" s="1"/>
      <c r="M998" s="1"/>
      <c r="N998" s="27"/>
      <c r="O998" s="1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12.75" customHeight="1" x14ac:dyDescent="0.2">
      <c r="A999" s="27"/>
      <c r="B999" s="192"/>
      <c r="C999" s="27"/>
      <c r="D999" s="27"/>
      <c r="E999" s="27"/>
      <c r="F999" s="27"/>
      <c r="G999" s="27"/>
      <c r="H999" s="27"/>
      <c r="I999" s="27"/>
      <c r="J999" s="27"/>
      <c r="K999" s="200"/>
      <c r="L999" s="1"/>
      <c r="M999" s="1"/>
      <c r="N999" s="27"/>
      <c r="O999" s="1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12.75" customHeight="1" x14ac:dyDescent="0.2">
      <c r="A1000" s="27"/>
      <c r="B1000" s="192"/>
      <c r="C1000" s="27"/>
      <c r="D1000" s="27"/>
      <c r="E1000" s="27"/>
      <c r="F1000" s="27"/>
      <c r="G1000" s="27"/>
      <c r="H1000" s="27"/>
      <c r="I1000" s="27"/>
      <c r="J1000" s="27"/>
      <c r="K1000" s="200"/>
      <c r="L1000" s="1"/>
      <c r="M1000" s="1"/>
      <c r="N1000" s="27"/>
      <c r="O1000" s="1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 spans="1:26" ht="12.75" customHeight="1" x14ac:dyDescent="0.2">
      <c r="A1001" s="27"/>
      <c r="B1001" s="192"/>
      <c r="C1001" s="27"/>
      <c r="D1001" s="27"/>
      <c r="E1001" s="27"/>
      <c r="F1001" s="27"/>
      <c r="G1001" s="27"/>
      <c r="H1001" s="27"/>
      <c r="I1001" s="27"/>
      <c r="J1001" s="27"/>
      <c r="K1001" s="200"/>
      <c r="L1001" s="1"/>
      <c r="M1001" s="1"/>
      <c r="N1001" s="27"/>
      <c r="O1001" s="1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 spans="1:26" ht="12.75" customHeight="1" x14ac:dyDescent="0.2">
      <c r="A1002" s="27"/>
      <c r="B1002" s="192"/>
      <c r="C1002" s="27"/>
      <c r="D1002" s="27"/>
      <c r="E1002" s="27"/>
      <c r="F1002" s="27"/>
      <c r="G1002" s="27"/>
      <c r="H1002" s="27"/>
      <c r="I1002" s="27"/>
      <c r="J1002" s="27"/>
      <c r="K1002" s="200"/>
      <c r="L1002" s="1"/>
      <c r="M1002" s="1"/>
      <c r="N1002" s="27"/>
      <c r="O1002" s="1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 spans="1:26" ht="12.75" customHeight="1" x14ac:dyDescent="0.2">
      <c r="A1003" s="27"/>
      <c r="B1003" s="192"/>
      <c r="C1003" s="27"/>
      <c r="D1003" s="27"/>
      <c r="E1003" s="27"/>
      <c r="F1003" s="27"/>
      <c r="G1003" s="27"/>
      <c r="H1003" s="27"/>
      <c r="I1003" s="27"/>
      <c r="J1003" s="27"/>
      <c r="K1003" s="200"/>
      <c r="L1003" s="1"/>
      <c r="M1003" s="1"/>
      <c r="N1003" s="27"/>
      <c r="O1003" s="1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 spans="1:26" ht="12.75" customHeight="1" x14ac:dyDescent="0.2">
      <c r="A1004" s="27"/>
      <c r="B1004" s="192"/>
      <c r="C1004" s="27"/>
      <c r="D1004" s="27"/>
      <c r="E1004" s="27"/>
      <c r="F1004" s="27"/>
      <c r="G1004" s="27"/>
      <c r="H1004" s="27"/>
      <c r="I1004" s="27"/>
      <c r="J1004" s="27"/>
      <c r="K1004" s="200"/>
      <c r="L1004" s="1"/>
      <c r="M1004" s="1"/>
      <c r="N1004" s="27"/>
      <c r="O1004" s="1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 spans="1:26" ht="12.75" customHeight="1" x14ac:dyDescent="0.2">
      <c r="A1005" s="27"/>
      <c r="B1005" s="192"/>
      <c r="C1005" s="27"/>
      <c r="D1005" s="27"/>
      <c r="E1005" s="27"/>
      <c r="F1005" s="27"/>
      <c r="G1005" s="27"/>
      <c r="H1005" s="27"/>
      <c r="I1005" s="27"/>
      <c r="J1005" s="27"/>
      <c r="K1005" s="200"/>
      <c r="L1005" s="1"/>
      <c r="M1005" s="1"/>
      <c r="N1005" s="27"/>
      <c r="O1005" s="1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 spans="1:26" ht="12.75" customHeight="1" x14ac:dyDescent="0.2">
      <c r="A1006" s="27"/>
      <c r="B1006" s="192"/>
      <c r="C1006" s="27"/>
      <c r="D1006" s="27"/>
      <c r="E1006" s="27"/>
      <c r="F1006" s="27"/>
      <c r="G1006" s="27"/>
      <c r="H1006" s="27"/>
      <c r="I1006" s="27"/>
      <c r="J1006" s="27"/>
      <c r="K1006" s="200"/>
      <c r="L1006" s="1"/>
      <c r="M1006" s="1"/>
      <c r="N1006" s="27"/>
      <c r="O1006" s="1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 spans="1:26" ht="12.75" customHeight="1" x14ac:dyDescent="0.2">
      <c r="A1007" s="27"/>
      <c r="B1007" s="192"/>
      <c r="C1007" s="27"/>
      <c r="D1007" s="27"/>
      <c r="E1007" s="27"/>
      <c r="F1007" s="27"/>
      <c r="G1007" s="27"/>
      <c r="H1007" s="27"/>
      <c r="I1007" s="27"/>
      <c r="J1007" s="27"/>
      <c r="K1007" s="200"/>
      <c r="L1007" s="1"/>
      <c r="M1007" s="1"/>
      <c r="N1007" s="27"/>
      <c r="O1007" s="1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 spans="1:26" ht="12.75" customHeight="1" x14ac:dyDescent="0.2">
      <c r="A1008" s="27"/>
      <c r="B1008" s="192"/>
      <c r="C1008" s="27"/>
      <c r="D1008" s="27"/>
      <c r="E1008" s="27"/>
      <c r="F1008" s="27"/>
      <c r="G1008" s="27"/>
      <c r="H1008" s="27"/>
      <c r="I1008" s="27"/>
      <c r="J1008" s="27"/>
      <c r="K1008" s="200"/>
      <c r="L1008" s="1"/>
      <c r="M1008" s="1"/>
      <c r="N1008" s="27"/>
      <c r="O1008" s="1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 spans="1:26" ht="12.75" customHeight="1" x14ac:dyDescent="0.2">
      <c r="A1009" s="27"/>
      <c r="B1009" s="192"/>
      <c r="C1009" s="27"/>
      <c r="D1009" s="27"/>
      <c r="E1009" s="27"/>
      <c r="F1009" s="27"/>
      <c r="G1009" s="27"/>
      <c r="H1009" s="27"/>
      <c r="I1009" s="27"/>
      <c r="J1009" s="27"/>
      <c r="K1009" s="200"/>
      <c r="L1009" s="1"/>
      <c r="M1009" s="1"/>
      <c r="N1009" s="27"/>
      <c r="O1009" s="1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 spans="1:26" ht="12.75" customHeight="1" x14ac:dyDescent="0.2">
      <c r="A1010" s="27"/>
      <c r="B1010" s="192"/>
      <c r="C1010" s="27"/>
      <c r="D1010" s="27"/>
      <c r="E1010" s="27"/>
      <c r="F1010" s="27"/>
      <c r="G1010" s="27"/>
      <c r="H1010" s="27"/>
      <c r="I1010" s="27"/>
      <c r="J1010" s="27"/>
      <c r="K1010" s="200"/>
      <c r="L1010" s="1"/>
      <c r="M1010" s="1"/>
      <c r="N1010" s="27"/>
      <c r="O1010" s="1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</sheetData>
  <mergeCells count="252">
    <mergeCell ref="Q462:Q463"/>
    <mergeCell ref="R462:R463"/>
    <mergeCell ref="B480:J480"/>
    <mergeCell ref="B461:J461"/>
    <mergeCell ref="A462:A463"/>
    <mergeCell ref="B462:J462"/>
    <mergeCell ref="K462:K463"/>
    <mergeCell ref="L462:L463"/>
    <mergeCell ref="M462:M463"/>
    <mergeCell ref="N462:N463"/>
    <mergeCell ref="O462:O463"/>
    <mergeCell ref="P462:P463"/>
    <mergeCell ref="Q418:Q419"/>
    <mergeCell ref="R418:R419"/>
    <mergeCell ref="B417:J417"/>
    <mergeCell ref="A418:A419"/>
    <mergeCell ref="B418:J418"/>
    <mergeCell ref="K418:K419"/>
    <mergeCell ref="L418:L419"/>
    <mergeCell ref="M418:M419"/>
    <mergeCell ref="N418:N419"/>
    <mergeCell ref="O418:O419"/>
    <mergeCell ref="P418:P419"/>
    <mergeCell ref="Q352:Q353"/>
    <mergeCell ref="R352:R353"/>
    <mergeCell ref="B351:J351"/>
    <mergeCell ref="A352:A353"/>
    <mergeCell ref="B352:J352"/>
    <mergeCell ref="K352:K353"/>
    <mergeCell ref="L352:L353"/>
    <mergeCell ref="M352:M353"/>
    <mergeCell ref="N352:N353"/>
    <mergeCell ref="O352:O353"/>
    <mergeCell ref="P352:P353"/>
    <mergeCell ref="N242:N243"/>
    <mergeCell ref="O242:O243"/>
    <mergeCell ref="P242:P243"/>
    <mergeCell ref="Q242:Q243"/>
    <mergeCell ref="R242:R243"/>
    <mergeCell ref="B241:J241"/>
    <mergeCell ref="A242:A243"/>
    <mergeCell ref="B242:J242"/>
    <mergeCell ref="K242:K243"/>
    <mergeCell ref="L242:L243"/>
    <mergeCell ref="M242:M243"/>
    <mergeCell ref="N264:N265"/>
    <mergeCell ref="O264:O265"/>
    <mergeCell ref="P264:P265"/>
    <mergeCell ref="Q264:Q265"/>
    <mergeCell ref="R264:R265"/>
    <mergeCell ref="B263:J263"/>
    <mergeCell ref="A264:A265"/>
    <mergeCell ref="B264:J264"/>
    <mergeCell ref="K264:K265"/>
    <mergeCell ref="L264:L265"/>
    <mergeCell ref="M264:M265"/>
    <mergeCell ref="N286:N287"/>
    <mergeCell ref="O286:O287"/>
    <mergeCell ref="P286:P287"/>
    <mergeCell ref="Q286:Q287"/>
    <mergeCell ref="R286:R287"/>
    <mergeCell ref="B285:J285"/>
    <mergeCell ref="A286:A287"/>
    <mergeCell ref="B286:J286"/>
    <mergeCell ref="K286:K287"/>
    <mergeCell ref="L286:L287"/>
    <mergeCell ref="M286:M287"/>
    <mergeCell ref="N308:N309"/>
    <mergeCell ref="O308:O309"/>
    <mergeCell ref="P308:P309"/>
    <mergeCell ref="Q308:Q309"/>
    <mergeCell ref="R308:R309"/>
    <mergeCell ref="B307:J307"/>
    <mergeCell ref="A308:A309"/>
    <mergeCell ref="B308:J308"/>
    <mergeCell ref="K308:K309"/>
    <mergeCell ref="L308:L309"/>
    <mergeCell ref="M308:M309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M62:M63"/>
    <mergeCell ref="N62:N63"/>
    <mergeCell ref="O62:O63"/>
    <mergeCell ref="P62:P63"/>
    <mergeCell ref="Q62:Q63"/>
    <mergeCell ref="R62:R63"/>
    <mergeCell ref="A62:A63"/>
    <mergeCell ref="B62:J62"/>
    <mergeCell ref="K62:K63"/>
    <mergeCell ref="L62:L63"/>
    <mergeCell ref="N330:N331"/>
    <mergeCell ref="O330:O331"/>
    <mergeCell ref="P330:P331"/>
    <mergeCell ref="Q330:Q331"/>
    <mergeCell ref="R330:R331"/>
    <mergeCell ref="B329:J329"/>
    <mergeCell ref="A330:A331"/>
    <mergeCell ref="B330:J330"/>
    <mergeCell ref="K330:K331"/>
    <mergeCell ref="L330:L331"/>
    <mergeCell ref="M330:M331"/>
    <mergeCell ref="N85:N86"/>
    <mergeCell ref="O85:O86"/>
    <mergeCell ref="P85:P86"/>
    <mergeCell ref="Q85:Q86"/>
    <mergeCell ref="R85:R86"/>
    <mergeCell ref="A85:A86"/>
    <mergeCell ref="B85:J85"/>
    <mergeCell ref="K85:K86"/>
    <mergeCell ref="L85:L86"/>
    <mergeCell ref="M85:M86"/>
    <mergeCell ref="M108:M109"/>
    <mergeCell ref="N131:N132"/>
    <mergeCell ref="O131:O132"/>
    <mergeCell ref="P131:P132"/>
    <mergeCell ref="Q131:Q132"/>
    <mergeCell ref="R131:R132"/>
    <mergeCell ref="B130:J130"/>
    <mergeCell ref="A131:A132"/>
    <mergeCell ref="B131:J131"/>
    <mergeCell ref="K131:K132"/>
    <mergeCell ref="L131:L132"/>
    <mergeCell ref="M131:M132"/>
    <mergeCell ref="B127:J127"/>
    <mergeCell ref="N108:N109"/>
    <mergeCell ref="O108:O109"/>
    <mergeCell ref="P108:P109"/>
    <mergeCell ref="Q108:Q109"/>
    <mergeCell ref="R108:R109"/>
    <mergeCell ref="A108:A109"/>
    <mergeCell ref="B108:J108"/>
    <mergeCell ref="K108:K109"/>
    <mergeCell ref="L108:L109"/>
    <mergeCell ref="N154:N155"/>
    <mergeCell ref="O154:O155"/>
    <mergeCell ref="P154:P155"/>
    <mergeCell ref="Q154:Q155"/>
    <mergeCell ref="R154:R155"/>
    <mergeCell ref="B153:J153"/>
    <mergeCell ref="A154:A155"/>
    <mergeCell ref="B154:J154"/>
    <mergeCell ref="K154:K155"/>
    <mergeCell ref="L154:L155"/>
    <mergeCell ref="M154:M155"/>
    <mergeCell ref="N176:N177"/>
    <mergeCell ref="O176:O177"/>
    <mergeCell ref="P176:P177"/>
    <mergeCell ref="Q176:Q177"/>
    <mergeCell ref="R176:R177"/>
    <mergeCell ref="B175:J175"/>
    <mergeCell ref="A176:A177"/>
    <mergeCell ref="B176:J176"/>
    <mergeCell ref="K176:K177"/>
    <mergeCell ref="L176:L177"/>
    <mergeCell ref="M176:M177"/>
    <mergeCell ref="N198:N199"/>
    <mergeCell ref="O198:O199"/>
    <mergeCell ref="P198:P199"/>
    <mergeCell ref="Q198:Q199"/>
    <mergeCell ref="R198:R199"/>
    <mergeCell ref="B197:J197"/>
    <mergeCell ref="A198:A199"/>
    <mergeCell ref="B198:J198"/>
    <mergeCell ref="K198:K199"/>
    <mergeCell ref="L198:L199"/>
    <mergeCell ref="M198:M199"/>
    <mergeCell ref="N220:N221"/>
    <mergeCell ref="O220:O221"/>
    <mergeCell ref="P220:P221"/>
    <mergeCell ref="Q220:Q221"/>
    <mergeCell ref="R220:R221"/>
    <mergeCell ref="B219:J219"/>
    <mergeCell ref="A220:A221"/>
    <mergeCell ref="B220:J220"/>
    <mergeCell ref="K220:K221"/>
    <mergeCell ref="L220:L221"/>
    <mergeCell ref="M220:M221"/>
    <mergeCell ref="Q374:Q375"/>
    <mergeCell ref="R374:R375"/>
    <mergeCell ref="B373:J373"/>
    <mergeCell ref="A374:A375"/>
    <mergeCell ref="B374:J374"/>
    <mergeCell ref="K374:K375"/>
    <mergeCell ref="L374:L375"/>
    <mergeCell ref="M374:M375"/>
    <mergeCell ref="N374:N375"/>
    <mergeCell ref="O374:O375"/>
    <mergeCell ref="P374:P375"/>
    <mergeCell ref="Q396:Q397"/>
    <mergeCell ref="R396:R397"/>
    <mergeCell ref="B395:J395"/>
    <mergeCell ref="A396:A397"/>
    <mergeCell ref="B396:J396"/>
    <mergeCell ref="K396:K397"/>
    <mergeCell ref="L396:L397"/>
    <mergeCell ref="M396:M397"/>
    <mergeCell ref="N396:N397"/>
    <mergeCell ref="O396:O397"/>
    <mergeCell ref="P396:P397"/>
    <mergeCell ref="Q440:Q441"/>
    <mergeCell ref="R440:R441"/>
    <mergeCell ref="B439:J439"/>
    <mergeCell ref="A440:A441"/>
    <mergeCell ref="B440:J440"/>
    <mergeCell ref="K440:K441"/>
    <mergeCell ref="L440:L441"/>
    <mergeCell ref="M440:M441"/>
    <mergeCell ref="N440:N441"/>
    <mergeCell ref="O440:O441"/>
    <mergeCell ref="P440:P441"/>
    <mergeCell ref="B104:J104"/>
    <mergeCell ref="B81:J81"/>
    <mergeCell ref="B58:J58"/>
    <mergeCell ref="B35:J35"/>
    <mergeCell ref="B61:J61"/>
    <mergeCell ref="B84:J84"/>
    <mergeCell ref="B458:J458"/>
    <mergeCell ref="B436:J436"/>
    <mergeCell ref="B414:J414"/>
    <mergeCell ref="B392:J392"/>
    <mergeCell ref="B370:J370"/>
    <mergeCell ref="B348:J348"/>
    <mergeCell ref="B326:J326"/>
    <mergeCell ref="B304:J304"/>
    <mergeCell ref="B282:J282"/>
    <mergeCell ref="B216:J216"/>
    <mergeCell ref="B194:J194"/>
    <mergeCell ref="B172:J172"/>
    <mergeCell ref="B150:J150"/>
    <mergeCell ref="B107:J107"/>
    <mergeCell ref="B260:J260"/>
    <mergeCell ref="B238:J238"/>
  </mergeCells>
  <phoneticPr fontId="22" type="noConversion"/>
  <pageMargins left="0.7" right="0.7" top="0.75" bottom="0.75" header="0" footer="0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021"/>
  <sheetViews>
    <sheetView topLeftCell="A244" zoomScaleNormal="100" workbookViewId="0">
      <selection activeCell="K263" sqref="K263"/>
    </sheetView>
  </sheetViews>
  <sheetFormatPr baseColWidth="10" defaultColWidth="12.5703125" defaultRowHeight="15" customHeight="1" x14ac:dyDescent="0.2"/>
  <cols>
    <col min="1" max="1" width="8.5703125" style="209" customWidth="1"/>
    <col min="2" max="7" width="7.140625" customWidth="1"/>
    <col min="8" max="8" width="15.7109375" style="193" bestFit="1" customWidth="1"/>
    <col min="9" max="15" width="12.85546875" customWidth="1"/>
    <col min="16" max="26" width="10" customWidth="1"/>
  </cols>
  <sheetData>
    <row r="1" spans="1:16" s="226" customFormat="1" ht="15" customHeight="1" x14ac:dyDescent="0.2">
      <c r="K1" s="193"/>
    </row>
    <row r="2" spans="1:16" s="226" customFormat="1" ht="15" customHeight="1" x14ac:dyDescent="0.2">
      <c r="K2" s="193"/>
    </row>
    <row r="3" spans="1:16" s="226" customFormat="1" ht="15" customHeight="1" x14ac:dyDescent="0.2">
      <c r="K3" s="193"/>
    </row>
    <row r="4" spans="1:16" s="226" customFormat="1" ht="15" customHeight="1" x14ac:dyDescent="0.2">
      <c r="K4" s="193"/>
    </row>
    <row r="5" spans="1:16" s="226" customFormat="1" ht="15" customHeight="1" x14ac:dyDescent="0.2">
      <c r="K5" s="193"/>
    </row>
    <row r="6" spans="1:16" s="226" customFormat="1" ht="15" customHeight="1" x14ac:dyDescent="0.2">
      <c r="K6" s="193"/>
    </row>
    <row r="7" spans="1:16" s="226" customFormat="1" ht="15" customHeight="1" x14ac:dyDescent="0.2">
      <c r="K7" s="193"/>
    </row>
    <row r="8" spans="1:16" s="226" customFormat="1" ht="15" customHeight="1" x14ac:dyDescent="0.2">
      <c r="K8" s="193"/>
    </row>
    <row r="9" spans="1:16" s="226" customFormat="1" ht="15" customHeight="1" x14ac:dyDescent="0.2">
      <c r="K9" s="193"/>
    </row>
    <row r="10" spans="1:16" s="226" customFormat="1" ht="15" customHeight="1" x14ac:dyDescent="0.2">
      <c r="K10" s="193"/>
    </row>
    <row r="11" spans="1:16" s="226" customFormat="1" ht="15" customHeight="1" x14ac:dyDescent="0.2">
      <c r="K11" s="193"/>
    </row>
    <row r="12" spans="1:16" s="226" customFormat="1" ht="15" customHeight="1" x14ac:dyDescent="0.2">
      <c r="K12" s="193"/>
    </row>
    <row r="13" spans="1:16" s="226" customFormat="1" ht="15" customHeight="1" x14ac:dyDescent="0.2">
      <c r="K13" s="193"/>
    </row>
    <row r="14" spans="1:16" ht="12.75" customHeight="1" x14ac:dyDescent="0.2"/>
    <row r="15" spans="1:16" ht="26.25" customHeight="1" x14ac:dyDescent="0.4">
      <c r="A15" s="210"/>
      <c r="B15" s="277" t="s">
        <v>69</v>
      </c>
      <c r="C15" s="236"/>
      <c r="D15" s="236"/>
      <c r="E15" s="236"/>
      <c r="F15" s="236"/>
      <c r="G15" s="236"/>
      <c r="H15" s="132">
        <v>1402</v>
      </c>
      <c r="I15" s="113"/>
      <c r="J15" s="133"/>
      <c r="K15" s="113"/>
      <c r="L15" s="113"/>
      <c r="M15" s="113"/>
      <c r="N15" s="27"/>
      <c r="O15" s="27"/>
      <c r="P15" s="27"/>
    </row>
    <row r="16" spans="1:16" ht="20.25" x14ac:dyDescent="0.2">
      <c r="A16" s="278" t="s">
        <v>19</v>
      </c>
      <c r="B16" s="246" t="s">
        <v>70</v>
      </c>
      <c r="C16" s="247"/>
      <c r="D16" s="247"/>
      <c r="E16" s="247"/>
      <c r="F16" s="247"/>
      <c r="G16" s="247"/>
      <c r="H16" s="249" t="s">
        <v>20</v>
      </c>
      <c r="I16" s="243" t="s">
        <v>11</v>
      </c>
      <c r="J16" s="243" t="s">
        <v>12</v>
      </c>
      <c r="K16" s="242" t="s">
        <v>13</v>
      </c>
      <c r="L16" s="243" t="s">
        <v>14</v>
      </c>
      <c r="M16" s="244" t="s">
        <v>15</v>
      </c>
      <c r="N16" s="244" t="s">
        <v>16</v>
      </c>
      <c r="O16" s="243" t="s">
        <v>17</v>
      </c>
      <c r="P16" s="27"/>
    </row>
    <row r="17" spans="1:16" ht="15.75" x14ac:dyDescent="0.25">
      <c r="A17" s="279"/>
      <c r="B17" s="41" t="s">
        <v>71</v>
      </c>
      <c r="C17" s="41" t="s">
        <v>72</v>
      </c>
      <c r="D17" s="41" t="s">
        <v>73</v>
      </c>
      <c r="E17" s="41" t="s">
        <v>74</v>
      </c>
      <c r="F17" s="41" t="s">
        <v>75</v>
      </c>
      <c r="G17" s="41" t="s">
        <v>76</v>
      </c>
      <c r="H17" s="250"/>
      <c r="I17" s="238"/>
      <c r="J17" s="238"/>
      <c r="K17" s="238"/>
      <c r="L17" s="238"/>
      <c r="M17" s="238"/>
      <c r="N17" s="238"/>
      <c r="O17" s="238"/>
      <c r="P17" s="27"/>
    </row>
    <row r="18" spans="1:16" ht="15.75" customHeight="1" x14ac:dyDescent="0.25">
      <c r="A18" s="41">
        <v>1402</v>
      </c>
      <c r="B18" s="42">
        <v>98</v>
      </c>
      <c r="C18" s="42"/>
      <c r="D18" s="42"/>
      <c r="E18" s="42"/>
      <c r="F18" s="42"/>
      <c r="G18" s="42"/>
      <c r="H18" s="131"/>
      <c r="I18" s="114"/>
      <c r="J18" s="115"/>
      <c r="K18" s="116"/>
      <c r="L18" s="117"/>
      <c r="M18" s="44">
        <f>B18</f>
        <v>98</v>
      </c>
      <c r="N18" s="118"/>
      <c r="O18" s="117"/>
      <c r="P18" s="27"/>
    </row>
    <row r="19" spans="1:16" ht="15.75" customHeight="1" x14ac:dyDescent="0.25">
      <c r="A19" s="41">
        <v>1501</v>
      </c>
      <c r="B19" s="42"/>
      <c r="C19" s="42">
        <v>80</v>
      </c>
      <c r="D19" s="42"/>
      <c r="E19" s="42"/>
      <c r="F19" s="42"/>
      <c r="G19" s="42"/>
      <c r="H19" s="131"/>
      <c r="I19" s="119"/>
      <c r="J19" s="120"/>
      <c r="K19" s="121"/>
      <c r="L19" s="50">
        <f>IF(C19=0,"",C19/B18)</f>
        <v>0.81632653061224492</v>
      </c>
      <c r="M19" s="48">
        <v>80</v>
      </c>
      <c r="N19" s="51">
        <f t="shared" ref="N19:N23" si="0">IF(M19=0,"",M19/M18)</f>
        <v>0.81632653061224492</v>
      </c>
      <c r="O19" s="51">
        <f t="shared" ref="O19:O23" si="1">IF(M19=0,"",100%-N19)</f>
        <v>0.18367346938775508</v>
      </c>
      <c r="P19" s="27"/>
    </row>
    <row r="20" spans="1:16" ht="15.75" customHeight="1" x14ac:dyDescent="0.25">
      <c r="A20" s="41">
        <v>1502</v>
      </c>
      <c r="B20" s="42"/>
      <c r="C20" s="42"/>
      <c r="D20" s="42">
        <v>77</v>
      </c>
      <c r="E20" s="42"/>
      <c r="F20" s="42"/>
      <c r="G20" s="42"/>
      <c r="H20" s="131"/>
      <c r="I20" s="119"/>
      <c r="J20" s="120"/>
      <c r="K20" s="121"/>
      <c r="L20" s="174">
        <f>IF(D20=0,"",D20/C19)</f>
        <v>0.96250000000000002</v>
      </c>
      <c r="M20" s="48">
        <v>77</v>
      </c>
      <c r="N20" s="49">
        <f t="shared" si="0"/>
        <v>0.96250000000000002</v>
      </c>
      <c r="O20" s="49">
        <f t="shared" si="1"/>
        <v>3.7499999999999978E-2</v>
      </c>
      <c r="P20" s="32">
        <f>M20/M18</f>
        <v>0.7857142857142857</v>
      </c>
    </row>
    <row r="21" spans="1:16" ht="15.75" customHeight="1" x14ac:dyDescent="0.25">
      <c r="A21" s="41">
        <v>1601</v>
      </c>
      <c r="B21" s="42"/>
      <c r="C21" s="42"/>
      <c r="D21" s="42"/>
      <c r="E21" s="42">
        <v>77</v>
      </c>
      <c r="F21" s="42"/>
      <c r="G21" s="42"/>
      <c r="H21" s="131"/>
      <c r="I21" s="119"/>
      <c r="J21" s="120"/>
      <c r="K21" s="121"/>
      <c r="L21" s="174">
        <f>IF(E21=0,"",E21/D20)</f>
        <v>1</v>
      </c>
      <c r="M21" s="48">
        <v>77</v>
      </c>
      <c r="N21" s="49">
        <f t="shared" si="0"/>
        <v>1</v>
      </c>
      <c r="O21" s="49">
        <f t="shared" si="1"/>
        <v>0</v>
      </c>
      <c r="P21" s="27"/>
    </row>
    <row r="22" spans="1:16" ht="15.75" customHeight="1" x14ac:dyDescent="0.25">
      <c r="A22" s="41">
        <v>1602</v>
      </c>
      <c r="B22" s="42"/>
      <c r="C22" s="42"/>
      <c r="D22" s="42"/>
      <c r="E22" s="42"/>
      <c r="F22" s="42">
        <v>77</v>
      </c>
      <c r="G22" s="42"/>
      <c r="H22" s="131"/>
      <c r="I22" s="119"/>
      <c r="J22" s="120"/>
      <c r="K22" s="121"/>
      <c r="L22" s="174">
        <f>IF(F22=0,"",F22/E21)</f>
        <v>1</v>
      </c>
      <c r="M22" s="48">
        <v>77</v>
      </c>
      <c r="N22" s="49">
        <f t="shared" si="0"/>
        <v>1</v>
      </c>
      <c r="O22" s="49">
        <f t="shared" si="1"/>
        <v>0</v>
      </c>
      <c r="P22" s="27"/>
    </row>
    <row r="23" spans="1:16" ht="15.75" customHeight="1" x14ac:dyDescent="0.25">
      <c r="A23" s="41">
        <v>1701</v>
      </c>
      <c r="B23" s="42"/>
      <c r="C23" s="42"/>
      <c r="D23" s="42"/>
      <c r="E23" s="42"/>
      <c r="F23" s="42"/>
      <c r="G23" s="42">
        <v>76</v>
      </c>
      <c r="H23" s="131">
        <v>75</v>
      </c>
      <c r="I23" s="119"/>
      <c r="J23" s="120"/>
      <c r="K23" s="121"/>
      <c r="L23" s="174">
        <f>IF(G23=0,"",G23/F22)</f>
        <v>0.98701298701298701</v>
      </c>
      <c r="M23" s="175">
        <v>76</v>
      </c>
      <c r="N23" s="49">
        <f t="shared" si="0"/>
        <v>0.98701298701298701</v>
      </c>
      <c r="O23" s="49">
        <f t="shared" si="1"/>
        <v>1.2987012987012991E-2</v>
      </c>
      <c r="P23" s="27"/>
    </row>
    <row r="24" spans="1:16" ht="15.75" customHeight="1" x14ac:dyDescent="0.25">
      <c r="A24" s="134" t="s">
        <v>87</v>
      </c>
      <c r="B24" s="42"/>
      <c r="C24" s="42"/>
      <c r="D24" s="42"/>
      <c r="E24" s="42"/>
      <c r="F24" s="42"/>
      <c r="G24" s="42">
        <v>1</v>
      </c>
      <c r="H24" s="131"/>
      <c r="I24" s="119"/>
      <c r="J24" s="120"/>
      <c r="K24" s="122"/>
      <c r="L24" s="164"/>
      <c r="M24" s="175">
        <v>1</v>
      </c>
      <c r="N24" s="165"/>
      <c r="O24" s="176"/>
      <c r="P24" s="27"/>
    </row>
    <row r="25" spans="1:16" ht="15.75" customHeight="1" x14ac:dyDescent="0.25">
      <c r="A25" s="134" t="s">
        <v>88</v>
      </c>
      <c r="B25" s="42"/>
      <c r="C25" s="42"/>
      <c r="D25" s="42"/>
      <c r="E25" s="42"/>
      <c r="F25" s="42"/>
      <c r="G25" s="42">
        <v>1</v>
      </c>
      <c r="H25" s="131">
        <v>1</v>
      </c>
      <c r="I25" s="119"/>
      <c r="J25" s="120"/>
      <c r="K25" s="122"/>
      <c r="L25" s="164"/>
      <c r="M25" s="175">
        <v>1</v>
      </c>
      <c r="N25" s="165"/>
      <c r="O25" s="176"/>
      <c r="P25" s="27"/>
    </row>
    <row r="26" spans="1:16" ht="15.75" customHeight="1" x14ac:dyDescent="0.25">
      <c r="A26" s="134" t="s">
        <v>90</v>
      </c>
      <c r="B26" s="42"/>
      <c r="C26" s="42"/>
      <c r="D26" s="42"/>
      <c r="E26" s="42"/>
      <c r="F26" s="42"/>
      <c r="G26" s="42"/>
      <c r="H26" s="131"/>
      <c r="I26" s="119"/>
      <c r="J26" s="120"/>
      <c r="K26" s="122"/>
      <c r="L26" s="164"/>
      <c r="M26" s="175">
        <v>1</v>
      </c>
      <c r="N26" s="165"/>
      <c r="O26" s="176"/>
      <c r="P26" s="27"/>
    </row>
    <row r="27" spans="1:16" ht="15.75" customHeight="1" x14ac:dyDescent="0.25">
      <c r="A27" s="134" t="s">
        <v>92</v>
      </c>
      <c r="B27" s="42"/>
      <c r="C27" s="42"/>
      <c r="D27" s="42"/>
      <c r="E27" s="42"/>
      <c r="F27" s="42"/>
      <c r="G27" s="42"/>
      <c r="H27" s="131"/>
      <c r="I27" s="128"/>
      <c r="J27" s="129"/>
      <c r="K27" s="130"/>
      <c r="L27" s="177"/>
      <c r="M27" s="175"/>
      <c r="N27" s="178"/>
      <c r="O27" s="160"/>
      <c r="P27" s="27"/>
    </row>
    <row r="28" spans="1:16" ht="18" customHeight="1" x14ac:dyDescent="0.25">
      <c r="A28" s="22"/>
      <c r="B28" s="276" t="s">
        <v>80</v>
      </c>
      <c r="C28" s="247"/>
      <c r="D28" s="247"/>
      <c r="E28" s="247"/>
      <c r="F28" s="247"/>
      <c r="G28" s="248"/>
      <c r="H28" s="64">
        <f>SUM(H18:H27)</f>
        <v>76</v>
      </c>
      <c r="I28" s="135">
        <f>IF(H23=0,"",H23/B18)</f>
        <v>0.76530612244897955</v>
      </c>
      <c r="J28" s="135">
        <f>IF(H28=0,"",H28/B18)</f>
        <v>0.77551020408163263</v>
      </c>
      <c r="K28" s="135">
        <f>J28-I28</f>
        <v>1.0204081632653073E-2</v>
      </c>
      <c r="L28" s="1"/>
      <c r="M28" s="27"/>
      <c r="N28" s="30"/>
      <c r="O28" s="1"/>
      <c r="P28" s="27"/>
    </row>
    <row r="29" spans="1:16" ht="12.75" customHeight="1" x14ac:dyDescent="0.2"/>
    <row r="30" spans="1:16" ht="12.75" customHeight="1" x14ac:dyDescent="0.2"/>
    <row r="31" spans="1:16" ht="26.25" customHeight="1" x14ac:dyDescent="0.4">
      <c r="A31" s="210"/>
      <c r="B31" s="277" t="s">
        <v>69</v>
      </c>
      <c r="C31" s="236"/>
      <c r="D31" s="236"/>
      <c r="E31" s="236"/>
      <c r="F31" s="236"/>
      <c r="G31" s="236"/>
      <c r="H31" s="132">
        <v>1501</v>
      </c>
      <c r="I31" s="113"/>
      <c r="J31" s="133" t="s">
        <v>127</v>
      </c>
      <c r="K31" s="113"/>
      <c r="L31" s="113"/>
      <c r="M31" s="113"/>
      <c r="N31" s="27"/>
      <c r="O31" s="27"/>
      <c r="P31" s="27"/>
    </row>
    <row r="32" spans="1:16" ht="20.25" x14ac:dyDescent="0.2">
      <c r="A32" s="278" t="s">
        <v>19</v>
      </c>
      <c r="B32" s="246" t="s">
        <v>70</v>
      </c>
      <c r="C32" s="247"/>
      <c r="D32" s="247"/>
      <c r="E32" s="247"/>
      <c r="F32" s="247"/>
      <c r="G32" s="247"/>
      <c r="H32" s="249" t="s">
        <v>20</v>
      </c>
      <c r="I32" s="243" t="s">
        <v>11</v>
      </c>
      <c r="J32" s="243" t="s">
        <v>12</v>
      </c>
      <c r="K32" s="242" t="s">
        <v>13</v>
      </c>
      <c r="L32" s="243" t="s">
        <v>14</v>
      </c>
      <c r="M32" s="244" t="s">
        <v>15</v>
      </c>
      <c r="N32" s="244" t="s">
        <v>16</v>
      </c>
      <c r="O32" s="243" t="s">
        <v>17</v>
      </c>
      <c r="P32" s="27"/>
    </row>
    <row r="33" spans="1:16" ht="15.75" x14ac:dyDescent="0.25">
      <c r="A33" s="279"/>
      <c r="B33" s="41" t="s">
        <v>71</v>
      </c>
      <c r="C33" s="41" t="s">
        <v>72</v>
      </c>
      <c r="D33" s="41" t="s">
        <v>73</v>
      </c>
      <c r="E33" s="41" t="s">
        <v>74</v>
      </c>
      <c r="F33" s="41" t="s">
        <v>75</v>
      </c>
      <c r="G33" s="41" t="s">
        <v>76</v>
      </c>
      <c r="H33" s="250"/>
      <c r="I33" s="238"/>
      <c r="J33" s="238"/>
      <c r="K33" s="238"/>
      <c r="L33" s="238"/>
      <c r="M33" s="238"/>
      <c r="N33" s="238"/>
      <c r="O33" s="238"/>
      <c r="P33" s="27"/>
    </row>
    <row r="34" spans="1:16" ht="15.75" customHeight="1" x14ac:dyDescent="0.25">
      <c r="A34" s="41">
        <v>1501</v>
      </c>
      <c r="B34" s="42"/>
      <c r="C34" s="42"/>
      <c r="D34" s="42"/>
      <c r="E34" s="42"/>
      <c r="F34" s="42"/>
      <c r="G34" s="42"/>
      <c r="H34" s="131"/>
      <c r="I34" s="114"/>
      <c r="J34" s="115"/>
      <c r="K34" s="116"/>
      <c r="L34" s="117"/>
      <c r="M34" s="44">
        <f>B34</f>
        <v>0</v>
      </c>
      <c r="N34" s="118"/>
      <c r="O34" s="117"/>
      <c r="P34" s="27"/>
    </row>
    <row r="35" spans="1:16" ht="15.75" customHeight="1" x14ac:dyDescent="0.25">
      <c r="A35" s="41">
        <v>1502</v>
      </c>
      <c r="B35" s="42"/>
      <c r="C35" s="42"/>
      <c r="D35" s="42"/>
      <c r="E35" s="42"/>
      <c r="F35" s="42"/>
      <c r="G35" s="42"/>
      <c r="H35" s="131"/>
      <c r="I35" s="119"/>
      <c r="J35" s="120"/>
      <c r="K35" s="121"/>
      <c r="L35" s="50" t="str">
        <f>IF(C35=0,"",C35/B34)</f>
        <v/>
      </c>
      <c r="M35" s="48"/>
      <c r="N35" s="51" t="str">
        <f t="shared" ref="N35:N39" si="2">IF(M35=0,"",M35/M34)</f>
        <v/>
      </c>
      <c r="O35" s="51" t="str">
        <f t="shared" ref="O35:O39" si="3">IF(M35=0,"",100%-N35)</f>
        <v/>
      </c>
      <c r="P35" s="27"/>
    </row>
    <row r="36" spans="1:16" ht="15.75" customHeight="1" x14ac:dyDescent="0.25">
      <c r="A36" s="41">
        <v>1601</v>
      </c>
      <c r="B36" s="42"/>
      <c r="C36" s="42"/>
      <c r="D36" s="42"/>
      <c r="E36" s="42"/>
      <c r="F36" s="42"/>
      <c r="G36" s="42"/>
      <c r="H36" s="131"/>
      <c r="I36" s="119"/>
      <c r="J36" s="120"/>
      <c r="K36" s="121"/>
      <c r="L36" s="174" t="str">
        <f>IF(D36=0,"",D36/C35)</f>
        <v/>
      </c>
      <c r="M36" s="48"/>
      <c r="N36" s="49" t="str">
        <f t="shared" si="2"/>
        <v/>
      </c>
      <c r="O36" s="49" t="str">
        <f t="shared" si="3"/>
        <v/>
      </c>
      <c r="P36" s="32" t="e">
        <f>M36/M34</f>
        <v>#DIV/0!</v>
      </c>
    </row>
    <row r="37" spans="1:16" ht="15.75" customHeight="1" x14ac:dyDescent="0.25">
      <c r="A37" s="41">
        <v>1602</v>
      </c>
      <c r="B37" s="42"/>
      <c r="C37" s="42"/>
      <c r="D37" s="42"/>
      <c r="E37" s="42"/>
      <c r="F37" s="42"/>
      <c r="G37" s="42"/>
      <c r="H37" s="131"/>
      <c r="I37" s="119"/>
      <c r="J37" s="120"/>
      <c r="K37" s="121"/>
      <c r="L37" s="174" t="str">
        <f>IF(E37=0,"",E37/D36)</f>
        <v/>
      </c>
      <c r="M37" s="48"/>
      <c r="N37" s="49" t="str">
        <f t="shared" si="2"/>
        <v/>
      </c>
      <c r="O37" s="49" t="str">
        <f t="shared" si="3"/>
        <v/>
      </c>
      <c r="P37" s="27"/>
    </row>
    <row r="38" spans="1:16" ht="15.75" customHeight="1" x14ac:dyDescent="0.25">
      <c r="A38" s="41">
        <v>1701</v>
      </c>
      <c r="B38" s="42"/>
      <c r="C38" s="42"/>
      <c r="D38" s="42"/>
      <c r="E38" s="42"/>
      <c r="F38" s="42"/>
      <c r="G38" s="42"/>
      <c r="H38" s="131"/>
      <c r="I38" s="119"/>
      <c r="J38" s="120"/>
      <c r="K38" s="121"/>
      <c r="L38" s="174" t="str">
        <f>IF(F38=0,"",F38/E37)</f>
        <v/>
      </c>
      <c r="M38" s="48"/>
      <c r="N38" s="49" t="str">
        <f t="shared" si="2"/>
        <v/>
      </c>
      <c r="O38" s="49" t="str">
        <f t="shared" si="3"/>
        <v/>
      </c>
      <c r="P38" s="27"/>
    </row>
    <row r="39" spans="1:16" ht="15.75" customHeight="1" x14ac:dyDescent="0.25">
      <c r="A39" s="41" t="s">
        <v>87</v>
      </c>
      <c r="B39" s="42"/>
      <c r="C39" s="42"/>
      <c r="D39" s="42"/>
      <c r="E39" s="42"/>
      <c r="F39" s="42"/>
      <c r="G39" s="42"/>
      <c r="H39" s="131"/>
      <c r="I39" s="119"/>
      <c r="J39" s="120"/>
      <c r="K39" s="121"/>
      <c r="L39" s="174" t="str">
        <f>IF(G39=0,"",G39/F38)</f>
        <v/>
      </c>
      <c r="M39" s="175"/>
      <c r="N39" s="49" t="str">
        <f t="shared" si="2"/>
        <v/>
      </c>
      <c r="O39" s="49" t="str">
        <f t="shared" si="3"/>
        <v/>
      </c>
      <c r="P39" s="27"/>
    </row>
    <row r="40" spans="1:16" ht="15.75" customHeight="1" x14ac:dyDescent="0.25">
      <c r="A40" s="134" t="s">
        <v>88</v>
      </c>
      <c r="B40" s="42"/>
      <c r="C40" s="42"/>
      <c r="D40" s="42"/>
      <c r="E40" s="42"/>
      <c r="F40" s="42"/>
      <c r="G40" s="42"/>
      <c r="H40" s="131"/>
      <c r="I40" s="119"/>
      <c r="J40" s="120"/>
      <c r="K40" s="122"/>
      <c r="L40" s="164"/>
      <c r="M40" s="175"/>
      <c r="N40" s="165"/>
      <c r="O40" s="176"/>
      <c r="P40" s="27"/>
    </row>
    <row r="41" spans="1:16" ht="15.75" customHeight="1" x14ac:dyDescent="0.25">
      <c r="A41" s="134" t="s">
        <v>90</v>
      </c>
      <c r="B41" s="42"/>
      <c r="C41" s="42"/>
      <c r="D41" s="42"/>
      <c r="E41" s="42"/>
      <c r="F41" s="42"/>
      <c r="G41" s="42"/>
      <c r="H41" s="131"/>
      <c r="I41" s="119"/>
      <c r="J41" s="120"/>
      <c r="K41" s="122"/>
      <c r="L41" s="164"/>
      <c r="M41" s="175"/>
      <c r="N41" s="165"/>
      <c r="O41" s="176"/>
      <c r="P41" s="27"/>
    </row>
    <row r="42" spans="1:16" ht="15.75" customHeight="1" x14ac:dyDescent="0.25">
      <c r="A42" s="134" t="s">
        <v>92</v>
      </c>
      <c r="B42" s="42"/>
      <c r="C42" s="42"/>
      <c r="D42" s="42"/>
      <c r="E42" s="42"/>
      <c r="F42" s="42"/>
      <c r="G42" s="42"/>
      <c r="H42" s="131"/>
      <c r="I42" s="119"/>
      <c r="J42" s="120"/>
      <c r="K42" s="122"/>
      <c r="L42" s="164"/>
      <c r="M42" s="175"/>
      <c r="N42" s="165"/>
      <c r="O42" s="176"/>
      <c r="P42" s="27"/>
    </row>
    <row r="43" spans="1:16" ht="15.75" customHeight="1" x14ac:dyDescent="0.25">
      <c r="A43" s="134" t="s">
        <v>93</v>
      </c>
      <c r="B43" s="42"/>
      <c r="C43" s="42"/>
      <c r="D43" s="42"/>
      <c r="E43" s="42"/>
      <c r="F43" s="42"/>
      <c r="G43" s="42"/>
      <c r="H43" s="131"/>
      <c r="I43" s="128"/>
      <c r="J43" s="129"/>
      <c r="K43" s="130"/>
      <c r="L43" s="177"/>
      <c r="M43" s="175"/>
      <c r="N43" s="178"/>
      <c r="O43" s="160"/>
      <c r="P43" s="27"/>
    </row>
    <row r="44" spans="1:16" ht="18" customHeight="1" x14ac:dyDescent="0.25">
      <c r="A44" s="22"/>
      <c r="B44" s="276" t="s">
        <v>80</v>
      </c>
      <c r="C44" s="247"/>
      <c r="D44" s="247"/>
      <c r="E44" s="247"/>
      <c r="F44" s="247"/>
      <c r="G44" s="248"/>
      <c r="H44" s="64">
        <f>SUM(H34:H43)</f>
        <v>0</v>
      </c>
      <c r="I44" s="135" t="str">
        <f>IF(H42=0,"",H42/B34)</f>
        <v/>
      </c>
      <c r="J44" s="135" t="str">
        <f>IF(H44=0,"",H44/B34)</f>
        <v/>
      </c>
      <c r="K44" s="135" t="str">
        <f>IF(H42=0,"",J44-I44)</f>
        <v/>
      </c>
      <c r="L44" s="1"/>
      <c r="M44" s="27"/>
      <c r="N44" s="30"/>
      <c r="O44" s="1"/>
      <c r="P44" s="27"/>
    </row>
    <row r="45" spans="1:16" ht="12.75" customHeight="1" x14ac:dyDescent="0.2"/>
    <row r="46" spans="1:16" ht="12.75" customHeight="1" x14ac:dyDescent="0.2"/>
    <row r="47" spans="1:16" ht="26.25" customHeight="1" x14ac:dyDescent="0.4">
      <c r="A47" s="210"/>
      <c r="B47" s="277" t="s">
        <v>69</v>
      </c>
      <c r="C47" s="236"/>
      <c r="D47" s="236"/>
      <c r="E47" s="236"/>
      <c r="F47" s="236"/>
      <c r="G47" s="236"/>
      <c r="H47" s="132">
        <v>1502</v>
      </c>
      <c r="I47" s="113"/>
      <c r="J47" s="133"/>
      <c r="K47" s="113"/>
      <c r="L47" s="113"/>
      <c r="M47" s="113"/>
      <c r="N47" s="27"/>
      <c r="O47" s="27"/>
      <c r="P47" s="27"/>
    </row>
    <row r="48" spans="1:16" ht="20.25" x14ac:dyDescent="0.2">
      <c r="A48" s="278" t="s">
        <v>19</v>
      </c>
      <c r="B48" s="246" t="s">
        <v>70</v>
      </c>
      <c r="C48" s="247"/>
      <c r="D48" s="247"/>
      <c r="E48" s="247"/>
      <c r="F48" s="247"/>
      <c r="G48" s="247"/>
      <c r="H48" s="249" t="s">
        <v>20</v>
      </c>
      <c r="I48" s="243" t="s">
        <v>11</v>
      </c>
      <c r="J48" s="243" t="s">
        <v>12</v>
      </c>
      <c r="K48" s="242" t="s">
        <v>13</v>
      </c>
      <c r="L48" s="243" t="s">
        <v>14</v>
      </c>
      <c r="M48" s="244" t="s">
        <v>15</v>
      </c>
      <c r="N48" s="244" t="s">
        <v>16</v>
      </c>
      <c r="O48" s="243" t="s">
        <v>17</v>
      </c>
      <c r="P48" s="27"/>
    </row>
    <row r="49" spans="1:16" ht="15.75" x14ac:dyDescent="0.25">
      <c r="A49" s="279"/>
      <c r="B49" s="41" t="s">
        <v>71</v>
      </c>
      <c r="C49" s="41" t="s">
        <v>72</v>
      </c>
      <c r="D49" s="41" t="s">
        <v>73</v>
      </c>
      <c r="E49" s="41" t="s">
        <v>74</v>
      </c>
      <c r="F49" s="41" t="s">
        <v>75</v>
      </c>
      <c r="G49" s="41" t="s">
        <v>76</v>
      </c>
      <c r="H49" s="250"/>
      <c r="I49" s="238"/>
      <c r="J49" s="238"/>
      <c r="K49" s="238"/>
      <c r="L49" s="238"/>
      <c r="M49" s="238"/>
      <c r="N49" s="238"/>
      <c r="O49" s="238"/>
      <c r="P49" s="27"/>
    </row>
    <row r="50" spans="1:16" ht="15.75" customHeight="1" x14ac:dyDescent="0.25">
      <c r="A50" s="41">
        <v>1502</v>
      </c>
      <c r="B50" s="42">
        <v>153</v>
      </c>
      <c r="C50" s="42"/>
      <c r="D50" s="42"/>
      <c r="E50" s="42"/>
      <c r="F50" s="42"/>
      <c r="G50" s="42"/>
      <c r="H50" s="131"/>
      <c r="I50" s="114"/>
      <c r="J50" s="115"/>
      <c r="K50" s="116"/>
      <c r="L50" s="117"/>
      <c r="M50" s="44">
        <f>B50</f>
        <v>153</v>
      </c>
      <c r="N50" s="118"/>
      <c r="O50" s="117"/>
      <c r="P50" s="27"/>
    </row>
    <row r="51" spans="1:16" ht="15.75" customHeight="1" x14ac:dyDescent="0.25">
      <c r="A51" s="41">
        <v>1601</v>
      </c>
      <c r="B51" s="42"/>
      <c r="C51" s="42">
        <v>141</v>
      </c>
      <c r="D51" s="42"/>
      <c r="E51" s="42"/>
      <c r="F51" s="42"/>
      <c r="G51" s="42"/>
      <c r="H51" s="131"/>
      <c r="I51" s="119"/>
      <c r="J51" s="120"/>
      <c r="K51" s="121"/>
      <c r="L51" s="50">
        <f>IF(C51=0,"",C51/B50)</f>
        <v>0.92156862745098034</v>
      </c>
      <c r="M51" s="48">
        <v>151</v>
      </c>
      <c r="N51" s="51">
        <f t="shared" ref="N51:N55" si="4">IF(M51=0,"",M51/M50)</f>
        <v>0.98692810457516345</v>
      </c>
      <c r="O51" s="51">
        <f t="shared" ref="O51:O55" si="5">IF(M51=0,"",100%-N51)</f>
        <v>1.3071895424836555E-2</v>
      </c>
      <c r="P51" s="27"/>
    </row>
    <row r="52" spans="1:16" ht="15.75" customHeight="1" x14ac:dyDescent="0.25">
      <c r="A52" s="41">
        <v>1602</v>
      </c>
      <c r="B52" s="42"/>
      <c r="C52" s="42"/>
      <c r="D52" s="42">
        <v>141</v>
      </c>
      <c r="E52" s="42"/>
      <c r="F52" s="42"/>
      <c r="G52" s="42"/>
      <c r="H52" s="131"/>
      <c r="I52" s="119"/>
      <c r="J52" s="120"/>
      <c r="K52" s="121"/>
      <c r="L52" s="174">
        <f>IF(D52=0,"",D52/C51)</f>
        <v>1</v>
      </c>
      <c r="M52" s="48">
        <v>144</v>
      </c>
      <c r="N52" s="49">
        <f t="shared" si="4"/>
        <v>0.95364238410596025</v>
      </c>
      <c r="O52" s="49">
        <f t="shared" si="5"/>
        <v>4.635761589403975E-2</v>
      </c>
      <c r="P52" s="32">
        <f>M52/M50</f>
        <v>0.94117647058823528</v>
      </c>
    </row>
    <row r="53" spans="1:16" ht="15.75" customHeight="1" x14ac:dyDescent="0.25">
      <c r="A53" s="41">
        <v>1701</v>
      </c>
      <c r="B53" s="42"/>
      <c r="C53" s="42"/>
      <c r="D53" s="42"/>
      <c r="E53" s="42">
        <v>141</v>
      </c>
      <c r="F53" s="42"/>
      <c r="G53" s="42"/>
      <c r="H53" s="131"/>
      <c r="I53" s="119"/>
      <c r="J53" s="120"/>
      <c r="K53" s="121"/>
      <c r="L53" s="174">
        <f>IF(E53=0,"",E53/D52)</f>
        <v>1</v>
      </c>
      <c r="M53" s="48">
        <v>143</v>
      </c>
      <c r="N53" s="49">
        <f t="shared" si="4"/>
        <v>0.99305555555555558</v>
      </c>
      <c r="O53" s="49">
        <f t="shared" si="5"/>
        <v>6.9444444444444198E-3</v>
      </c>
      <c r="P53" s="27"/>
    </row>
    <row r="54" spans="1:16" ht="15.75" customHeight="1" x14ac:dyDescent="0.25">
      <c r="A54" s="41" t="s">
        <v>87</v>
      </c>
      <c r="B54" s="42"/>
      <c r="C54" s="42"/>
      <c r="D54" s="42"/>
      <c r="E54" s="42"/>
      <c r="F54" s="42">
        <v>135</v>
      </c>
      <c r="G54" s="42"/>
      <c r="H54" s="131"/>
      <c r="I54" s="119"/>
      <c r="J54" s="120"/>
      <c r="K54" s="121"/>
      <c r="L54" s="174">
        <f>IF(F54=0,"",F54/E53)</f>
        <v>0.95744680851063835</v>
      </c>
      <c r="M54" s="48">
        <v>137</v>
      </c>
      <c r="N54" s="49">
        <f t="shared" si="4"/>
        <v>0.95804195804195802</v>
      </c>
      <c r="O54" s="49">
        <f t="shared" si="5"/>
        <v>4.1958041958041981E-2</v>
      </c>
      <c r="P54" s="27"/>
    </row>
    <row r="55" spans="1:16" ht="15.75" customHeight="1" x14ac:dyDescent="0.25">
      <c r="A55" s="41" t="s">
        <v>88</v>
      </c>
      <c r="B55" s="42"/>
      <c r="C55" s="42"/>
      <c r="D55" s="42"/>
      <c r="E55" s="42"/>
      <c r="F55" s="42"/>
      <c r="G55" s="42">
        <v>132</v>
      </c>
      <c r="H55" s="131">
        <v>125</v>
      </c>
      <c r="I55" s="119"/>
      <c r="J55" s="120"/>
      <c r="K55" s="121"/>
      <c r="L55" s="174">
        <f>IF(G55=0,"",G55/F54)</f>
        <v>0.97777777777777775</v>
      </c>
      <c r="M55" s="175">
        <v>137</v>
      </c>
      <c r="N55" s="49">
        <f t="shared" si="4"/>
        <v>1</v>
      </c>
      <c r="O55" s="49">
        <f t="shared" si="5"/>
        <v>0</v>
      </c>
      <c r="P55" s="27"/>
    </row>
    <row r="56" spans="1:16" ht="15.75" customHeight="1" x14ac:dyDescent="0.25">
      <c r="A56" s="134" t="s">
        <v>90</v>
      </c>
      <c r="B56" s="42"/>
      <c r="C56" s="42"/>
      <c r="D56" s="42"/>
      <c r="E56" s="42"/>
      <c r="F56" s="42"/>
      <c r="G56" s="42">
        <v>6</v>
      </c>
      <c r="H56" s="131"/>
      <c r="I56" s="119"/>
      <c r="J56" s="120"/>
      <c r="K56" s="122"/>
      <c r="L56" s="164"/>
      <c r="M56" s="175">
        <v>6</v>
      </c>
      <c r="N56" s="165"/>
      <c r="O56" s="176"/>
      <c r="P56" s="27"/>
    </row>
    <row r="57" spans="1:16" ht="15.75" customHeight="1" x14ac:dyDescent="0.25">
      <c r="A57" s="134" t="s">
        <v>92</v>
      </c>
      <c r="B57" s="42"/>
      <c r="C57" s="42"/>
      <c r="D57" s="42"/>
      <c r="E57" s="42"/>
      <c r="F57" s="42"/>
      <c r="G57" s="42">
        <v>3</v>
      </c>
      <c r="H57" s="131">
        <v>3</v>
      </c>
      <c r="I57" s="119"/>
      <c r="J57" s="120"/>
      <c r="K57" s="122"/>
      <c r="L57" s="164"/>
      <c r="M57" s="175">
        <v>3</v>
      </c>
      <c r="N57" s="165"/>
      <c r="O57" s="176"/>
      <c r="P57" s="27"/>
    </row>
    <row r="58" spans="1:16" ht="15.75" customHeight="1" x14ac:dyDescent="0.25">
      <c r="A58" s="134" t="s">
        <v>93</v>
      </c>
      <c r="B58" s="42"/>
      <c r="C58" s="42"/>
      <c r="D58" s="42"/>
      <c r="E58" s="42"/>
      <c r="F58" s="42"/>
      <c r="G58" s="42">
        <v>1</v>
      </c>
      <c r="H58" s="131"/>
      <c r="I58" s="119"/>
      <c r="J58" s="120"/>
      <c r="K58" s="122"/>
      <c r="L58" s="164"/>
      <c r="M58" s="175">
        <v>1</v>
      </c>
      <c r="N58" s="165"/>
      <c r="O58" s="176"/>
      <c r="P58" s="27"/>
    </row>
    <row r="59" spans="1:16" ht="15.75" customHeight="1" x14ac:dyDescent="0.25">
      <c r="A59" s="134" t="s">
        <v>94</v>
      </c>
      <c r="B59" s="42"/>
      <c r="C59" s="42"/>
      <c r="D59" s="42"/>
      <c r="E59" s="42"/>
      <c r="F59" s="42"/>
      <c r="G59" s="42"/>
      <c r="H59" s="131"/>
      <c r="I59" s="128"/>
      <c r="J59" s="129"/>
      <c r="K59" s="130"/>
      <c r="L59" s="177"/>
      <c r="M59" s="175"/>
      <c r="N59" s="178"/>
      <c r="O59" s="160"/>
      <c r="P59" s="27"/>
    </row>
    <row r="60" spans="1:16" ht="18" customHeight="1" x14ac:dyDescent="0.25">
      <c r="A60" s="22"/>
      <c r="B60" s="276" t="s">
        <v>80</v>
      </c>
      <c r="C60" s="247"/>
      <c r="D60" s="247"/>
      <c r="E60" s="247"/>
      <c r="F60" s="247"/>
      <c r="G60" s="248"/>
      <c r="H60" s="64">
        <f>SUM(H50:H59)</f>
        <v>128</v>
      </c>
      <c r="I60" s="135">
        <f>H55/B50</f>
        <v>0.81699346405228757</v>
      </c>
      <c r="J60" s="135">
        <f>IF(H60=0,"",H60/B50)</f>
        <v>0.83660130718954251</v>
      </c>
      <c r="K60" s="135">
        <f>J60-I60</f>
        <v>1.9607843137254943E-2</v>
      </c>
      <c r="L60" s="1"/>
      <c r="M60" s="27"/>
      <c r="N60" s="30"/>
      <c r="O60" s="1"/>
      <c r="P60" s="27"/>
    </row>
    <row r="61" spans="1:16" ht="12.75" customHeight="1" x14ac:dyDescent="0.2">
      <c r="A61" s="211"/>
    </row>
    <row r="62" spans="1:16" ht="12.75" customHeight="1" x14ac:dyDescent="0.2">
      <c r="A62" s="211"/>
    </row>
    <row r="63" spans="1:16" ht="26.25" customHeight="1" x14ac:dyDescent="0.4">
      <c r="A63" s="210"/>
      <c r="B63" s="277" t="s">
        <v>69</v>
      </c>
      <c r="C63" s="236"/>
      <c r="D63" s="236"/>
      <c r="E63" s="236"/>
      <c r="F63" s="236"/>
      <c r="G63" s="236"/>
      <c r="H63" s="132">
        <v>1601</v>
      </c>
      <c r="I63" s="113"/>
      <c r="J63" s="133" t="s">
        <v>127</v>
      </c>
      <c r="K63" s="113"/>
      <c r="L63" s="113"/>
      <c r="M63" s="113"/>
      <c r="N63" s="27"/>
      <c r="O63" s="27"/>
      <c r="P63" s="27"/>
    </row>
    <row r="64" spans="1:16" ht="20.25" x14ac:dyDescent="0.2">
      <c r="A64" s="278" t="s">
        <v>19</v>
      </c>
      <c r="B64" s="246" t="s">
        <v>70</v>
      </c>
      <c r="C64" s="247"/>
      <c r="D64" s="247"/>
      <c r="E64" s="247"/>
      <c r="F64" s="247"/>
      <c r="G64" s="247"/>
      <c r="H64" s="249" t="s">
        <v>20</v>
      </c>
      <c r="I64" s="243" t="s">
        <v>11</v>
      </c>
      <c r="J64" s="243" t="s">
        <v>12</v>
      </c>
      <c r="K64" s="242" t="s">
        <v>13</v>
      </c>
      <c r="L64" s="243" t="s">
        <v>14</v>
      </c>
      <c r="M64" s="244" t="s">
        <v>15</v>
      </c>
      <c r="N64" s="244" t="s">
        <v>16</v>
      </c>
      <c r="O64" s="243" t="s">
        <v>17</v>
      </c>
      <c r="P64" s="27"/>
    </row>
    <row r="65" spans="1:16" ht="15.75" x14ac:dyDescent="0.25">
      <c r="A65" s="279"/>
      <c r="B65" s="41" t="s">
        <v>71</v>
      </c>
      <c r="C65" s="41" t="s">
        <v>72</v>
      </c>
      <c r="D65" s="41" t="s">
        <v>73</v>
      </c>
      <c r="E65" s="41" t="s">
        <v>74</v>
      </c>
      <c r="F65" s="41" t="s">
        <v>75</v>
      </c>
      <c r="G65" s="41" t="s">
        <v>76</v>
      </c>
      <c r="H65" s="250"/>
      <c r="I65" s="238"/>
      <c r="J65" s="238"/>
      <c r="K65" s="238"/>
      <c r="L65" s="238"/>
      <c r="M65" s="238"/>
      <c r="N65" s="238"/>
      <c r="O65" s="238"/>
      <c r="P65" s="27"/>
    </row>
    <row r="66" spans="1:16" ht="15.75" customHeight="1" x14ac:dyDescent="0.25">
      <c r="A66" s="41">
        <v>1601</v>
      </c>
      <c r="B66" s="42"/>
      <c r="C66" s="42"/>
      <c r="D66" s="42"/>
      <c r="E66" s="42"/>
      <c r="F66" s="42"/>
      <c r="G66" s="42"/>
      <c r="H66" s="131"/>
      <c r="I66" s="114"/>
      <c r="J66" s="115"/>
      <c r="K66" s="116"/>
      <c r="L66" s="117"/>
      <c r="M66" s="44">
        <f>B66</f>
        <v>0</v>
      </c>
      <c r="N66" s="118"/>
      <c r="O66" s="117"/>
      <c r="P66" s="27"/>
    </row>
    <row r="67" spans="1:16" ht="15.75" customHeight="1" x14ac:dyDescent="0.25">
      <c r="A67" s="41">
        <v>1602</v>
      </c>
      <c r="B67" s="42"/>
      <c r="C67" s="42"/>
      <c r="D67" s="42"/>
      <c r="E67" s="42"/>
      <c r="F67" s="42"/>
      <c r="G67" s="42"/>
      <c r="H67" s="131"/>
      <c r="I67" s="119"/>
      <c r="J67" s="120"/>
      <c r="K67" s="121"/>
      <c r="L67" s="50" t="str">
        <f>IF(C67=0,"",C67/B66)</f>
        <v/>
      </c>
      <c r="M67" s="48"/>
      <c r="N67" s="51" t="str">
        <f t="shared" ref="N67:N71" si="6">IF(M67=0,"",M67/M66)</f>
        <v/>
      </c>
      <c r="O67" s="51" t="str">
        <f t="shared" ref="O67:O71" si="7">IF(M67=0,"",100%-N67)</f>
        <v/>
      </c>
      <c r="P67" s="27"/>
    </row>
    <row r="68" spans="1:16" ht="15.75" customHeight="1" x14ac:dyDescent="0.25">
      <c r="A68" s="41">
        <v>1701</v>
      </c>
      <c r="B68" s="42"/>
      <c r="C68" s="42"/>
      <c r="D68" s="42"/>
      <c r="E68" s="42"/>
      <c r="F68" s="42"/>
      <c r="G68" s="42"/>
      <c r="H68" s="131"/>
      <c r="I68" s="119"/>
      <c r="J68" s="120"/>
      <c r="K68" s="121"/>
      <c r="L68" s="174" t="str">
        <f>IF(D68=0,"",D68/C67)</f>
        <v/>
      </c>
      <c r="M68" s="48"/>
      <c r="N68" s="49" t="str">
        <f t="shared" si="6"/>
        <v/>
      </c>
      <c r="O68" s="49" t="str">
        <f t="shared" si="7"/>
        <v/>
      </c>
      <c r="P68" s="32" t="e">
        <f>M68/M66</f>
        <v>#DIV/0!</v>
      </c>
    </row>
    <row r="69" spans="1:16" ht="15.75" customHeight="1" x14ac:dyDescent="0.25">
      <c r="A69" s="41" t="s">
        <v>87</v>
      </c>
      <c r="B69" s="42"/>
      <c r="C69" s="42"/>
      <c r="D69" s="42"/>
      <c r="E69" s="42"/>
      <c r="F69" s="42"/>
      <c r="G69" s="42"/>
      <c r="H69" s="131"/>
      <c r="I69" s="119"/>
      <c r="J69" s="120"/>
      <c r="K69" s="121"/>
      <c r="L69" s="174" t="str">
        <f>IF(E69=0,"",E69/D68)</f>
        <v/>
      </c>
      <c r="M69" s="48"/>
      <c r="N69" s="49" t="str">
        <f t="shared" si="6"/>
        <v/>
      </c>
      <c r="O69" s="49" t="str">
        <f t="shared" si="7"/>
        <v/>
      </c>
      <c r="P69" s="27"/>
    </row>
    <row r="70" spans="1:16" ht="15.75" customHeight="1" x14ac:dyDescent="0.25">
      <c r="A70" s="41" t="s">
        <v>88</v>
      </c>
      <c r="B70" s="42"/>
      <c r="C70" s="42"/>
      <c r="D70" s="42"/>
      <c r="E70" s="42"/>
      <c r="F70" s="42"/>
      <c r="G70" s="42"/>
      <c r="H70" s="131"/>
      <c r="I70" s="119"/>
      <c r="J70" s="120"/>
      <c r="K70" s="121"/>
      <c r="L70" s="174" t="str">
        <f>IF(F70=0,"",F70/E69)</f>
        <v/>
      </c>
      <c r="M70" s="48"/>
      <c r="N70" s="49" t="str">
        <f t="shared" si="6"/>
        <v/>
      </c>
      <c r="O70" s="49" t="str">
        <f t="shared" si="7"/>
        <v/>
      </c>
      <c r="P70" s="27"/>
    </row>
    <row r="71" spans="1:16" ht="15.75" customHeight="1" x14ac:dyDescent="0.25">
      <c r="A71" s="41" t="s">
        <v>90</v>
      </c>
      <c r="B71" s="42"/>
      <c r="C71" s="42"/>
      <c r="D71" s="42"/>
      <c r="E71" s="42"/>
      <c r="F71" s="42"/>
      <c r="G71" s="42"/>
      <c r="H71" s="131"/>
      <c r="I71" s="119"/>
      <c r="J71" s="120"/>
      <c r="K71" s="121"/>
      <c r="L71" s="174" t="str">
        <f>IF(G71=0,"",G71/F70)</f>
        <v/>
      </c>
      <c r="M71" s="175"/>
      <c r="N71" s="49" t="str">
        <f t="shared" si="6"/>
        <v/>
      </c>
      <c r="O71" s="49" t="str">
        <f t="shared" si="7"/>
        <v/>
      </c>
      <c r="P71" s="27"/>
    </row>
    <row r="72" spans="1:16" ht="15.75" customHeight="1" x14ac:dyDescent="0.25">
      <c r="A72" s="134" t="s">
        <v>92</v>
      </c>
      <c r="B72" s="42"/>
      <c r="C72" s="42"/>
      <c r="D72" s="42"/>
      <c r="E72" s="42"/>
      <c r="F72" s="42"/>
      <c r="G72" s="42"/>
      <c r="H72" s="131"/>
      <c r="I72" s="119"/>
      <c r="J72" s="120"/>
      <c r="K72" s="122"/>
      <c r="L72" s="164"/>
      <c r="M72" s="175"/>
      <c r="N72" s="165"/>
      <c r="O72" s="176"/>
      <c r="P72" s="27"/>
    </row>
    <row r="73" spans="1:16" ht="15.75" customHeight="1" x14ac:dyDescent="0.25">
      <c r="A73" s="134" t="s">
        <v>93</v>
      </c>
      <c r="B73" s="42"/>
      <c r="C73" s="42"/>
      <c r="D73" s="42"/>
      <c r="E73" s="42"/>
      <c r="F73" s="42"/>
      <c r="G73" s="42"/>
      <c r="H73" s="131"/>
      <c r="I73" s="119"/>
      <c r="J73" s="120"/>
      <c r="K73" s="122"/>
      <c r="L73" s="164"/>
      <c r="M73" s="175"/>
      <c r="N73" s="165"/>
      <c r="O73" s="176"/>
      <c r="P73" s="27"/>
    </row>
    <row r="74" spans="1:16" ht="15.75" customHeight="1" x14ac:dyDescent="0.25">
      <c r="A74" s="134" t="s">
        <v>94</v>
      </c>
      <c r="B74" s="42"/>
      <c r="C74" s="42"/>
      <c r="D74" s="42"/>
      <c r="E74" s="42"/>
      <c r="F74" s="42"/>
      <c r="G74" s="42"/>
      <c r="H74" s="131"/>
      <c r="I74" s="119"/>
      <c r="J74" s="120"/>
      <c r="K74" s="122"/>
      <c r="L74" s="164"/>
      <c r="M74" s="175"/>
      <c r="N74" s="165"/>
      <c r="O74" s="176"/>
      <c r="P74" s="27"/>
    </row>
    <row r="75" spans="1:16" ht="15.75" customHeight="1" x14ac:dyDescent="0.25">
      <c r="A75" s="134" t="s">
        <v>95</v>
      </c>
      <c r="B75" s="42"/>
      <c r="C75" s="42"/>
      <c r="D75" s="42"/>
      <c r="E75" s="42"/>
      <c r="F75" s="42"/>
      <c r="G75" s="42"/>
      <c r="H75" s="131"/>
      <c r="I75" s="128"/>
      <c r="J75" s="129"/>
      <c r="K75" s="130"/>
      <c r="L75" s="177"/>
      <c r="M75" s="175"/>
      <c r="N75" s="178"/>
      <c r="O75" s="160"/>
      <c r="P75" s="27"/>
    </row>
    <row r="76" spans="1:16" ht="18" x14ac:dyDescent="0.25">
      <c r="A76" s="22"/>
      <c r="B76" s="276" t="s">
        <v>80</v>
      </c>
      <c r="C76" s="247"/>
      <c r="D76" s="247"/>
      <c r="E76" s="247"/>
      <c r="F76" s="247"/>
      <c r="G76" s="248"/>
      <c r="H76" s="64">
        <f>SUM(H66:H75)</f>
        <v>0</v>
      </c>
      <c r="I76" s="135" t="str">
        <f>IF(H74=0,"",H74/B66)</f>
        <v/>
      </c>
      <c r="J76" s="135" t="str">
        <f>IF(H76=0,"",H76/B66)</f>
        <v/>
      </c>
      <c r="K76" s="135" t="str">
        <f>IF(H74=0,"",J76-I76)</f>
        <v/>
      </c>
      <c r="L76" s="1"/>
      <c r="M76" s="27"/>
      <c r="N76" s="30"/>
      <c r="O76" s="1"/>
      <c r="P76" s="27"/>
    </row>
    <row r="77" spans="1:16" ht="12.75" customHeight="1" x14ac:dyDescent="0.2">
      <c r="A77" s="211"/>
    </row>
    <row r="78" spans="1:16" ht="12.75" customHeight="1" x14ac:dyDescent="0.2"/>
    <row r="79" spans="1:16" ht="26.25" customHeight="1" x14ac:dyDescent="0.4">
      <c r="A79" s="210"/>
      <c r="B79" s="277" t="s">
        <v>69</v>
      </c>
      <c r="C79" s="236"/>
      <c r="D79" s="236"/>
      <c r="E79" s="236"/>
      <c r="F79" s="236"/>
      <c r="G79" s="236"/>
      <c r="H79" s="132">
        <v>1602</v>
      </c>
      <c r="I79" s="113"/>
      <c r="J79" s="113"/>
      <c r="K79" s="113"/>
      <c r="L79" s="113"/>
      <c r="M79" s="113"/>
      <c r="N79" s="27"/>
      <c r="O79" s="27"/>
      <c r="P79" s="27"/>
    </row>
    <row r="80" spans="1:16" ht="20.25" customHeight="1" x14ac:dyDescent="0.2">
      <c r="A80" s="278" t="s">
        <v>19</v>
      </c>
      <c r="B80" s="246" t="s">
        <v>70</v>
      </c>
      <c r="C80" s="247"/>
      <c r="D80" s="247"/>
      <c r="E80" s="247"/>
      <c r="F80" s="247"/>
      <c r="G80" s="247"/>
      <c r="H80" s="249" t="s">
        <v>20</v>
      </c>
      <c r="I80" s="243" t="s">
        <v>11</v>
      </c>
      <c r="J80" s="243" t="s">
        <v>12</v>
      </c>
      <c r="K80" s="242" t="s">
        <v>13</v>
      </c>
      <c r="L80" s="243" t="s">
        <v>14</v>
      </c>
      <c r="M80" s="244" t="s">
        <v>15</v>
      </c>
      <c r="N80" s="244" t="s">
        <v>16</v>
      </c>
      <c r="O80" s="243" t="s">
        <v>17</v>
      </c>
      <c r="P80" s="27"/>
    </row>
    <row r="81" spans="1:16" ht="15.75" customHeight="1" x14ac:dyDescent="0.25">
      <c r="A81" s="279"/>
      <c r="B81" s="41" t="s">
        <v>71</v>
      </c>
      <c r="C81" s="41" t="s">
        <v>72</v>
      </c>
      <c r="D81" s="41" t="s">
        <v>73</v>
      </c>
      <c r="E81" s="41" t="s">
        <v>74</v>
      </c>
      <c r="F81" s="41" t="s">
        <v>75</v>
      </c>
      <c r="G81" s="41" t="s">
        <v>76</v>
      </c>
      <c r="H81" s="250"/>
      <c r="I81" s="238"/>
      <c r="J81" s="238"/>
      <c r="K81" s="238"/>
      <c r="L81" s="238"/>
      <c r="M81" s="238"/>
      <c r="N81" s="238"/>
      <c r="O81" s="238"/>
      <c r="P81" s="27"/>
    </row>
    <row r="82" spans="1:16" ht="15.75" customHeight="1" x14ac:dyDescent="0.25">
      <c r="A82" s="41">
        <v>1602</v>
      </c>
      <c r="B82" s="42">
        <v>244</v>
      </c>
      <c r="C82" s="42"/>
      <c r="D82" s="42"/>
      <c r="E82" s="42"/>
      <c r="F82" s="42"/>
      <c r="G82" s="42"/>
      <c r="H82" s="131"/>
      <c r="I82" s="114"/>
      <c r="J82" s="115"/>
      <c r="K82" s="116"/>
      <c r="L82" s="117"/>
      <c r="M82" s="44">
        <f>B82</f>
        <v>244</v>
      </c>
      <c r="N82" s="118"/>
      <c r="O82" s="117"/>
      <c r="P82" s="27"/>
    </row>
    <row r="83" spans="1:16" ht="15.75" customHeight="1" x14ac:dyDescent="0.25">
      <c r="A83" s="41">
        <v>1701</v>
      </c>
      <c r="B83" s="42"/>
      <c r="C83" s="42">
        <v>234</v>
      </c>
      <c r="D83" s="42"/>
      <c r="E83" s="42"/>
      <c r="F83" s="42"/>
      <c r="G83" s="42"/>
      <c r="H83" s="131"/>
      <c r="I83" s="119"/>
      <c r="J83" s="120"/>
      <c r="K83" s="121"/>
      <c r="L83" s="50">
        <f>IF(C83=0,"",C83/B82)</f>
        <v>0.95901639344262291</v>
      </c>
      <c r="M83" s="48">
        <v>234</v>
      </c>
      <c r="N83" s="51">
        <f t="shared" ref="N83:N87" si="8">IF(M83=0,"",M83/M82)</f>
        <v>0.95901639344262291</v>
      </c>
      <c r="O83" s="51">
        <f t="shared" ref="O83:O87" si="9">IF(M83=0,"",100%-N83)</f>
        <v>4.0983606557377095E-2</v>
      </c>
      <c r="P83" s="27"/>
    </row>
    <row r="84" spans="1:16" ht="15.75" customHeight="1" x14ac:dyDescent="0.25">
      <c r="A84" s="41" t="s">
        <v>87</v>
      </c>
      <c r="B84" s="42"/>
      <c r="C84" s="42"/>
      <c r="D84" s="42">
        <v>229</v>
      </c>
      <c r="E84" s="42"/>
      <c r="F84" s="42"/>
      <c r="G84" s="42"/>
      <c r="H84" s="131"/>
      <c r="I84" s="119"/>
      <c r="J84" s="120"/>
      <c r="K84" s="121"/>
      <c r="L84" s="174">
        <f>IF(D84=0,"",D84/C83)</f>
        <v>0.9786324786324786</v>
      </c>
      <c r="M84" s="48">
        <v>229</v>
      </c>
      <c r="N84" s="49">
        <f t="shared" si="8"/>
        <v>0.9786324786324786</v>
      </c>
      <c r="O84" s="49">
        <f t="shared" si="9"/>
        <v>2.1367521367521403E-2</v>
      </c>
      <c r="P84" s="32">
        <f>M84/M82</f>
        <v>0.93852459016393441</v>
      </c>
    </row>
    <row r="85" spans="1:16" ht="15.75" customHeight="1" x14ac:dyDescent="0.25">
      <c r="A85" s="41" t="s">
        <v>88</v>
      </c>
      <c r="B85" s="42"/>
      <c r="C85" s="42"/>
      <c r="D85" s="42"/>
      <c r="E85" s="42">
        <v>226</v>
      </c>
      <c r="F85" s="42"/>
      <c r="G85" s="42"/>
      <c r="H85" s="131"/>
      <c r="I85" s="119"/>
      <c r="J85" s="120"/>
      <c r="K85" s="121"/>
      <c r="L85" s="174">
        <f>IF(E85=0,"",E85/D84)</f>
        <v>0.98689956331877726</v>
      </c>
      <c r="M85" s="48">
        <v>229</v>
      </c>
      <c r="N85" s="49">
        <f t="shared" si="8"/>
        <v>1</v>
      </c>
      <c r="O85" s="49">
        <f t="shared" si="9"/>
        <v>0</v>
      </c>
      <c r="P85" s="27"/>
    </row>
    <row r="86" spans="1:16" ht="15.75" customHeight="1" x14ac:dyDescent="0.25">
      <c r="A86" s="41" t="s">
        <v>90</v>
      </c>
      <c r="B86" s="42"/>
      <c r="C86" s="42"/>
      <c r="D86" s="42"/>
      <c r="E86" s="42"/>
      <c r="F86" s="42">
        <v>220</v>
      </c>
      <c r="G86" s="42"/>
      <c r="H86" s="131"/>
      <c r="I86" s="119"/>
      <c r="J86" s="120"/>
      <c r="K86" s="121"/>
      <c r="L86" s="174">
        <f>IF(F86=0,"",F86/E85)</f>
        <v>0.97345132743362828</v>
      </c>
      <c r="M86" s="48">
        <v>220</v>
      </c>
      <c r="N86" s="49">
        <f t="shared" si="8"/>
        <v>0.9606986899563319</v>
      </c>
      <c r="O86" s="49">
        <f t="shared" si="9"/>
        <v>3.9301310043668103E-2</v>
      </c>
      <c r="P86" s="27"/>
    </row>
    <row r="87" spans="1:16" ht="15.75" customHeight="1" x14ac:dyDescent="0.25">
      <c r="A87" s="41" t="s">
        <v>92</v>
      </c>
      <c r="B87" s="42"/>
      <c r="C87" s="42"/>
      <c r="D87" s="42"/>
      <c r="E87" s="42"/>
      <c r="F87" s="42"/>
      <c r="G87" s="42">
        <v>214</v>
      </c>
      <c r="H87" s="131">
        <v>202</v>
      </c>
      <c r="I87" s="119"/>
      <c r="J87" s="120"/>
      <c r="K87" s="121"/>
      <c r="L87" s="174">
        <f>IF(G87=0,"",G87/F86)</f>
        <v>0.97272727272727277</v>
      </c>
      <c r="M87" s="175">
        <v>214</v>
      </c>
      <c r="N87" s="49">
        <f t="shared" si="8"/>
        <v>0.97272727272727277</v>
      </c>
      <c r="O87" s="49">
        <f t="shared" si="9"/>
        <v>2.7272727272727226E-2</v>
      </c>
      <c r="P87" s="27"/>
    </row>
    <row r="88" spans="1:16" ht="15.75" customHeight="1" x14ac:dyDescent="0.25">
      <c r="A88" s="134" t="s">
        <v>93</v>
      </c>
      <c r="B88" s="42"/>
      <c r="C88" s="42"/>
      <c r="D88" s="42"/>
      <c r="E88" s="42"/>
      <c r="F88" s="42"/>
      <c r="G88" s="42">
        <v>9</v>
      </c>
      <c r="H88" s="131">
        <v>3</v>
      </c>
      <c r="I88" s="119"/>
      <c r="J88" s="120"/>
      <c r="K88" s="122"/>
      <c r="L88" s="164"/>
      <c r="M88" s="175">
        <v>9</v>
      </c>
      <c r="N88" s="165"/>
      <c r="O88" s="176"/>
      <c r="P88" s="27"/>
    </row>
    <row r="89" spans="1:16" ht="15.75" customHeight="1" x14ac:dyDescent="0.25">
      <c r="A89" s="134" t="s">
        <v>94</v>
      </c>
      <c r="B89" s="42"/>
      <c r="C89" s="42"/>
      <c r="D89" s="42"/>
      <c r="E89" s="42"/>
      <c r="F89" s="42"/>
      <c r="G89" s="42">
        <v>2</v>
      </c>
      <c r="H89" s="131">
        <v>2</v>
      </c>
      <c r="I89" s="119"/>
      <c r="J89" s="120"/>
      <c r="K89" s="122"/>
      <c r="L89" s="164"/>
      <c r="M89" s="175">
        <v>2</v>
      </c>
      <c r="N89" s="165"/>
      <c r="O89" s="176"/>
      <c r="P89" s="27"/>
    </row>
    <row r="90" spans="1:16" ht="15.75" customHeight="1" x14ac:dyDescent="0.25">
      <c r="A90" s="134" t="s">
        <v>95</v>
      </c>
      <c r="B90" s="42"/>
      <c r="C90" s="42"/>
      <c r="D90" s="42"/>
      <c r="E90" s="42"/>
      <c r="F90" s="42"/>
      <c r="G90" s="42"/>
      <c r="H90" s="131"/>
      <c r="I90" s="119"/>
      <c r="J90" s="120"/>
      <c r="K90" s="122"/>
      <c r="L90" s="164"/>
      <c r="M90" s="175"/>
      <c r="N90" s="165"/>
      <c r="O90" s="176"/>
      <c r="P90" s="27"/>
    </row>
    <row r="91" spans="1:16" ht="15.75" customHeight="1" x14ac:dyDescent="0.25">
      <c r="A91" s="134" t="s">
        <v>123</v>
      </c>
      <c r="B91" s="42"/>
      <c r="C91" s="42"/>
      <c r="D91" s="42"/>
      <c r="E91" s="42"/>
      <c r="F91" s="42"/>
      <c r="G91" s="42"/>
      <c r="H91" s="131"/>
      <c r="I91" s="128"/>
      <c r="J91" s="129"/>
      <c r="K91" s="130"/>
      <c r="L91" s="177"/>
      <c r="M91" s="175"/>
      <c r="N91" s="178"/>
      <c r="O91" s="160"/>
      <c r="P91" s="27"/>
    </row>
    <row r="92" spans="1:16" ht="18" customHeight="1" x14ac:dyDescent="0.25">
      <c r="A92" s="22"/>
      <c r="B92" s="276" t="s">
        <v>80</v>
      </c>
      <c r="C92" s="247"/>
      <c r="D92" s="247"/>
      <c r="E92" s="247"/>
      <c r="F92" s="247"/>
      <c r="G92" s="248"/>
      <c r="H92" s="64">
        <f>SUM(H82:H91)</f>
        <v>207</v>
      </c>
      <c r="I92" s="135">
        <f>H87/B82</f>
        <v>0.82786885245901642</v>
      </c>
      <c r="J92" s="135">
        <f>IF(H92=0,"",H92/B82)</f>
        <v>0.84836065573770492</v>
      </c>
      <c r="K92" s="135">
        <f>J92-I92</f>
        <v>2.0491803278688492E-2</v>
      </c>
      <c r="L92" s="1"/>
      <c r="M92" s="27"/>
      <c r="N92" s="30"/>
      <c r="O92" s="1"/>
      <c r="P92" s="27"/>
    </row>
    <row r="93" spans="1:16" ht="12.75" customHeight="1" x14ac:dyDescent="0.2"/>
    <row r="94" spans="1:16" s="191" customFormat="1" ht="12.75" customHeight="1" x14ac:dyDescent="0.2">
      <c r="A94" s="209"/>
      <c r="H94" s="193"/>
    </row>
    <row r="95" spans="1:16" ht="12.75" customHeight="1" x14ac:dyDescent="0.2">
      <c r="A95" s="212" t="s">
        <v>128</v>
      </c>
    </row>
    <row r="96" spans="1:16" s="191" customFormat="1" ht="12.75" customHeight="1" x14ac:dyDescent="0.2">
      <c r="A96" s="212"/>
      <c r="H96" s="193"/>
    </row>
    <row r="97" spans="1:16" s="191" customFormat="1" ht="12.75" customHeight="1" x14ac:dyDescent="0.2">
      <c r="A97" s="212"/>
      <c r="H97" s="193"/>
    </row>
    <row r="98" spans="1:16" ht="26.25" customHeight="1" x14ac:dyDescent="0.4">
      <c r="A98" s="210"/>
      <c r="B98" s="277" t="s">
        <v>69</v>
      </c>
      <c r="C98" s="236"/>
      <c r="D98" s="236"/>
      <c r="E98" s="236"/>
      <c r="F98" s="236"/>
      <c r="G98" s="236"/>
      <c r="H98" s="132">
        <v>1701</v>
      </c>
      <c r="I98" s="113"/>
      <c r="J98" s="113"/>
      <c r="K98" s="113"/>
      <c r="L98" s="113"/>
      <c r="M98" s="113"/>
      <c r="N98" s="27"/>
      <c r="O98" s="27"/>
      <c r="P98" s="27"/>
    </row>
    <row r="99" spans="1:16" ht="20.25" customHeight="1" x14ac:dyDescent="0.2">
      <c r="A99" s="278" t="s">
        <v>19</v>
      </c>
      <c r="B99" s="246" t="s">
        <v>70</v>
      </c>
      <c r="C99" s="247"/>
      <c r="D99" s="247"/>
      <c r="E99" s="247"/>
      <c r="F99" s="247"/>
      <c r="G99" s="247"/>
      <c r="H99" s="249" t="s">
        <v>20</v>
      </c>
      <c r="I99" s="243" t="s">
        <v>11</v>
      </c>
      <c r="J99" s="243" t="s">
        <v>12</v>
      </c>
      <c r="K99" s="242" t="s">
        <v>13</v>
      </c>
      <c r="L99" s="243" t="s">
        <v>14</v>
      </c>
      <c r="M99" s="244" t="s">
        <v>15</v>
      </c>
      <c r="N99" s="244" t="s">
        <v>16</v>
      </c>
      <c r="O99" s="243" t="s">
        <v>17</v>
      </c>
      <c r="P99" s="27"/>
    </row>
    <row r="100" spans="1:16" ht="15.75" customHeight="1" x14ac:dyDescent="0.25">
      <c r="A100" s="279"/>
      <c r="B100" s="41" t="s">
        <v>71</v>
      </c>
      <c r="C100" s="41" t="s">
        <v>72</v>
      </c>
      <c r="D100" s="41" t="s">
        <v>73</v>
      </c>
      <c r="E100" s="41" t="s">
        <v>74</v>
      </c>
      <c r="F100" s="41" t="s">
        <v>75</v>
      </c>
      <c r="G100" s="41" t="s">
        <v>76</v>
      </c>
      <c r="H100" s="250"/>
      <c r="I100" s="238"/>
      <c r="J100" s="238"/>
      <c r="K100" s="238"/>
      <c r="L100" s="238"/>
      <c r="M100" s="238"/>
      <c r="N100" s="238"/>
      <c r="O100" s="238"/>
      <c r="P100" s="27"/>
    </row>
    <row r="101" spans="1:16" ht="15.75" customHeight="1" x14ac:dyDescent="0.25">
      <c r="A101" s="41">
        <v>1701</v>
      </c>
      <c r="B101" s="42"/>
      <c r="C101" s="42"/>
      <c r="D101" s="42"/>
      <c r="E101" s="42"/>
      <c r="F101" s="42"/>
      <c r="G101" s="42"/>
      <c r="H101" s="131"/>
      <c r="I101" s="114"/>
      <c r="J101" s="115"/>
      <c r="K101" s="116"/>
      <c r="L101" s="117"/>
      <c r="M101" s="44">
        <f>B101</f>
        <v>0</v>
      </c>
      <c r="N101" s="118"/>
      <c r="O101" s="117"/>
      <c r="P101" s="27"/>
    </row>
    <row r="102" spans="1:16" ht="15.75" customHeight="1" x14ac:dyDescent="0.25">
      <c r="A102" s="41" t="s">
        <v>87</v>
      </c>
      <c r="B102" s="42"/>
      <c r="C102" s="42"/>
      <c r="D102" s="42"/>
      <c r="E102" s="42"/>
      <c r="F102" s="42"/>
      <c r="G102" s="42"/>
      <c r="H102" s="131"/>
      <c r="I102" s="119"/>
      <c r="J102" s="120"/>
      <c r="K102" s="121"/>
      <c r="L102" s="50" t="str">
        <f>IF(C102=0,"",C102/B101)</f>
        <v/>
      </c>
      <c r="M102" s="48"/>
      <c r="N102" s="51" t="str">
        <f t="shared" ref="N102:N106" si="10">IF(M102=0,"",M102/M101)</f>
        <v/>
      </c>
      <c r="O102" s="51" t="str">
        <f t="shared" ref="O102:O106" si="11">IF(M102=0,"",100%-N102)</f>
        <v/>
      </c>
      <c r="P102" s="27"/>
    </row>
    <row r="103" spans="1:16" ht="15.75" customHeight="1" x14ac:dyDescent="0.25">
      <c r="A103" s="41" t="s">
        <v>88</v>
      </c>
      <c r="B103" s="42"/>
      <c r="C103" s="42"/>
      <c r="D103" s="42"/>
      <c r="E103" s="42"/>
      <c r="F103" s="42"/>
      <c r="G103" s="42"/>
      <c r="H103" s="131"/>
      <c r="I103" s="119"/>
      <c r="J103" s="120"/>
      <c r="K103" s="121"/>
      <c r="L103" s="174" t="str">
        <f>IF(D103=0,"",D103/C102)</f>
        <v/>
      </c>
      <c r="M103" s="48"/>
      <c r="N103" s="49" t="str">
        <f t="shared" si="10"/>
        <v/>
      </c>
      <c r="O103" s="49" t="str">
        <f t="shared" si="11"/>
        <v/>
      </c>
      <c r="P103" s="32" t="e">
        <f>M103/M101</f>
        <v>#DIV/0!</v>
      </c>
    </row>
    <row r="104" spans="1:16" ht="15.75" customHeight="1" x14ac:dyDescent="0.25">
      <c r="A104" s="41" t="s">
        <v>90</v>
      </c>
      <c r="B104" s="42"/>
      <c r="C104" s="42"/>
      <c r="D104" s="42"/>
      <c r="E104" s="42"/>
      <c r="F104" s="42"/>
      <c r="G104" s="42"/>
      <c r="H104" s="131"/>
      <c r="I104" s="119"/>
      <c r="J104" s="120"/>
      <c r="K104" s="121"/>
      <c r="L104" s="174" t="str">
        <f>IF(E104=0,"",E104/D103)</f>
        <v/>
      </c>
      <c r="M104" s="48"/>
      <c r="N104" s="49" t="str">
        <f t="shared" si="10"/>
        <v/>
      </c>
      <c r="O104" s="49" t="str">
        <f t="shared" si="11"/>
        <v/>
      </c>
      <c r="P104" s="27"/>
    </row>
    <row r="105" spans="1:16" ht="15.75" customHeight="1" x14ac:dyDescent="0.25">
      <c r="A105" s="41" t="s">
        <v>92</v>
      </c>
      <c r="B105" s="42"/>
      <c r="C105" s="42"/>
      <c r="D105" s="42"/>
      <c r="E105" s="42"/>
      <c r="F105" s="42"/>
      <c r="G105" s="42"/>
      <c r="H105" s="131"/>
      <c r="I105" s="119"/>
      <c r="J105" s="120"/>
      <c r="K105" s="121"/>
      <c r="L105" s="174" t="str">
        <f>IF(F105=0,"",F105/E104)</f>
        <v/>
      </c>
      <c r="M105" s="48"/>
      <c r="N105" s="49" t="str">
        <f t="shared" si="10"/>
        <v/>
      </c>
      <c r="O105" s="49" t="str">
        <f t="shared" si="11"/>
        <v/>
      </c>
      <c r="P105" s="27"/>
    </row>
    <row r="106" spans="1:16" ht="15.75" customHeight="1" x14ac:dyDescent="0.25">
      <c r="A106" s="41">
        <v>1902</v>
      </c>
      <c r="B106" s="42"/>
      <c r="C106" s="42"/>
      <c r="D106" s="42"/>
      <c r="E106" s="42"/>
      <c r="F106" s="42"/>
      <c r="G106" s="42"/>
      <c r="H106" s="131"/>
      <c r="I106" s="119"/>
      <c r="J106" s="120"/>
      <c r="K106" s="121"/>
      <c r="L106" s="174" t="str">
        <f>IF(G106=0,"",G106/F105)</f>
        <v/>
      </c>
      <c r="M106" s="175"/>
      <c r="N106" s="49" t="str">
        <f t="shared" si="10"/>
        <v/>
      </c>
      <c r="O106" s="49" t="str">
        <f t="shared" si="11"/>
        <v/>
      </c>
      <c r="P106" s="27"/>
    </row>
    <row r="107" spans="1:16" ht="15.75" customHeight="1" x14ac:dyDescent="0.25">
      <c r="A107" s="134" t="s">
        <v>94</v>
      </c>
      <c r="B107" s="42"/>
      <c r="C107" s="42"/>
      <c r="D107" s="42"/>
      <c r="E107" s="42"/>
      <c r="F107" s="42"/>
      <c r="G107" s="42"/>
      <c r="H107" s="131"/>
      <c r="I107" s="119"/>
      <c r="J107" s="120"/>
      <c r="K107" s="122"/>
      <c r="L107" s="164"/>
      <c r="M107" s="175"/>
      <c r="N107" s="165"/>
      <c r="O107" s="176"/>
      <c r="P107" s="27"/>
    </row>
    <row r="108" spans="1:16" ht="15.75" customHeight="1" x14ac:dyDescent="0.25">
      <c r="A108" s="134" t="s">
        <v>95</v>
      </c>
      <c r="B108" s="42"/>
      <c r="C108" s="42"/>
      <c r="D108" s="42"/>
      <c r="E108" s="42"/>
      <c r="F108" s="42"/>
      <c r="G108" s="42"/>
      <c r="H108" s="131"/>
      <c r="I108" s="119"/>
      <c r="J108" s="120"/>
      <c r="K108" s="122"/>
      <c r="L108" s="164"/>
      <c r="M108" s="175"/>
      <c r="N108" s="165"/>
      <c r="O108" s="176"/>
      <c r="P108" s="27"/>
    </row>
    <row r="109" spans="1:16" ht="15.75" customHeight="1" x14ac:dyDescent="0.25">
      <c r="A109" s="134" t="s">
        <v>123</v>
      </c>
      <c r="B109" s="42"/>
      <c r="C109" s="42"/>
      <c r="D109" s="42"/>
      <c r="E109" s="42"/>
      <c r="F109" s="42"/>
      <c r="G109" s="42"/>
      <c r="H109" s="131"/>
      <c r="I109" s="119"/>
      <c r="J109" s="120"/>
      <c r="K109" s="122"/>
      <c r="L109" s="164"/>
      <c r="M109" s="175"/>
      <c r="N109" s="165"/>
      <c r="O109" s="176"/>
      <c r="P109" s="27"/>
    </row>
    <row r="110" spans="1:16" ht="15.75" customHeight="1" x14ac:dyDescent="0.25">
      <c r="A110" s="134" t="s">
        <v>96</v>
      </c>
      <c r="B110" s="42"/>
      <c r="C110" s="42"/>
      <c r="D110" s="42"/>
      <c r="E110" s="42"/>
      <c r="F110" s="42"/>
      <c r="G110" s="42"/>
      <c r="H110" s="131"/>
      <c r="I110" s="128"/>
      <c r="J110" s="129"/>
      <c r="K110" s="130"/>
      <c r="L110" s="177"/>
      <c r="M110" s="175"/>
      <c r="N110" s="178"/>
      <c r="O110" s="160"/>
      <c r="P110" s="27"/>
    </row>
    <row r="111" spans="1:16" ht="18" customHeight="1" x14ac:dyDescent="0.25">
      <c r="A111" s="22"/>
      <c r="B111" s="276" t="s">
        <v>80</v>
      </c>
      <c r="C111" s="247"/>
      <c r="D111" s="247"/>
      <c r="E111" s="247"/>
      <c r="F111" s="247"/>
      <c r="G111" s="248"/>
      <c r="H111" s="64">
        <f>SUM(H101:H110)</f>
        <v>0</v>
      </c>
      <c r="I111" s="135" t="str">
        <f>IF(H109=0,"",H109/B101)</f>
        <v/>
      </c>
      <c r="J111" s="135" t="str">
        <f>IF(H111=0,"",H111/B101)</f>
        <v/>
      </c>
      <c r="K111" s="135" t="str">
        <f>IF(H109=0,"",J111-I111)</f>
        <v/>
      </c>
      <c r="L111" s="1"/>
      <c r="M111" s="27"/>
      <c r="N111" s="30"/>
      <c r="O111" s="1"/>
      <c r="P111" s="27"/>
    </row>
    <row r="112" spans="1:16" ht="12.75" customHeight="1" x14ac:dyDescent="0.2">
      <c r="A112" s="211"/>
      <c r="B112" s="27"/>
      <c r="C112" s="27"/>
      <c r="D112" s="27"/>
      <c r="E112" s="27"/>
      <c r="F112" s="27"/>
      <c r="G112" s="27"/>
      <c r="H112" s="200"/>
      <c r="I112" s="27"/>
      <c r="J112" s="27"/>
      <c r="K112" s="27"/>
      <c r="L112" s="27"/>
      <c r="M112" s="27"/>
      <c r="N112" s="27"/>
      <c r="O112" s="27"/>
      <c r="P112" s="27"/>
    </row>
    <row r="113" spans="1:16" ht="12.75" customHeight="1" x14ac:dyDescent="0.2">
      <c r="A113" s="211"/>
      <c r="B113" s="27"/>
      <c r="C113" s="27"/>
      <c r="D113" s="27"/>
      <c r="E113" s="27"/>
      <c r="F113" s="27"/>
      <c r="G113" s="27"/>
      <c r="H113" s="200"/>
      <c r="I113" s="27"/>
      <c r="J113" s="27"/>
      <c r="K113" s="27"/>
      <c r="L113" s="27"/>
      <c r="M113" s="27"/>
      <c r="N113" s="27"/>
      <c r="O113" s="27"/>
      <c r="P113" s="27"/>
    </row>
    <row r="114" spans="1:16" ht="26.25" customHeight="1" x14ac:dyDescent="0.4">
      <c r="A114" s="210"/>
      <c r="B114" s="277" t="s">
        <v>69</v>
      </c>
      <c r="C114" s="236"/>
      <c r="D114" s="236"/>
      <c r="E114" s="236"/>
      <c r="F114" s="236"/>
      <c r="G114" s="236"/>
      <c r="H114" s="132">
        <v>1702</v>
      </c>
      <c r="I114" s="113"/>
      <c r="J114" s="113"/>
      <c r="K114" s="113"/>
      <c r="L114" s="113"/>
      <c r="M114" s="113"/>
      <c r="N114" s="27"/>
      <c r="O114" s="27"/>
      <c r="P114" s="27"/>
    </row>
    <row r="115" spans="1:16" ht="20.25" customHeight="1" x14ac:dyDescent="0.2">
      <c r="A115" s="278" t="s">
        <v>19</v>
      </c>
      <c r="B115" s="246" t="s">
        <v>70</v>
      </c>
      <c r="C115" s="247"/>
      <c r="D115" s="247"/>
      <c r="E115" s="247"/>
      <c r="F115" s="247"/>
      <c r="G115" s="247"/>
      <c r="H115" s="249" t="s">
        <v>20</v>
      </c>
      <c r="I115" s="243" t="s">
        <v>11</v>
      </c>
      <c r="J115" s="243" t="s">
        <v>12</v>
      </c>
      <c r="K115" s="242" t="s">
        <v>13</v>
      </c>
      <c r="L115" s="243" t="s">
        <v>14</v>
      </c>
      <c r="M115" s="244" t="s">
        <v>15</v>
      </c>
      <c r="N115" s="244" t="s">
        <v>16</v>
      </c>
      <c r="O115" s="243" t="s">
        <v>17</v>
      </c>
      <c r="P115" s="27"/>
    </row>
    <row r="116" spans="1:16" ht="15.75" customHeight="1" x14ac:dyDescent="0.25">
      <c r="A116" s="279"/>
      <c r="B116" s="41" t="s">
        <v>71</v>
      </c>
      <c r="C116" s="41" t="s">
        <v>72</v>
      </c>
      <c r="D116" s="41" t="s">
        <v>73</v>
      </c>
      <c r="E116" s="41" t="s">
        <v>74</v>
      </c>
      <c r="F116" s="41" t="s">
        <v>75</v>
      </c>
      <c r="G116" s="41" t="s">
        <v>76</v>
      </c>
      <c r="H116" s="250"/>
      <c r="I116" s="238"/>
      <c r="J116" s="238"/>
      <c r="K116" s="238"/>
      <c r="L116" s="238"/>
      <c r="M116" s="238"/>
      <c r="N116" s="238"/>
      <c r="O116" s="238"/>
      <c r="P116" s="27"/>
    </row>
    <row r="117" spans="1:16" ht="15.75" customHeight="1" x14ac:dyDescent="0.25">
      <c r="A117" s="41">
        <v>1702</v>
      </c>
      <c r="B117" s="42">
        <v>244</v>
      </c>
      <c r="C117" s="42"/>
      <c r="D117" s="42"/>
      <c r="E117" s="42"/>
      <c r="F117" s="42"/>
      <c r="G117" s="42"/>
      <c r="H117" s="131"/>
      <c r="I117" s="114"/>
      <c r="J117" s="115"/>
      <c r="K117" s="116"/>
      <c r="L117" s="117"/>
      <c r="M117" s="44">
        <f>B117</f>
        <v>244</v>
      </c>
      <c r="N117" s="118"/>
      <c r="O117" s="117"/>
      <c r="P117" s="27"/>
    </row>
    <row r="118" spans="1:16" ht="15.75" customHeight="1" x14ac:dyDescent="0.25">
      <c r="A118" s="41">
        <v>1801</v>
      </c>
      <c r="B118" s="42"/>
      <c r="C118" s="42">
        <v>228</v>
      </c>
      <c r="D118" s="42"/>
      <c r="E118" s="42"/>
      <c r="F118" s="42"/>
      <c r="G118" s="42"/>
      <c r="H118" s="131"/>
      <c r="I118" s="119"/>
      <c r="J118" s="120"/>
      <c r="K118" s="121"/>
      <c r="L118" s="50">
        <f>IF(C118=0,"",C118/B117)</f>
        <v>0.93442622950819676</v>
      </c>
      <c r="M118" s="48">
        <v>228</v>
      </c>
      <c r="N118" s="51">
        <f t="shared" ref="N118:N122" si="12">IF(M118=0,"",M118/M117)</f>
        <v>0.93442622950819676</v>
      </c>
      <c r="O118" s="51">
        <f t="shared" ref="O118:O122" si="13">IF(M118=0,"",100%-N118)</f>
        <v>6.557377049180324E-2</v>
      </c>
      <c r="P118" s="27"/>
    </row>
    <row r="119" spans="1:16" ht="15.75" customHeight="1" x14ac:dyDescent="0.25">
      <c r="A119" s="41">
        <v>1802</v>
      </c>
      <c r="B119" s="42"/>
      <c r="C119" s="42"/>
      <c r="D119" s="42">
        <v>224</v>
      </c>
      <c r="E119" s="42"/>
      <c r="F119" s="42"/>
      <c r="G119" s="42"/>
      <c r="H119" s="131"/>
      <c r="I119" s="119"/>
      <c r="J119" s="120"/>
      <c r="K119" s="121"/>
      <c r="L119" s="174">
        <f>IF(D119=0,"",D119/C118)</f>
        <v>0.98245614035087714</v>
      </c>
      <c r="M119" s="48">
        <v>224</v>
      </c>
      <c r="N119" s="49">
        <f t="shared" si="12"/>
        <v>0.98245614035087714</v>
      </c>
      <c r="O119" s="49">
        <f t="shared" si="13"/>
        <v>1.7543859649122862E-2</v>
      </c>
      <c r="P119" s="32">
        <f>M119/M117</f>
        <v>0.91803278688524592</v>
      </c>
    </row>
    <row r="120" spans="1:16" ht="15.75" customHeight="1" x14ac:dyDescent="0.25">
      <c r="A120" s="41">
        <v>1901</v>
      </c>
      <c r="B120" s="42"/>
      <c r="C120" s="42"/>
      <c r="D120" s="42"/>
      <c r="E120" s="42">
        <v>220</v>
      </c>
      <c r="F120" s="42"/>
      <c r="G120" s="42"/>
      <c r="H120" s="131"/>
      <c r="I120" s="119"/>
      <c r="J120" s="120"/>
      <c r="K120" s="121"/>
      <c r="L120" s="174">
        <f>IF(E120=0,"",E120/D119)</f>
        <v>0.9821428571428571</v>
      </c>
      <c r="M120" s="48">
        <v>221</v>
      </c>
      <c r="N120" s="49">
        <f t="shared" si="12"/>
        <v>0.9866071428571429</v>
      </c>
      <c r="O120" s="49">
        <f t="shared" si="13"/>
        <v>1.3392857142857095E-2</v>
      </c>
      <c r="P120" s="27"/>
    </row>
    <row r="121" spans="1:16" ht="15.75" customHeight="1" x14ac:dyDescent="0.25">
      <c r="A121" s="41">
        <v>1902</v>
      </c>
      <c r="B121" s="42"/>
      <c r="C121" s="42"/>
      <c r="D121" s="42"/>
      <c r="E121" s="42"/>
      <c r="F121" s="42">
        <v>208</v>
      </c>
      <c r="G121" s="42"/>
      <c r="H121" s="131"/>
      <c r="I121" s="119"/>
      <c r="J121" s="120"/>
      <c r="K121" s="121"/>
      <c r="L121" s="174">
        <f>IF(F121=0,"",F121/E120)</f>
        <v>0.94545454545454544</v>
      </c>
      <c r="M121" s="48">
        <v>209</v>
      </c>
      <c r="N121" s="49">
        <f t="shared" si="12"/>
        <v>0.94570135746606332</v>
      </c>
      <c r="O121" s="49">
        <f t="shared" si="13"/>
        <v>5.4298642533936681E-2</v>
      </c>
      <c r="P121" s="27"/>
    </row>
    <row r="122" spans="1:16" ht="15.75" customHeight="1" x14ac:dyDescent="0.25">
      <c r="A122" s="41">
        <v>2001</v>
      </c>
      <c r="B122" s="42"/>
      <c r="C122" s="42"/>
      <c r="D122" s="42"/>
      <c r="E122" s="42"/>
      <c r="F122" s="42"/>
      <c r="G122" s="42">
        <v>203</v>
      </c>
      <c r="H122" s="131">
        <v>192</v>
      </c>
      <c r="I122" s="119"/>
      <c r="J122" s="120"/>
      <c r="K122" s="121"/>
      <c r="L122" s="174">
        <f>IF(G122=0,"",G122/F121)</f>
        <v>0.97596153846153844</v>
      </c>
      <c r="M122" s="175">
        <v>205</v>
      </c>
      <c r="N122" s="49">
        <f t="shared" si="12"/>
        <v>0.98086124401913877</v>
      </c>
      <c r="O122" s="49">
        <f t="shared" si="13"/>
        <v>1.9138755980861233E-2</v>
      </c>
      <c r="P122" s="27"/>
    </row>
    <row r="123" spans="1:16" ht="15.75" customHeight="1" x14ac:dyDescent="0.25">
      <c r="A123" s="134" t="s">
        <v>95</v>
      </c>
      <c r="B123" s="42"/>
      <c r="C123" s="42"/>
      <c r="D123" s="42"/>
      <c r="E123" s="42"/>
      <c r="F123" s="42"/>
      <c r="G123" s="42">
        <v>6</v>
      </c>
      <c r="H123" s="131">
        <v>3</v>
      </c>
      <c r="I123" s="119"/>
      <c r="J123" s="120"/>
      <c r="K123" s="122"/>
      <c r="L123" s="164"/>
      <c r="M123" s="175">
        <v>6</v>
      </c>
      <c r="N123" s="165"/>
      <c r="O123" s="176"/>
      <c r="P123" s="27"/>
    </row>
    <row r="124" spans="1:16" ht="15.75" customHeight="1" x14ac:dyDescent="0.25">
      <c r="A124" s="134" t="s">
        <v>123</v>
      </c>
      <c r="B124" s="42"/>
      <c r="C124" s="42"/>
      <c r="D124" s="42"/>
      <c r="E124" s="42"/>
      <c r="F124" s="42"/>
      <c r="G124" s="42">
        <v>6</v>
      </c>
      <c r="H124" s="131">
        <v>4</v>
      </c>
      <c r="I124" s="119"/>
      <c r="J124" s="120"/>
      <c r="K124" s="122"/>
      <c r="L124" s="164"/>
      <c r="M124" s="175">
        <v>6</v>
      </c>
      <c r="N124" s="165"/>
      <c r="O124" s="176"/>
      <c r="P124" s="27"/>
    </row>
    <row r="125" spans="1:16" ht="15.75" customHeight="1" x14ac:dyDescent="0.25">
      <c r="A125" s="134" t="s">
        <v>96</v>
      </c>
      <c r="B125" s="42"/>
      <c r="C125" s="42"/>
      <c r="D125" s="42"/>
      <c r="E125" s="42"/>
      <c r="F125" s="42"/>
      <c r="G125" s="42">
        <v>2</v>
      </c>
      <c r="H125" s="131">
        <v>1</v>
      </c>
      <c r="I125" s="119"/>
      <c r="J125" s="120"/>
      <c r="K125" s="122"/>
      <c r="L125" s="164"/>
      <c r="M125" s="175">
        <v>2</v>
      </c>
      <c r="N125" s="165"/>
      <c r="O125" s="176"/>
      <c r="P125" s="27"/>
    </row>
    <row r="126" spans="1:16" ht="15.75" customHeight="1" x14ac:dyDescent="0.25">
      <c r="A126" s="134" t="s">
        <v>124</v>
      </c>
      <c r="B126" s="42"/>
      <c r="C126" s="42"/>
      <c r="D126" s="42"/>
      <c r="E126" s="42"/>
      <c r="F126" s="42"/>
      <c r="G126" s="42"/>
      <c r="H126" s="131"/>
      <c r="I126" s="128"/>
      <c r="J126" s="129"/>
      <c r="K126" s="130"/>
      <c r="L126" s="177"/>
      <c r="M126" s="175"/>
      <c r="N126" s="178"/>
      <c r="O126" s="160"/>
      <c r="P126" s="27"/>
    </row>
    <row r="127" spans="1:16" ht="18" customHeight="1" x14ac:dyDescent="0.25">
      <c r="A127" s="22"/>
      <c r="B127" s="276" t="s">
        <v>80</v>
      </c>
      <c r="C127" s="247"/>
      <c r="D127" s="247"/>
      <c r="E127" s="247"/>
      <c r="F127" s="247"/>
      <c r="G127" s="248"/>
      <c r="H127" s="64">
        <f>SUM(H117:H126)</f>
        <v>200</v>
      </c>
      <c r="I127" s="135">
        <f>IF(H122=0,"",H122/B117)</f>
        <v>0.78688524590163933</v>
      </c>
      <c r="J127" s="135">
        <f>IF(H127=0,"",H127/B117)</f>
        <v>0.81967213114754101</v>
      </c>
      <c r="K127" s="135">
        <f>IF(H125=0,"",J127-I127)</f>
        <v>3.2786885245901676E-2</v>
      </c>
      <c r="L127" s="1"/>
      <c r="M127" s="27"/>
      <c r="N127" s="30"/>
      <c r="O127" s="1"/>
      <c r="P127" s="27"/>
    </row>
    <row r="128" spans="1:16" ht="12.75" customHeight="1" x14ac:dyDescent="0.2"/>
    <row r="129" spans="1:16" s="153" customFormat="1" ht="12.75" customHeight="1" x14ac:dyDescent="0.2">
      <c r="A129" s="209"/>
      <c r="H129" s="193"/>
    </row>
    <row r="130" spans="1:16" ht="12.75" customHeight="1" x14ac:dyDescent="0.2">
      <c r="A130" s="212" t="s">
        <v>128</v>
      </c>
    </row>
    <row r="131" spans="1:16" s="191" customFormat="1" ht="12.75" customHeight="1" x14ac:dyDescent="0.2">
      <c r="A131" s="212"/>
      <c r="H131" s="193"/>
    </row>
    <row r="132" spans="1:16" s="191" customFormat="1" ht="12.75" customHeight="1" x14ac:dyDescent="0.2">
      <c r="A132" s="212"/>
      <c r="H132" s="193"/>
    </row>
    <row r="133" spans="1:16" ht="26.25" customHeight="1" x14ac:dyDescent="0.4">
      <c r="A133" s="210"/>
      <c r="B133" s="277" t="s">
        <v>69</v>
      </c>
      <c r="C133" s="236"/>
      <c r="D133" s="236"/>
      <c r="E133" s="236"/>
      <c r="F133" s="236"/>
      <c r="G133" s="236"/>
      <c r="H133" s="132">
        <v>1801</v>
      </c>
      <c r="I133" s="113"/>
      <c r="J133" s="113"/>
      <c r="K133" s="113"/>
      <c r="L133" s="113"/>
      <c r="M133" s="113"/>
      <c r="N133" s="27"/>
      <c r="O133" s="27"/>
      <c r="P133" s="27"/>
    </row>
    <row r="134" spans="1:16" ht="20.25" customHeight="1" x14ac:dyDescent="0.2">
      <c r="A134" s="278" t="s">
        <v>19</v>
      </c>
      <c r="B134" s="246" t="s">
        <v>70</v>
      </c>
      <c r="C134" s="247"/>
      <c r="D134" s="247"/>
      <c r="E134" s="247"/>
      <c r="F134" s="247"/>
      <c r="G134" s="247"/>
      <c r="H134" s="249" t="s">
        <v>20</v>
      </c>
      <c r="I134" s="243" t="s">
        <v>11</v>
      </c>
      <c r="J134" s="243" t="s">
        <v>12</v>
      </c>
      <c r="K134" s="242" t="s">
        <v>13</v>
      </c>
      <c r="L134" s="243" t="s">
        <v>14</v>
      </c>
      <c r="M134" s="244" t="s">
        <v>15</v>
      </c>
      <c r="N134" s="244" t="s">
        <v>16</v>
      </c>
      <c r="O134" s="243" t="s">
        <v>17</v>
      </c>
      <c r="P134" s="27"/>
    </row>
    <row r="135" spans="1:16" ht="15.75" customHeight="1" x14ac:dyDescent="0.25">
      <c r="A135" s="279"/>
      <c r="B135" s="41" t="s">
        <v>71</v>
      </c>
      <c r="C135" s="41" t="s">
        <v>72</v>
      </c>
      <c r="D135" s="41" t="s">
        <v>73</v>
      </c>
      <c r="E135" s="41" t="s">
        <v>74</v>
      </c>
      <c r="F135" s="41" t="s">
        <v>75</v>
      </c>
      <c r="G135" s="41" t="s">
        <v>76</v>
      </c>
      <c r="H135" s="250"/>
      <c r="I135" s="238"/>
      <c r="J135" s="238"/>
      <c r="K135" s="238"/>
      <c r="L135" s="238"/>
      <c r="M135" s="238"/>
      <c r="N135" s="238"/>
      <c r="O135" s="238"/>
      <c r="P135" s="27"/>
    </row>
    <row r="136" spans="1:16" ht="15.75" customHeight="1" x14ac:dyDescent="0.25">
      <c r="A136" s="41">
        <v>1801</v>
      </c>
      <c r="B136" s="42"/>
      <c r="C136" s="42"/>
      <c r="D136" s="42"/>
      <c r="E136" s="42"/>
      <c r="F136" s="42"/>
      <c r="G136" s="42"/>
      <c r="H136" s="131"/>
      <c r="I136" s="114"/>
      <c r="J136" s="115"/>
      <c r="K136" s="116"/>
      <c r="L136" s="117"/>
      <c r="M136" s="44">
        <f>B136</f>
        <v>0</v>
      </c>
      <c r="N136" s="118"/>
      <c r="O136" s="117"/>
      <c r="P136" s="27"/>
    </row>
    <row r="137" spans="1:16" ht="15.75" customHeight="1" x14ac:dyDescent="0.25">
      <c r="A137" s="41">
        <v>1802</v>
      </c>
      <c r="B137" s="42"/>
      <c r="C137" s="42"/>
      <c r="D137" s="42"/>
      <c r="E137" s="42"/>
      <c r="F137" s="42"/>
      <c r="G137" s="42"/>
      <c r="H137" s="131"/>
      <c r="I137" s="119"/>
      <c r="J137" s="120"/>
      <c r="K137" s="121"/>
      <c r="L137" s="50" t="str">
        <f>IF(C137=0,"",C137/B136)</f>
        <v/>
      </c>
      <c r="M137" s="48"/>
      <c r="N137" s="51" t="str">
        <f t="shared" ref="N137:N141" si="14">IF(M137=0,"",M137/M136)</f>
        <v/>
      </c>
      <c r="O137" s="51" t="str">
        <f t="shared" ref="O137:O141" si="15">IF(M137=0,"",100%-N137)</f>
        <v/>
      </c>
      <c r="P137" s="27"/>
    </row>
    <row r="138" spans="1:16" ht="15.75" customHeight="1" x14ac:dyDescent="0.25">
      <c r="A138" s="41">
        <v>1901</v>
      </c>
      <c r="B138" s="42"/>
      <c r="C138" s="42"/>
      <c r="D138" s="42"/>
      <c r="E138" s="42"/>
      <c r="F138" s="42"/>
      <c r="G138" s="42"/>
      <c r="H138" s="131"/>
      <c r="I138" s="119"/>
      <c r="J138" s="120"/>
      <c r="K138" s="121"/>
      <c r="L138" s="174" t="str">
        <f>IF(D138=0,"",D138/C137)</f>
        <v/>
      </c>
      <c r="M138" s="48"/>
      <c r="N138" s="49" t="str">
        <f t="shared" si="14"/>
        <v/>
      </c>
      <c r="O138" s="49" t="str">
        <f t="shared" si="15"/>
        <v/>
      </c>
      <c r="P138" s="32" t="e">
        <f>M138/M136</f>
        <v>#DIV/0!</v>
      </c>
    </row>
    <row r="139" spans="1:16" ht="15.75" customHeight="1" x14ac:dyDescent="0.25">
      <c r="A139" s="41">
        <v>1902</v>
      </c>
      <c r="B139" s="42"/>
      <c r="C139" s="42"/>
      <c r="D139" s="42"/>
      <c r="E139" s="42"/>
      <c r="F139" s="42"/>
      <c r="G139" s="42"/>
      <c r="H139" s="131"/>
      <c r="I139" s="119"/>
      <c r="J139" s="120"/>
      <c r="K139" s="121"/>
      <c r="L139" s="174" t="str">
        <f>IF(E139=0,"",E139/D138)</f>
        <v/>
      </c>
      <c r="M139" s="48"/>
      <c r="N139" s="49" t="str">
        <f t="shared" si="14"/>
        <v/>
      </c>
      <c r="O139" s="49" t="str">
        <f t="shared" si="15"/>
        <v/>
      </c>
      <c r="P139" s="27"/>
    </row>
    <row r="140" spans="1:16" ht="15.75" customHeight="1" x14ac:dyDescent="0.25">
      <c r="A140" s="41">
        <v>2001</v>
      </c>
      <c r="B140" s="42"/>
      <c r="C140" s="42"/>
      <c r="D140" s="42"/>
      <c r="E140" s="42"/>
      <c r="F140" s="42"/>
      <c r="G140" s="42"/>
      <c r="H140" s="131"/>
      <c r="I140" s="119"/>
      <c r="J140" s="120"/>
      <c r="K140" s="121"/>
      <c r="L140" s="174" t="str">
        <f>IF(F140=0,"",F140/E139)</f>
        <v/>
      </c>
      <c r="M140" s="48"/>
      <c r="N140" s="49" t="str">
        <f t="shared" si="14"/>
        <v/>
      </c>
      <c r="O140" s="49" t="str">
        <f t="shared" si="15"/>
        <v/>
      </c>
      <c r="P140" s="27"/>
    </row>
    <row r="141" spans="1:16" ht="15.75" customHeight="1" x14ac:dyDescent="0.25">
      <c r="A141" s="136">
        <v>2002</v>
      </c>
      <c r="B141" s="42"/>
      <c r="C141" s="42"/>
      <c r="D141" s="42"/>
      <c r="E141" s="42"/>
      <c r="F141" s="42"/>
      <c r="G141" s="42"/>
      <c r="H141" s="131"/>
      <c r="I141" s="119"/>
      <c r="J141" s="120"/>
      <c r="K141" s="121"/>
      <c r="L141" s="174" t="str">
        <f>IF(G141=0,"",G141/F140)</f>
        <v/>
      </c>
      <c r="M141" s="175"/>
      <c r="N141" s="49" t="str">
        <f t="shared" si="14"/>
        <v/>
      </c>
      <c r="O141" s="49" t="str">
        <f t="shared" si="15"/>
        <v/>
      </c>
      <c r="P141" s="27"/>
    </row>
    <row r="142" spans="1:16" ht="15.75" customHeight="1" x14ac:dyDescent="0.25">
      <c r="A142" s="134" t="s">
        <v>123</v>
      </c>
      <c r="B142" s="42"/>
      <c r="C142" s="42"/>
      <c r="D142" s="42"/>
      <c r="E142" s="42"/>
      <c r="F142" s="42"/>
      <c r="G142" s="42"/>
      <c r="H142" s="131"/>
      <c r="I142" s="119"/>
      <c r="J142" s="120"/>
      <c r="K142" s="122"/>
      <c r="L142" s="164"/>
      <c r="M142" s="175"/>
      <c r="N142" s="165"/>
      <c r="O142" s="176"/>
      <c r="P142" s="27"/>
    </row>
    <row r="143" spans="1:16" ht="15.75" customHeight="1" x14ac:dyDescent="0.25">
      <c r="A143" s="134" t="s">
        <v>96</v>
      </c>
      <c r="B143" s="42"/>
      <c r="C143" s="42"/>
      <c r="D143" s="42"/>
      <c r="E143" s="42"/>
      <c r="F143" s="42"/>
      <c r="G143" s="42"/>
      <c r="H143" s="131"/>
      <c r="I143" s="119"/>
      <c r="J143" s="120"/>
      <c r="K143" s="122"/>
      <c r="L143" s="164"/>
      <c r="M143" s="175"/>
      <c r="N143" s="165"/>
      <c r="O143" s="176"/>
      <c r="P143" s="27"/>
    </row>
    <row r="144" spans="1:16" ht="15.75" customHeight="1" x14ac:dyDescent="0.25">
      <c r="A144" s="134" t="s">
        <v>124</v>
      </c>
      <c r="B144" s="42"/>
      <c r="C144" s="42"/>
      <c r="D144" s="42"/>
      <c r="E144" s="42"/>
      <c r="F144" s="42"/>
      <c r="G144" s="42"/>
      <c r="H144" s="131"/>
      <c r="I144" s="119"/>
      <c r="J144" s="120"/>
      <c r="K144" s="122"/>
      <c r="L144" s="164"/>
      <c r="M144" s="175"/>
      <c r="N144" s="165"/>
      <c r="O144" s="176"/>
      <c r="P144" s="27"/>
    </row>
    <row r="145" spans="1:16" ht="15.75" customHeight="1" x14ac:dyDescent="0.25">
      <c r="A145" s="134" t="s">
        <v>97</v>
      </c>
      <c r="B145" s="42"/>
      <c r="C145" s="42"/>
      <c r="D145" s="42"/>
      <c r="E145" s="42"/>
      <c r="F145" s="42"/>
      <c r="G145" s="42"/>
      <c r="H145" s="131"/>
      <c r="I145" s="128"/>
      <c r="J145" s="129"/>
      <c r="K145" s="130"/>
      <c r="L145" s="177"/>
      <c r="M145" s="175"/>
      <c r="N145" s="178"/>
      <c r="O145" s="160"/>
      <c r="P145" s="27"/>
    </row>
    <row r="146" spans="1:16" ht="18" customHeight="1" x14ac:dyDescent="0.25">
      <c r="A146" s="22"/>
      <c r="B146" s="276" t="s">
        <v>80</v>
      </c>
      <c r="C146" s="247"/>
      <c r="D146" s="247"/>
      <c r="E146" s="247"/>
      <c r="F146" s="247"/>
      <c r="G146" s="248"/>
      <c r="H146" s="64">
        <f>SUM(H136:H145)</f>
        <v>0</v>
      </c>
      <c r="I146" s="135" t="str">
        <f>IF(H144=0,"",H144/B136)</f>
        <v/>
      </c>
      <c r="J146" s="135" t="str">
        <f>IF(H146=0,"",H146/B136)</f>
        <v/>
      </c>
      <c r="K146" s="135" t="str">
        <f>IF(H144=0,"",J146-I146)</f>
        <v/>
      </c>
      <c r="L146" s="1"/>
      <c r="M146" s="27"/>
      <c r="N146" s="30"/>
      <c r="O146" s="1"/>
      <c r="P146" s="27"/>
    </row>
    <row r="147" spans="1:16" ht="12.75" customHeight="1" x14ac:dyDescent="0.2"/>
    <row r="148" spans="1:16" ht="12.75" customHeight="1" x14ac:dyDescent="0.2"/>
    <row r="149" spans="1:16" ht="26.25" customHeight="1" x14ac:dyDescent="0.4">
      <c r="A149" s="210"/>
      <c r="B149" s="277" t="s">
        <v>69</v>
      </c>
      <c r="C149" s="236"/>
      <c r="D149" s="236"/>
      <c r="E149" s="236"/>
      <c r="F149" s="236"/>
      <c r="G149" s="236"/>
      <c r="H149" s="132">
        <v>1802</v>
      </c>
      <c r="I149" s="113"/>
      <c r="J149" s="113"/>
      <c r="K149" s="113"/>
      <c r="L149" s="113"/>
      <c r="M149" s="113"/>
      <c r="N149" s="27"/>
      <c r="O149" s="27"/>
      <c r="P149" s="27"/>
    </row>
    <row r="150" spans="1:16" ht="20.25" customHeight="1" x14ac:dyDescent="0.2">
      <c r="A150" s="278" t="s">
        <v>19</v>
      </c>
      <c r="B150" s="246" t="s">
        <v>70</v>
      </c>
      <c r="C150" s="247"/>
      <c r="D150" s="247"/>
      <c r="E150" s="247"/>
      <c r="F150" s="247"/>
      <c r="G150" s="247"/>
      <c r="H150" s="249" t="s">
        <v>20</v>
      </c>
      <c r="I150" s="243" t="s">
        <v>11</v>
      </c>
      <c r="J150" s="243" t="s">
        <v>12</v>
      </c>
      <c r="K150" s="242" t="s">
        <v>13</v>
      </c>
      <c r="L150" s="243" t="s">
        <v>14</v>
      </c>
      <c r="M150" s="244" t="s">
        <v>15</v>
      </c>
      <c r="N150" s="244" t="s">
        <v>16</v>
      </c>
      <c r="O150" s="243" t="s">
        <v>17</v>
      </c>
      <c r="P150" s="27"/>
    </row>
    <row r="151" spans="1:16" ht="15.75" customHeight="1" x14ac:dyDescent="0.25">
      <c r="A151" s="279"/>
      <c r="B151" s="41" t="s">
        <v>71</v>
      </c>
      <c r="C151" s="41" t="s">
        <v>72</v>
      </c>
      <c r="D151" s="41" t="s">
        <v>73</v>
      </c>
      <c r="E151" s="41" t="s">
        <v>74</v>
      </c>
      <c r="F151" s="41" t="s">
        <v>75</v>
      </c>
      <c r="G151" s="41" t="s">
        <v>76</v>
      </c>
      <c r="H151" s="250"/>
      <c r="I151" s="238"/>
      <c r="J151" s="238"/>
      <c r="K151" s="238"/>
      <c r="L151" s="238"/>
      <c r="M151" s="238"/>
      <c r="N151" s="238"/>
      <c r="O151" s="238"/>
      <c r="P151" s="27"/>
    </row>
    <row r="152" spans="1:16" ht="15.75" customHeight="1" x14ac:dyDescent="0.25">
      <c r="A152" s="41">
        <v>1802</v>
      </c>
      <c r="B152" s="42">
        <v>234</v>
      </c>
      <c r="C152" s="42"/>
      <c r="D152" s="42"/>
      <c r="E152" s="42"/>
      <c r="F152" s="42"/>
      <c r="G152" s="42"/>
      <c r="H152" s="131"/>
      <c r="I152" s="114"/>
      <c r="J152" s="115"/>
      <c r="K152" s="116"/>
      <c r="L152" s="117"/>
      <c r="M152" s="44">
        <f>B152</f>
        <v>234</v>
      </c>
      <c r="N152" s="118"/>
      <c r="O152" s="117"/>
      <c r="P152" s="27"/>
    </row>
    <row r="153" spans="1:16" ht="15.75" customHeight="1" x14ac:dyDescent="0.25">
      <c r="A153" s="41">
        <v>1901</v>
      </c>
      <c r="B153" s="42"/>
      <c r="C153" s="42">
        <v>222</v>
      </c>
      <c r="D153" s="42"/>
      <c r="E153" s="42"/>
      <c r="F153" s="42"/>
      <c r="G153" s="42"/>
      <c r="H153" s="131"/>
      <c r="I153" s="119"/>
      <c r="J153" s="120"/>
      <c r="K153" s="121"/>
      <c r="L153" s="50">
        <f>IF(C153=0,"",C153/B152)</f>
        <v>0.94871794871794868</v>
      </c>
      <c r="M153" s="48">
        <v>222</v>
      </c>
      <c r="N153" s="51">
        <f t="shared" ref="N153:N157" si="16">IF(M153=0,"",M153/M152)</f>
        <v>0.94871794871794868</v>
      </c>
      <c r="O153" s="51">
        <f t="shared" ref="O153:O157" si="17">IF(M153=0,"",100%-N153)</f>
        <v>5.1282051282051322E-2</v>
      </c>
      <c r="P153" s="27"/>
    </row>
    <row r="154" spans="1:16" ht="15.75" customHeight="1" x14ac:dyDescent="0.25">
      <c r="A154" s="41">
        <v>1902</v>
      </c>
      <c r="B154" s="42"/>
      <c r="C154" s="42"/>
      <c r="D154" s="42">
        <v>218</v>
      </c>
      <c r="E154" s="42"/>
      <c r="F154" s="42"/>
      <c r="G154" s="42"/>
      <c r="H154" s="131"/>
      <c r="I154" s="119"/>
      <c r="J154" s="120"/>
      <c r="K154" s="121"/>
      <c r="L154" s="174">
        <f>IF(D154=0,"",D154/C153)</f>
        <v>0.98198198198198194</v>
      </c>
      <c r="M154" s="48">
        <v>218</v>
      </c>
      <c r="N154" s="49">
        <f t="shared" si="16"/>
        <v>0.98198198198198194</v>
      </c>
      <c r="O154" s="49">
        <f t="shared" si="17"/>
        <v>1.8018018018018056E-2</v>
      </c>
      <c r="P154" s="32">
        <f>M154/M152</f>
        <v>0.93162393162393164</v>
      </c>
    </row>
    <row r="155" spans="1:16" ht="15.75" customHeight="1" x14ac:dyDescent="0.25">
      <c r="A155" s="41">
        <v>2001</v>
      </c>
      <c r="B155" s="42"/>
      <c r="C155" s="42"/>
      <c r="D155" s="42"/>
      <c r="E155" s="42">
        <v>213</v>
      </c>
      <c r="F155" s="42"/>
      <c r="G155" s="42"/>
      <c r="H155" s="131"/>
      <c r="I155" s="119"/>
      <c r="J155" s="120"/>
      <c r="K155" s="121"/>
      <c r="L155" s="174">
        <f>IF(E155=0,"",E155/D154)</f>
        <v>0.97706422018348627</v>
      </c>
      <c r="M155" s="48">
        <v>213</v>
      </c>
      <c r="N155" s="49">
        <f t="shared" si="16"/>
        <v>0.97706422018348627</v>
      </c>
      <c r="O155" s="49">
        <f t="shared" si="17"/>
        <v>2.2935779816513735E-2</v>
      </c>
      <c r="P155" s="27"/>
    </row>
    <row r="156" spans="1:16" ht="15.75" customHeight="1" x14ac:dyDescent="0.25">
      <c r="A156" s="41">
        <v>2002</v>
      </c>
      <c r="B156" s="42"/>
      <c r="C156" s="42"/>
      <c r="D156" s="42"/>
      <c r="E156" s="42"/>
      <c r="F156" s="42">
        <v>206</v>
      </c>
      <c r="G156" s="42"/>
      <c r="H156" s="131"/>
      <c r="I156" s="119"/>
      <c r="J156" s="120"/>
      <c r="K156" s="121"/>
      <c r="L156" s="174">
        <f>IF(F156=0,"",F156/E155)</f>
        <v>0.96713615023474175</v>
      </c>
      <c r="M156" s="48">
        <v>206</v>
      </c>
      <c r="N156" s="49">
        <f t="shared" si="16"/>
        <v>0.96713615023474175</v>
      </c>
      <c r="O156" s="49">
        <f t="shared" si="17"/>
        <v>3.2863849765258246E-2</v>
      </c>
      <c r="P156" s="27"/>
    </row>
    <row r="157" spans="1:16" ht="15.75" customHeight="1" x14ac:dyDescent="0.25">
      <c r="A157" s="136">
        <v>2101</v>
      </c>
      <c r="B157" s="42"/>
      <c r="C157" s="42"/>
      <c r="D157" s="42"/>
      <c r="E157" s="42"/>
      <c r="F157" s="42"/>
      <c r="G157" s="42">
        <v>204</v>
      </c>
      <c r="H157" s="131">
        <v>173</v>
      </c>
      <c r="I157" s="119"/>
      <c r="J157" s="120"/>
      <c r="K157" s="121"/>
      <c r="L157" s="174">
        <f>IF(G157=0,"",G157/F156)</f>
        <v>0.99029126213592233</v>
      </c>
      <c r="M157" s="175">
        <v>204</v>
      </c>
      <c r="N157" s="49">
        <f t="shared" si="16"/>
        <v>0.99029126213592233</v>
      </c>
      <c r="O157" s="49">
        <f t="shared" si="17"/>
        <v>9.7087378640776656E-3</v>
      </c>
      <c r="P157" s="27"/>
    </row>
    <row r="158" spans="1:16" ht="15.75" customHeight="1" x14ac:dyDescent="0.25">
      <c r="A158" s="134" t="s">
        <v>96</v>
      </c>
      <c r="B158" s="42"/>
      <c r="C158" s="42"/>
      <c r="D158" s="42"/>
      <c r="E158" s="42"/>
      <c r="F158" s="42"/>
      <c r="G158" s="42">
        <v>19</v>
      </c>
      <c r="H158" s="131">
        <v>10</v>
      </c>
      <c r="I158" s="119"/>
      <c r="J158" s="120"/>
      <c r="K158" s="122"/>
      <c r="L158" s="164"/>
      <c r="M158" s="175">
        <v>20</v>
      </c>
      <c r="N158" s="165"/>
      <c r="O158" s="176"/>
      <c r="P158" s="27"/>
    </row>
    <row r="159" spans="1:16" ht="15.75" customHeight="1" x14ac:dyDescent="0.25">
      <c r="A159" s="134" t="s">
        <v>124</v>
      </c>
      <c r="B159" s="42"/>
      <c r="C159" s="42"/>
      <c r="D159" s="42"/>
      <c r="E159" s="42"/>
      <c r="F159" s="42"/>
      <c r="G159" s="42">
        <v>3</v>
      </c>
      <c r="H159" s="131">
        <v>3</v>
      </c>
      <c r="I159" s="119"/>
      <c r="J159" s="120"/>
      <c r="K159" s="122"/>
      <c r="L159" s="164"/>
      <c r="M159" s="175">
        <v>3</v>
      </c>
      <c r="N159" s="165"/>
      <c r="O159" s="176"/>
      <c r="P159" s="27"/>
    </row>
    <row r="160" spans="1:16" ht="15.75" customHeight="1" x14ac:dyDescent="0.25">
      <c r="A160" s="134" t="s">
        <v>97</v>
      </c>
      <c r="B160" s="42"/>
      <c r="C160" s="42"/>
      <c r="D160" s="42"/>
      <c r="E160" s="42"/>
      <c r="F160" s="42"/>
      <c r="G160" s="42"/>
      <c r="H160" s="131"/>
      <c r="I160" s="119"/>
      <c r="J160" s="120"/>
      <c r="K160" s="122"/>
      <c r="L160" s="164"/>
      <c r="M160" s="175"/>
      <c r="N160" s="165"/>
      <c r="O160" s="176"/>
      <c r="P160" s="27"/>
    </row>
    <row r="161" spans="1:16" ht="15.75" customHeight="1" x14ac:dyDescent="0.25">
      <c r="A161" s="134" t="s">
        <v>98</v>
      </c>
      <c r="B161" s="42"/>
      <c r="C161" s="42"/>
      <c r="D161" s="42"/>
      <c r="E161" s="42"/>
      <c r="F161" s="42"/>
      <c r="G161" s="42"/>
      <c r="H161" s="131"/>
      <c r="I161" s="128"/>
      <c r="J161" s="129"/>
      <c r="K161" s="130"/>
      <c r="L161" s="177"/>
      <c r="M161" s="175"/>
      <c r="N161" s="178"/>
      <c r="O161" s="160"/>
      <c r="P161" s="27"/>
    </row>
    <row r="162" spans="1:16" ht="18" customHeight="1" x14ac:dyDescent="0.25">
      <c r="A162" s="22"/>
      <c r="B162" s="276" t="s">
        <v>80</v>
      </c>
      <c r="C162" s="247"/>
      <c r="D162" s="247"/>
      <c r="E162" s="247"/>
      <c r="F162" s="247"/>
      <c r="G162" s="248"/>
      <c r="H162" s="64">
        <f>SUM(H152:H161)</f>
        <v>186</v>
      </c>
      <c r="I162" s="135">
        <f>IF(H157=0,"",H157/B152)</f>
        <v>0.73931623931623935</v>
      </c>
      <c r="J162" s="135">
        <f>IF(H162=0,"",H162/B152)</f>
        <v>0.79487179487179482</v>
      </c>
      <c r="K162" s="135">
        <f>J162-I162</f>
        <v>5.5555555555555469E-2</v>
      </c>
      <c r="L162" s="1"/>
      <c r="M162" s="27"/>
      <c r="N162" s="30"/>
      <c r="O162" s="1"/>
      <c r="P162" s="27"/>
    </row>
    <row r="163" spans="1:16" ht="12.75" customHeight="1" x14ac:dyDescent="0.2"/>
    <row r="164" spans="1:16" s="153" customFormat="1" ht="12.75" customHeight="1" x14ac:dyDescent="0.2">
      <c r="A164" s="209"/>
      <c r="H164" s="193"/>
    </row>
    <row r="165" spans="1:16" ht="12.75" customHeight="1" x14ac:dyDescent="0.2">
      <c r="A165" s="212" t="s">
        <v>129</v>
      </c>
    </row>
    <row r="166" spans="1:16" s="191" customFormat="1" ht="12.75" customHeight="1" x14ac:dyDescent="0.2">
      <c r="A166" s="212"/>
      <c r="H166" s="193"/>
    </row>
    <row r="167" spans="1:16" s="191" customFormat="1" ht="12.75" customHeight="1" x14ac:dyDescent="0.2">
      <c r="A167" s="212"/>
      <c r="H167" s="193"/>
    </row>
    <row r="168" spans="1:16" ht="26.25" customHeight="1" x14ac:dyDescent="0.4">
      <c r="A168" s="210"/>
      <c r="B168" s="277" t="s">
        <v>69</v>
      </c>
      <c r="C168" s="236"/>
      <c r="D168" s="236"/>
      <c r="E168" s="236"/>
      <c r="F168" s="236"/>
      <c r="G168" s="236"/>
      <c r="H168" s="132">
        <v>1901</v>
      </c>
      <c r="I168" s="113"/>
      <c r="J168" s="113"/>
      <c r="K168" s="113"/>
      <c r="L168" s="113"/>
      <c r="M168" s="113"/>
      <c r="N168" s="27"/>
      <c r="O168" s="27"/>
    </row>
    <row r="169" spans="1:16" ht="20.25" customHeight="1" x14ac:dyDescent="0.2">
      <c r="A169" s="278" t="s">
        <v>19</v>
      </c>
      <c r="B169" s="246" t="s">
        <v>70</v>
      </c>
      <c r="C169" s="247"/>
      <c r="D169" s="247"/>
      <c r="E169" s="247"/>
      <c r="F169" s="247"/>
      <c r="G169" s="247"/>
      <c r="H169" s="249" t="s">
        <v>20</v>
      </c>
      <c r="I169" s="243" t="s">
        <v>11</v>
      </c>
      <c r="J169" s="243" t="s">
        <v>12</v>
      </c>
      <c r="K169" s="242" t="s">
        <v>13</v>
      </c>
      <c r="L169" s="243" t="s">
        <v>14</v>
      </c>
      <c r="M169" s="244" t="s">
        <v>15</v>
      </c>
      <c r="N169" s="244" t="s">
        <v>16</v>
      </c>
      <c r="O169" s="243" t="s">
        <v>17</v>
      </c>
    </row>
    <row r="170" spans="1:16" ht="15.75" customHeight="1" x14ac:dyDescent="0.25">
      <c r="A170" s="279"/>
      <c r="B170" s="41" t="s">
        <v>71</v>
      </c>
      <c r="C170" s="41" t="s">
        <v>72</v>
      </c>
      <c r="D170" s="41" t="s">
        <v>73</v>
      </c>
      <c r="E170" s="41" t="s">
        <v>74</v>
      </c>
      <c r="F170" s="41" t="s">
        <v>75</v>
      </c>
      <c r="G170" s="41" t="s">
        <v>76</v>
      </c>
      <c r="H170" s="250"/>
      <c r="I170" s="238"/>
      <c r="J170" s="238"/>
      <c r="K170" s="238"/>
      <c r="L170" s="238"/>
      <c r="M170" s="238"/>
      <c r="N170" s="238"/>
      <c r="O170" s="238"/>
    </row>
    <row r="171" spans="1:16" ht="15.75" customHeight="1" x14ac:dyDescent="0.25">
      <c r="A171" s="41">
        <v>1901</v>
      </c>
      <c r="B171" s="42"/>
      <c r="C171" s="42"/>
      <c r="D171" s="42"/>
      <c r="E171" s="42"/>
      <c r="F171" s="42"/>
      <c r="G171" s="42"/>
      <c r="H171" s="131"/>
      <c r="I171" s="114"/>
      <c r="J171" s="115"/>
      <c r="K171" s="116"/>
      <c r="L171" s="117"/>
      <c r="M171" s="44">
        <f>B171</f>
        <v>0</v>
      </c>
      <c r="N171" s="118"/>
      <c r="O171" s="117"/>
    </row>
    <row r="172" spans="1:16" ht="15.75" customHeight="1" x14ac:dyDescent="0.25">
      <c r="A172" s="41">
        <v>1902</v>
      </c>
      <c r="B172" s="42"/>
      <c r="C172" s="42"/>
      <c r="D172" s="42"/>
      <c r="E172" s="42"/>
      <c r="F172" s="42"/>
      <c r="G172" s="42"/>
      <c r="H172" s="131"/>
      <c r="I172" s="119"/>
      <c r="J172" s="120"/>
      <c r="K172" s="121"/>
      <c r="L172" s="50" t="str">
        <f>IF(C172=0,"",C172/B171)</f>
        <v/>
      </c>
      <c r="M172" s="48"/>
      <c r="N172" s="51" t="str">
        <f t="shared" ref="N172:N176" si="18">IF(M172=0,"",M172/M171)</f>
        <v/>
      </c>
      <c r="O172" s="51" t="str">
        <f t="shared" ref="O172:O176" si="19">IF(M172=0,"",100%-N172)</f>
        <v/>
      </c>
    </row>
    <row r="173" spans="1:16" ht="15.75" customHeight="1" x14ac:dyDescent="0.25">
      <c r="A173" s="41">
        <v>2001</v>
      </c>
      <c r="B173" s="42"/>
      <c r="C173" s="42"/>
      <c r="D173" s="42"/>
      <c r="E173" s="42"/>
      <c r="F173" s="42"/>
      <c r="G173" s="42"/>
      <c r="H173" s="131"/>
      <c r="I173" s="119"/>
      <c r="J173" s="120"/>
      <c r="K173" s="121"/>
      <c r="L173" s="174" t="str">
        <f>IF(D173=0,"",D173/C172)</f>
        <v/>
      </c>
      <c r="M173" s="48"/>
      <c r="N173" s="49" t="str">
        <f t="shared" si="18"/>
        <v/>
      </c>
      <c r="O173" s="49" t="str">
        <f t="shared" si="19"/>
        <v/>
      </c>
    </row>
    <row r="174" spans="1:16" ht="15.75" customHeight="1" x14ac:dyDescent="0.25">
      <c r="A174" s="41">
        <v>2002</v>
      </c>
      <c r="B174" s="42"/>
      <c r="C174" s="42"/>
      <c r="D174" s="42"/>
      <c r="E174" s="42"/>
      <c r="F174" s="42"/>
      <c r="G174" s="42"/>
      <c r="H174" s="131"/>
      <c r="I174" s="119"/>
      <c r="J174" s="120"/>
      <c r="K174" s="121"/>
      <c r="L174" s="174" t="str">
        <f>IF(E174=0,"",E174/D173)</f>
        <v/>
      </c>
      <c r="M174" s="48"/>
      <c r="N174" s="49" t="str">
        <f t="shared" si="18"/>
        <v/>
      </c>
      <c r="O174" s="49" t="str">
        <f t="shared" si="19"/>
        <v/>
      </c>
    </row>
    <row r="175" spans="1:16" ht="15.75" customHeight="1" x14ac:dyDescent="0.25">
      <c r="A175" s="41">
        <v>2101</v>
      </c>
      <c r="B175" s="42"/>
      <c r="C175" s="42"/>
      <c r="D175" s="42"/>
      <c r="E175" s="42"/>
      <c r="F175" s="42"/>
      <c r="G175" s="42"/>
      <c r="H175" s="131"/>
      <c r="I175" s="119"/>
      <c r="J175" s="120"/>
      <c r="K175" s="121"/>
      <c r="L175" s="174" t="str">
        <f>IF(F175=0,"",F175/E174)</f>
        <v/>
      </c>
      <c r="M175" s="48"/>
      <c r="N175" s="49" t="str">
        <f t="shared" si="18"/>
        <v/>
      </c>
      <c r="O175" s="49" t="str">
        <f t="shared" si="19"/>
        <v/>
      </c>
    </row>
    <row r="176" spans="1:16" ht="15.75" customHeight="1" x14ac:dyDescent="0.25">
      <c r="A176" s="136">
        <v>2102</v>
      </c>
      <c r="B176" s="42"/>
      <c r="C176" s="42"/>
      <c r="D176" s="42"/>
      <c r="E176" s="42"/>
      <c r="F176" s="42"/>
      <c r="G176" s="42"/>
      <c r="H176" s="131"/>
      <c r="I176" s="119"/>
      <c r="J176" s="120"/>
      <c r="K176" s="121"/>
      <c r="L176" s="174" t="str">
        <f>IF(G176=0,"",G176/F175)</f>
        <v/>
      </c>
      <c r="M176" s="175"/>
      <c r="N176" s="49" t="str">
        <f t="shared" si="18"/>
        <v/>
      </c>
      <c r="O176" s="49" t="str">
        <f t="shared" si="19"/>
        <v/>
      </c>
    </row>
    <row r="177" spans="1:16" ht="15.75" customHeight="1" x14ac:dyDescent="0.25">
      <c r="A177" s="134" t="s">
        <v>124</v>
      </c>
      <c r="B177" s="42"/>
      <c r="C177" s="42"/>
      <c r="D177" s="42"/>
      <c r="E177" s="42"/>
      <c r="F177" s="42"/>
      <c r="G177" s="42"/>
      <c r="H177" s="131"/>
      <c r="I177" s="119"/>
      <c r="J177" s="120"/>
      <c r="K177" s="122"/>
      <c r="L177" s="164"/>
      <c r="M177" s="175"/>
      <c r="N177" s="165"/>
      <c r="O177" s="176"/>
    </row>
    <row r="178" spans="1:16" ht="15.75" customHeight="1" x14ac:dyDescent="0.25">
      <c r="A178" s="134" t="s">
        <v>97</v>
      </c>
      <c r="B178" s="42"/>
      <c r="C178" s="42"/>
      <c r="D178" s="42"/>
      <c r="E178" s="42"/>
      <c r="F178" s="42"/>
      <c r="G178" s="42"/>
      <c r="H178" s="131"/>
      <c r="I178" s="119"/>
      <c r="J178" s="120"/>
      <c r="K178" s="122"/>
      <c r="L178" s="164"/>
      <c r="M178" s="175"/>
      <c r="N178" s="165"/>
      <c r="O178" s="176"/>
    </row>
    <row r="179" spans="1:16" ht="15.75" customHeight="1" x14ac:dyDescent="0.25">
      <c r="A179" s="134" t="s">
        <v>98</v>
      </c>
      <c r="B179" s="42"/>
      <c r="C179" s="42"/>
      <c r="D179" s="42"/>
      <c r="E179" s="42"/>
      <c r="F179" s="42"/>
      <c r="G179" s="42"/>
      <c r="H179" s="131"/>
      <c r="I179" s="119"/>
      <c r="J179" s="120"/>
      <c r="K179" s="122"/>
      <c r="L179" s="164"/>
      <c r="M179" s="175"/>
      <c r="N179" s="165"/>
      <c r="O179" s="176"/>
    </row>
    <row r="180" spans="1:16" ht="15.75" customHeight="1" x14ac:dyDescent="0.25">
      <c r="A180" s="134" t="s">
        <v>99</v>
      </c>
      <c r="B180" s="42"/>
      <c r="C180" s="42"/>
      <c r="D180" s="42"/>
      <c r="E180" s="42"/>
      <c r="F180" s="42"/>
      <c r="G180" s="42"/>
      <c r="H180" s="131"/>
      <c r="I180" s="128"/>
      <c r="J180" s="129"/>
      <c r="K180" s="130"/>
      <c r="L180" s="177"/>
      <c r="M180" s="175"/>
      <c r="N180" s="178"/>
      <c r="O180" s="160"/>
    </row>
    <row r="181" spans="1:16" ht="18" customHeight="1" x14ac:dyDescent="0.25">
      <c r="A181" s="22"/>
      <c r="B181" s="276" t="s">
        <v>80</v>
      </c>
      <c r="C181" s="247"/>
      <c r="D181" s="247"/>
      <c r="E181" s="247"/>
      <c r="F181" s="247"/>
      <c r="G181" s="248"/>
      <c r="H181" s="64">
        <f>SUM(H171:H180)</f>
        <v>0</v>
      </c>
      <c r="I181" s="135" t="str">
        <f>IF(H179=0,"",H179/B171)</f>
        <v/>
      </c>
      <c r="J181" s="135" t="str">
        <f>IF(H181=0,"",H181/B171)</f>
        <v/>
      </c>
      <c r="K181" s="135" t="str">
        <f>IF(H179=0,"",J181-I181)</f>
        <v/>
      </c>
      <c r="L181" s="1"/>
      <c r="M181" s="27"/>
      <c r="N181" s="30"/>
      <c r="O181" s="1"/>
    </row>
    <row r="182" spans="1:16" ht="12.75" customHeight="1" x14ac:dyDescent="0.2"/>
    <row r="183" spans="1:16" ht="12.75" customHeight="1" x14ac:dyDescent="0.2"/>
    <row r="184" spans="1:16" ht="26.25" customHeight="1" x14ac:dyDescent="0.4">
      <c r="A184" s="210"/>
      <c r="B184" s="277" t="s">
        <v>69</v>
      </c>
      <c r="C184" s="236"/>
      <c r="D184" s="236"/>
      <c r="E184" s="236"/>
      <c r="F184" s="236"/>
      <c r="G184" s="236"/>
      <c r="H184" s="132">
        <v>1902</v>
      </c>
      <c r="I184" s="113"/>
      <c r="J184" s="113"/>
      <c r="K184" s="113"/>
      <c r="L184" s="113"/>
      <c r="M184" s="113"/>
      <c r="N184" s="27"/>
      <c r="O184" s="27"/>
      <c r="P184" s="27"/>
    </row>
    <row r="185" spans="1:16" ht="20.25" customHeight="1" x14ac:dyDescent="0.2">
      <c r="A185" s="278" t="s">
        <v>19</v>
      </c>
      <c r="B185" s="246" t="s">
        <v>70</v>
      </c>
      <c r="C185" s="247"/>
      <c r="D185" s="247"/>
      <c r="E185" s="247"/>
      <c r="F185" s="247"/>
      <c r="G185" s="247"/>
      <c r="H185" s="249" t="s">
        <v>20</v>
      </c>
      <c r="I185" s="243" t="s">
        <v>11</v>
      </c>
      <c r="J185" s="243" t="s">
        <v>12</v>
      </c>
      <c r="K185" s="242" t="s">
        <v>13</v>
      </c>
      <c r="L185" s="243" t="s">
        <v>14</v>
      </c>
      <c r="M185" s="244" t="s">
        <v>15</v>
      </c>
      <c r="N185" s="244" t="s">
        <v>16</v>
      </c>
      <c r="O185" s="243" t="s">
        <v>17</v>
      </c>
      <c r="P185" s="27"/>
    </row>
    <row r="186" spans="1:16" ht="15.75" customHeight="1" x14ac:dyDescent="0.25">
      <c r="A186" s="279"/>
      <c r="B186" s="41" t="s">
        <v>71</v>
      </c>
      <c r="C186" s="41" t="s">
        <v>72</v>
      </c>
      <c r="D186" s="41" t="s">
        <v>73</v>
      </c>
      <c r="E186" s="41" t="s">
        <v>74</v>
      </c>
      <c r="F186" s="41" t="s">
        <v>75</v>
      </c>
      <c r="G186" s="41" t="s">
        <v>76</v>
      </c>
      <c r="H186" s="250"/>
      <c r="I186" s="238"/>
      <c r="J186" s="238"/>
      <c r="K186" s="238"/>
      <c r="L186" s="238"/>
      <c r="M186" s="238"/>
      <c r="N186" s="238"/>
      <c r="O186" s="238"/>
      <c r="P186" s="27"/>
    </row>
    <row r="187" spans="1:16" ht="15.75" customHeight="1" x14ac:dyDescent="0.25">
      <c r="A187" s="41">
        <v>1902</v>
      </c>
      <c r="B187" s="42">
        <v>237</v>
      </c>
      <c r="C187" s="42"/>
      <c r="D187" s="42"/>
      <c r="E187" s="42"/>
      <c r="F187" s="42"/>
      <c r="G187" s="42"/>
      <c r="H187" s="131"/>
      <c r="I187" s="114"/>
      <c r="J187" s="115"/>
      <c r="K187" s="116"/>
      <c r="L187" s="117"/>
      <c r="M187" s="44">
        <f>B187</f>
        <v>237</v>
      </c>
      <c r="N187" s="118"/>
      <c r="O187" s="117"/>
      <c r="P187" s="27"/>
    </row>
    <row r="188" spans="1:16" ht="15.75" customHeight="1" x14ac:dyDescent="0.25">
      <c r="A188" s="41">
        <v>2001</v>
      </c>
      <c r="B188" s="42"/>
      <c r="C188" s="42">
        <v>232</v>
      </c>
      <c r="D188" s="42"/>
      <c r="E188" s="42"/>
      <c r="F188" s="42"/>
      <c r="G188" s="42"/>
      <c r="H188" s="131"/>
      <c r="I188" s="119"/>
      <c r="J188" s="120"/>
      <c r="K188" s="121"/>
      <c r="L188" s="50">
        <f>IF(C188=0,"",C188/B187)</f>
        <v>0.97890295358649793</v>
      </c>
      <c r="M188" s="48">
        <v>232</v>
      </c>
      <c r="N188" s="51">
        <f t="shared" ref="N188:N192" si="20">IF(M188=0,"",M188/M187)</f>
        <v>0.97890295358649793</v>
      </c>
      <c r="O188" s="51">
        <f t="shared" ref="O188:O192" si="21">IF(M188=0,"",100%-N188)</f>
        <v>2.1097046413502074E-2</v>
      </c>
      <c r="P188" s="27"/>
    </row>
    <row r="189" spans="1:16" ht="15.75" customHeight="1" x14ac:dyDescent="0.25">
      <c r="A189" s="41">
        <v>2002</v>
      </c>
      <c r="B189" s="42"/>
      <c r="C189" s="42"/>
      <c r="D189" s="42">
        <v>223</v>
      </c>
      <c r="E189" s="42"/>
      <c r="F189" s="42"/>
      <c r="G189" s="42"/>
      <c r="H189" s="131"/>
      <c r="I189" s="119"/>
      <c r="J189" s="120"/>
      <c r="K189" s="121"/>
      <c r="L189" s="174">
        <f>IF(D189=0,"",D189/C188)</f>
        <v>0.96120689655172409</v>
      </c>
      <c r="M189" s="48">
        <v>229</v>
      </c>
      <c r="N189" s="49">
        <f t="shared" si="20"/>
        <v>0.98706896551724133</v>
      </c>
      <c r="O189" s="49">
        <f t="shared" si="21"/>
        <v>1.2931034482758674E-2</v>
      </c>
      <c r="P189" s="32">
        <f>M189/M187</f>
        <v>0.96624472573839659</v>
      </c>
    </row>
    <row r="190" spans="1:16" ht="15.75" customHeight="1" x14ac:dyDescent="0.25">
      <c r="A190" s="41">
        <v>2101</v>
      </c>
      <c r="B190" s="42"/>
      <c r="C190" s="42"/>
      <c r="D190" s="42"/>
      <c r="E190" s="42">
        <v>208</v>
      </c>
      <c r="F190" s="42"/>
      <c r="G190" s="42"/>
      <c r="H190" s="131"/>
      <c r="I190" s="119"/>
      <c r="J190" s="120"/>
      <c r="K190" s="121"/>
      <c r="L190" s="174">
        <f>IF(E190=0,"",E190/D189)</f>
        <v>0.93273542600896864</v>
      </c>
      <c r="M190" s="48">
        <v>221</v>
      </c>
      <c r="N190" s="49">
        <f t="shared" si="20"/>
        <v>0.96506550218340614</v>
      </c>
      <c r="O190" s="49">
        <f t="shared" si="21"/>
        <v>3.4934497816593857E-2</v>
      </c>
      <c r="P190" s="27"/>
    </row>
    <row r="191" spans="1:16" ht="15.75" customHeight="1" x14ac:dyDescent="0.25">
      <c r="A191" s="41">
        <v>2102</v>
      </c>
      <c r="B191" s="42"/>
      <c r="C191" s="42"/>
      <c r="D191" s="42"/>
      <c r="E191" s="42"/>
      <c r="F191" s="42">
        <v>197</v>
      </c>
      <c r="G191" s="42"/>
      <c r="H191" s="131"/>
      <c r="I191" s="119"/>
      <c r="J191" s="120"/>
      <c r="K191" s="121"/>
      <c r="L191" s="174">
        <f>IF(F191=0,"",F191/E190)</f>
        <v>0.94711538461538458</v>
      </c>
      <c r="M191" s="48">
        <v>221</v>
      </c>
      <c r="N191" s="49">
        <f t="shared" si="20"/>
        <v>1</v>
      </c>
      <c r="O191" s="49">
        <f t="shared" si="21"/>
        <v>0</v>
      </c>
      <c r="P191" s="27"/>
    </row>
    <row r="192" spans="1:16" ht="15.75" customHeight="1" x14ac:dyDescent="0.25">
      <c r="A192" s="136">
        <v>2201</v>
      </c>
      <c r="B192" s="42"/>
      <c r="C192" s="42"/>
      <c r="D192" s="42"/>
      <c r="E192" s="42"/>
      <c r="F192" s="42"/>
      <c r="G192" s="42">
        <v>183</v>
      </c>
      <c r="H192" s="131">
        <v>165</v>
      </c>
      <c r="I192" s="119"/>
      <c r="J192" s="120"/>
      <c r="K192" s="121"/>
      <c r="L192" s="174">
        <f>IF(G192=0,"",G192/F191)</f>
        <v>0.92893401015228427</v>
      </c>
      <c r="M192" s="175">
        <v>206</v>
      </c>
      <c r="N192" s="49">
        <f t="shared" si="20"/>
        <v>0.9321266968325792</v>
      </c>
      <c r="O192" s="49">
        <f t="shared" si="21"/>
        <v>6.7873303167420795E-2</v>
      </c>
      <c r="P192" s="27"/>
    </row>
    <row r="193" spans="1:16" ht="15.75" customHeight="1" x14ac:dyDescent="0.25">
      <c r="A193" s="134" t="s">
        <v>97</v>
      </c>
      <c r="B193" s="42"/>
      <c r="C193" s="42"/>
      <c r="D193" s="42"/>
      <c r="E193" s="42"/>
      <c r="F193" s="42"/>
      <c r="G193" s="42">
        <v>15</v>
      </c>
      <c r="H193" s="131">
        <v>13</v>
      </c>
      <c r="I193" s="119"/>
      <c r="J193" s="120"/>
      <c r="K193" s="122"/>
      <c r="L193" s="164"/>
      <c r="M193" s="175">
        <v>29</v>
      </c>
      <c r="N193" s="165"/>
      <c r="O193" s="176"/>
      <c r="P193" s="27"/>
    </row>
    <row r="194" spans="1:16" ht="15.75" customHeight="1" x14ac:dyDescent="0.25">
      <c r="A194" s="134" t="s">
        <v>98</v>
      </c>
      <c r="B194" s="42"/>
      <c r="C194" s="42"/>
      <c r="D194" s="42"/>
      <c r="E194" s="42"/>
      <c r="F194" s="42"/>
      <c r="G194" s="42">
        <v>13</v>
      </c>
      <c r="H194" s="131">
        <v>13</v>
      </c>
      <c r="I194" s="119"/>
      <c r="J194" s="120"/>
      <c r="K194" s="122"/>
      <c r="L194" s="164"/>
      <c r="M194" s="175">
        <v>14</v>
      </c>
      <c r="N194" s="165"/>
      <c r="O194" s="176"/>
      <c r="P194" s="27"/>
    </row>
    <row r="195" spans="1:16" ht="15.75" customHeight="1" x14ac:dyDescent="0.25">
      <c r="A195" s="134" t="s">
        <v>99</v>
      </c>
      <c r="B195" s="42"/>
      <c r="C195" s="42"/>
      <c r="D195" s="42"/>
      <c r="E195" s="42"/>
      <c r="F195" s="42"/>
      <c r="G195" s="42"/>
      <c r="H195" s="131"/>
      <c r="I195" s="119"/>
      <c r="J195" s="120"/>
      <c r="K195" s="122"/>
      <c r="L195" s="164"/>
      <c r="M195" s="175"/>
      <c r="N195" s="165"/>
      <c r="O195" s="176"/>
      <c r="P195" s="27"/>
    </row>
    <row r="196" spans="1:16" ht="15.75" customHeight="1" x14ac:dyDescent="0.25">
      <c r="A196" s="134" t="s">
        <v>100</v>
      </c>
      <c r="B196" s="42"/>
      <c r="C196" s="42"/>
      <c r="D196" s="42"/>
      <c r="E196" s="42"/>
      <c r="F196" s="42"/>
      <c r="G196" s="42"/>
      <c r="H196" s="131"/>
      <c r="I196" s="128"/>
      <c r="J196" s="129"/>
      <c r="K196" s="130"/>
      <c r="L196" s="177"/>
      <c r="M196" s="175"/>
      <c r="N196" s="178"/>
      <c r="O196" s="160"/>
      <c r="P196" s="27"/>
    </row>
    <row r="197" spans="1:16" ht="18" customHeight="1" x14ac:dyDescent="0.25">
      <c r="A197" s="22"/>
      <c r="B197" s="276" t="s">
        <v>80</v>
      </c>
      <c r="C197" s="247"/>
      <c r="D197" s="247"/>
      <c r="E197" s="247"/>
      <c r="F197" s="247"/>
      <c r="G197" s="248"/>
      <c r="H197" s="64">
        <f>SUM(H187:H196)</f>
        <v>191</v>
      </c>
      <c r="I197" s="135">
        <f>IF(H192=0,"",H192/B187)</f>
        <v>0.69620253164556967</v>
      </c>
      <c r="J197" s="135">
        <f>IF(H197=0,"",H197/B187)</f>
        <v>0.80590717299578063</v>
      </c>
      <c r="K197" s="135">
        <f>J197-I197</f>
        <v>0.10970464135021096</v>
      </c>
      <c r="L197" s="1"/>
      <c r="M197" s="27"/>
      <c r="N197" s="30"/>
      <c r="O197" s="1"/>
      <c r="P197" s="27"/>
    </row>
    <row r="198" spans="1:16" ht="12.75" customHeight="1" x14ac:dyDescent="0.2"/>
    <row r="199" spans="1:16" ht="12.75" customHeight="1" x14ac:dyDescent="0.2"/>
    <row r="200" spans="1:16" ht="12.75" customHeight="1" x14ac:dyDescent="0.2">
      <c r="A200" s="212" t="s">
        <v>129</v>
      </c>
    </row>
    <row r="201" spans="1:16" s="191" customFormat="1" ht="12.75" customHeight="1" x14ac:dyDescent="0.2">
      <c r="A201" s="212"/>
      <c r="H201" s="193"/>
    </row>
    <row r="202" spans="1:16" s="191" customFormat="1" ht="12.75" customHeight="1" x14ac:dyDescent="0.2">
      <c r="A202" s="212"/>
      <c r="H202" s="193"/>
    </row>
    <row r="203" spans="1:16" ht="26.25" x14ac:dyDescent="0.4">
      <c r="A203" s="210"/>
      <c r="B203" s="277" t="s">
        <v>69</v>
      </c>
      <c r="C203" s="236"/>
      <c r="D203" s="236"/>
      <c r="E203" s="236"/>
      <c r="F203" s="236"/>
      <c r="G203" s="236"/>
      <c r="H203" s="132">
        <v>2001</v>
      </c>
      <c r="I203" s="113"/>
      <c r="J203" s="113"/>
      <c r="K203" s="113"/>
      <c r="L203" s="113"/>
      <c r="M203" s="113"/>
      <c r="N203" s="27"/>
      <c r="O203" s="27"/>
    </row>
    <row r="204" spans="1:16" ht="20.25" x14ac:dyDescent="0.2">
      <c r="A204" s="278" t="s">
        <v>19</v>
      </c>
      <c r="B204" s="246" t="s">
        <v>70</v>
      </c>
      <c r="C204" s="247"/>
      <c r="D204" s="247"/>
      <c r="E204" s="247"/>
      <c r="F204" s="247"/>
      <c r="G204" s="247"/>
      <c r="H204" s="249" t="s">
        <v>20</v>
      </c>
      <c r="I204" s="243" t="s">
        <v>11</v>
      </c>
      <c r="J204" s="243" t="s">
        <v>12</v>
      </c>
      <c r="K204" s="242" t="s">
        <v>13</v>
      </c>
      <c r="L204" s="243" t="s">
        <v>14</v>
      </c>
      <c r="M204" s="244" t="s">
        <v>15</v>
      </c>
      <c r="N204" s="244" t="s">
        <v>16</v>
      </c>
      <c r="O204" s="243" t="s">
        <v>17</v>
      </c>
    </row>
    <row r="205" spans="1:16" ht="15.75" x14ac:dyDescent="0.25">
      <c r="A205" s="279"/>
      <c r="B205" s="41" t="s">
        <v>71</v>
      </c>
      <c r="C205" s="41" t="s">
        <v>72</v>
      </c>
      <c r="D205" s="41" t="s">
        <v>73</v>
      </c>
      <c r="E205" s="41" t="s">
        <v>74</v>
      </c>
      <c r="F205" s="41" t="s">
        <v>75</v>
      </c>
      <c r="G205" s="41" t="s">
        <v>76</v>
      </c>
      <c r="H205" s="250"/>
      <c r="I205" s="238"/>
      <c r="J205" s="238"/>
      <c r="K205" s="238"/>
      <c r="L205" s="238"/>
      <c r="M205" s="238"/>
      <c r="N205" s="238"/>
      <c r="O205" s="238"/>
    </row>
    <row r="206" spans="1:16" ht="15.75" customHeight="1" x14ac:dyDescent="0.25">
      <c r="A206" s="41">
        <v>2001</v>
      </c>
      <c r="B206" s="42"/>
      <c r="C206" s="42"/>
      <c r="D206" s="42"/>
      <c r="E206" s="42"/>
      <c r="F206" s="42"/>
      <c r="G206" s="42"/>
      <c r="H206" s="131"/>
      <c r="I206" s="114"/>
      <c r="J206" s="115"/>
      <c r="K206" s="116"/>
      <c r="L206" s="117"/>
      <c r="M206" s="44">
        <f>B206</f>
        <v>0</v>
      </c>
      <c r="N206" s="118"/>
      <c r="O206" s="117"/>
    </row>
    <row r="207" spans="1:16" ht="15.75" customHeight="1" x14ac:dyDescent="0.25">
      <c r="A207" s="41">
        <v>2002</v>
      </c>
      <c r="B207" s="42"/>
      <c r="C207" s="42"/>
      <c r="D207" s="42"/>
      <c r="E207" s="42"/>
      <c r="F207" s="42"/>
      <c r="G207" s="42"/>
      <c r="H207" s="131"/>
      <c r="I207" s="119"/>
      <c r="J207" s="120"/>
      <c r="K207" s="121"/>
      <c r="L207" s="50" t="str">
        <f>IF(C207=0,"",C207/B206)</f>
        <v/>
      </c>
      <c r="M207" s="48"/>
      <c r="N207" s="51" t="str">
        <f t="shared" ref="N207:N211" si="22">IF(M207=0,"",M207/M206)</f>
        <v/>
      </c>
      <c r="O207" s="51" t="str">
        <f t="shared" ref="O207:O211" si="23">IF(M207=0,"",100%-N207)</f>
        <v/>
      </c>
    </row>
    <row r="208" spans="1:16" ht="15.75" customHeight="1" x14ac:dyDescent="0.25">
      <c r="A208" s="41">
        <v>2101</v>
      </c>
      <c r="B208" s="42"/>
      <c r="C208" s="42"/>
      <c r="D208" s="42"/>
      <c r="E208" s="42"/>
      <c r="F208" s="42"/>
      <c r="G208" s="42"/>
      <c r="H208" s="131"/>
      <c r="I208" s="119"/>
      <c r="J208" s="120"/>
      <c r="K208" s="121"/>
      <c r="L208" s="174" t="str">
        <f>IF(D208=0,"",D208/C207)</f>
        <v/>
      </c>
      <c r="M208" s="48"/>
      <c r="N208" s="49" t="str">
        <f t="shared" si="22"/>
        <v/>
      </c>
      <c r="O208" s="49" t="str">
        <f t="shared" si="23"/>
        <v/>
      </c>
    </row>
    <row r="209" spans="1:16" ht="15.75" customHeight="1" x14ac:dyDescent="0.25">
      <c r="A209" s="41">
        <v>2102</v>
      </c>
      <c r="B209" s="42"/>
      <c r="C209" s="42"/>
      <c r="D209" s="42"/>
      <c r="E209" s="42"/>
      <c r="F209" s="42"/>
      <c r="G209" s="42"/>
      <c r="H209" s="131"/>
      <c r="I209" s="119"/>
      <c r="J209" s="120"/>
      <c r="K209" s="121"/>
      <c r="L209" s="174" t="str">
        <f>IF(E209=0,"",E209/D208)</f>
        <v/>
      </c>
      <c r="M209" s="48"/>
      <c r="N209" s="49" t="str">
        <f t="shared" si="22"/>
        <v/>
      </c>
      <c r="O209" s="49" t="str">
        <f t="shared" si="23"/>
        <v/>
      </c>
    </row>
    <row r="210" spans="1:16" ht="15.75" customHeight="1" x14ac:dyDescent="0.25">
      <c r="A210" s="41">
        <v>2201</v>
      </c>
      <c r="B210" s="42"/>
      <c r="C210" s="42"/>
      <c r="D210" s="42"/>
      <c r="E210" s="42"/>
      <c r="F210" s="42"/>
      <c r="G210" s="42"/>
      <c r="H210" s="131"/>
      <c r="I210" s="119"/>
      <c r="J210" s="120"/>
      <c r="K210" s="121"/>
      <c r="L210" s="174" t="str">
        <f>IF(F210=0,"",F210/E209)</f>
        <v/>
      </c>
      <c r="M210" s="48"/>
      <c r="N210" s="49" t="str">
        <f t="shared" si="22"/>
        <v/>
      </c>
      <c r="O210" s="49" t="str">
        <f t="shared" si="23"/>
        <v/>
      </c>
    </row>
    <row r="211" spans="1:16" ht="15.75" customHeight="1" x14ac:dyDescent="0.25">
      <c r="A211" s="136">
        <v>2202</v>
      </c>
      <c r="B211" s="42"/>
      <c r="C211" s="42"/>
      <c r="D211" s="42"/>
      <c r="E211" s="42"/>
      <c r="F211" s="42"/>
      <c r="G211" s="42"/>
      <c r="H211" s="131"/>
      <c r="I211" s="119"/>
      <c r="J211" s="120"/>
      <c r="K211" s="121"/>
      <c r="L211" s="174" t="str">
        <f>IF(G211=0,"",G211/F210)</f>
        <v/>
      </c>
      <c r="M211" s="175"/>
      <c r="N211" s="49" t="str">
        <f t="shared" si="22"/>
        <v/>
      </c>
      <c r="O211" s="49" t="str">
        <f t="shared" si="23"/>
        <v/>
      </c>
    </row>
    <row r="212" spans="1:16" ht="15.75" customHeight="1" x14ac:dyDescent="0.25">
      <c r="A212" s="134" t="s">
        <v>98</v>
      </c>
      <c r="B212" s="42"/>
      <c r="C212" s="42"/>
      <c r="D212" s="42"/>
      <c r="E212" s="42"/>
      <c r="F212" s="42"/>
      <c r="G212" s="42"/>
      <c r="H212" s="131"/>
      <c r="I212" s="119"/>
      <c r="J212" s="120"/>
      <c r="K212" s="122"/>
      <c r="L212" s="164"/>
      <c r="M212" s="175"/>
      <c r="N212" s="165"/>
      <c r="O212" s="176"/>
    </row>
    <row r="213" spans="1:16" ht="15.75" customHeight="1" x14ac:dyDescent="0.25">
      <c r="A213" s="134" t="s">
        <v>99</v>
      </c>
      <c r="B213" s="42"/>
      <c r="C213" s="42"/>
      <c r="D213" s="42"/>
      <c r="E213" s="42"/>
      <c r="F213" s="42"/>
      <c r="G213" s="42"/>
      <c r="H213" s="131"/>
      <c r="I213" s="119"/>
      <c r="J213" s="120"/>
      <c r="K213" s="122"/>
      <c r="L213" s="164"/>
      <c r="M213" s="175"/>
      <c r="N213" s="165"/>
      <c r="O213" s="176"/>
    </row>
    <row r="214" spans="1:16" ht="15.75" customHeight="1" x14ac:dyDescent="0.25">
      <c r="A214" s="134" t="s">
        <v>100</v>
      </c>
      <c r="B214" s="42"/>
      <c r="C214" s="42"/>
      <c r="D214" s="42"/>
      <c r="E214" s="42"/>
      <c r="F214" s="42"/>
      <c r="G214" s="42"/>
      <c r="H214" s="131"/>
      <c r="I214" s="119"/>
      <c r="J214" s="120"/>
      <c r="K214" s="122"/>
      <c r="L214" s="164"/>
      <c r="M214" s="175"/>
      <c r="N214" s="165"/>
      <c r="O214" s="176"/>
    </row>
    <row r="215" spans="1:16" ht="15.75" x14ac:dyDescent="0.25">
      <c r="A215" s="134" t="s">
        <v>101</v>
      </c>
      <c r="B215" s="42"/>
      <c r="C215" s="42"/>
      <c r="D215" s="42"/>
      <c r="E215" s="42"/>
      <c r="F215" s="42"/>
      <c r="G215" s="42"/>
      <c r="H215" s="131"/>
      <c r="I215" s="128"/>
      <c r="J215" s="129"/>
      <c r="K215" s="130"/>
      <c r="L215" s="177"/>
      <c r="M215" s="175"/>
      <c r="N215" s="178"/>
      <c r="O215" s="160"/>
    </row>
    <row r="216" spans="1:16" ht="18" x14ac:dyDescent="0.25">
      <c r="A216" s="22"/>
      <c r="B216" s="276" t="s">
        <v>80</v>
      </c>
      <c r="C216" s="247"/>
      <c r="D216" s="247"/>
      <c r="E216" s="247"/>
      <c r="F216" s="247"/>
      <c r="G216" s="248"/>
      <c r="H216" s="64">
        <f>SUM(H206:H215)</f>
        <v>0</v>
      </c>
      <c r="I216" s="135" t="str">
        <f>IF(H214=0,"",H214/B206)</f>
        <v/>
      </c>
      <c r="J216" s="135" t="str">
        <f>IF(H216=0,"",H216/B206)</f>
        <v/>
      </c>
      <c r="K216" s="135" t="str">
        <f>IF(H214=0,"",J216-I216)</f>
        <v/>
      </c>
      <c r="L216" s="1"/>
      <c r="M216" s="27"/>
      <c r="N216" s="30"/>
      <c r="O216" s="1"/>
    </row>
    <row r="217" spans="1:16" ht="12.75" customHeight="1" x14ac:dyDescent="0.2"/>
    <row r="218" spans="1:16" ht="12.75" customHeight="1" x14ac:dyDescent="0.2"/>
    <row r="219" spans="1:16" ht="26.25" customHeight="1" x14ac:dyDescent="0.4">
      <c r="A219" s="210"/>
      <c r="B219" s="277" t="s">
        <v>69</v>
      </c>
      <c r="C219" s="236"/>
      <c r="D219" s="236"/>
      <c r="E219" s="236"/>
      <c r="F219" s="236"/>
      <c r="G219" s="236"/>
      <c r="H219" s="132">
        <v>2002</v>
      </c>
      <c r="I219" s="113"/>
      <c r="J219" s="113"/>
      <c r="K219" s="113"/>
      <c r="L219" s="113"/>
      <c r="M219" s="113"/>
      <c r="N219" s="27"/>
      <c r="O219" s="27"/>
      <c r="P219" s="27"/>
    </row>
    <row r="220" spans="1:16" ht="20.25" x14ac:dyDescent="0.2">
      <c r="A220" s="278" t="s">
        <v>19</v>
      </c>
      <c r="B220" s="246" t="s">
        <v>70</v>
      </c>
      <c r="C220" s="247"/>
      <c r="D220" s="247"/>
      <c r="E220" s="247"/>
      <c r="F220" s="247"/>
      <c r="G220" s="247"/>
      <c r="H220" s="249" t="s">
        <v>20</v>
      </c>
      <c r="I220" s="243" t="s">
        <v>11</v>
      </c>
      <c r="J220" s="243" t="s">
        <v>12</v>
      </c>
      <c r="K220" s="242" t="s">
        <v>13</v>
      </c>
      <c r="L220" s="243" t="s">
        <v>14</v>
      </c>
      <c r="M220" s="244" t="s">
        <v>15</v>
      </c>
      <c r="N220" s="244" t="s">
        <v>16</v>
      </c>
      <c r="O220" s="243" t="s">
        <v>17</v>
      </c>
      <c r="P220" s="27"/>
    </row>
    <row r="221" spans="1:16" ht="15.75" x14ac:dyDescent="0.25">
      <c r="A221" s="279"/>
      <c r="B221" s="41" t="s">
        <v>71</v>
      </c>
      <c r="C221" s="41" t="s">
        <v>72</v>
      </c>
      <c r="D221" s="41" t="s">
        <v>73</v>
      </c>
      <c r="E221" s="41" t="s">
        <v>74</v>
      </c>
      <c r="F221" s="41" t="s">
        <v>75</v>
      </c>
      <c r="G221" s="41" t="s">
        <v>76</v>
      </c>
      <c r="H221" s="250"/>
      <c r="I221" s="238"/>
      <c r="J221" s="238"/>
      <c r="K221" s="238"/>
      <c r="L221" s="238"/>
      <c r="M221" s="238"/>
      <c r="N221" s="238"/>
      <c r="O221" s="238"/>
      <c r="P221" s="27"/>
    </row>
    <row r="222" spans="1:16" ht="15.75" customHeight="1" x14ac:dyDescent="0.25">
      <c r="A222" s="41">
        <v>2002</v>
      </c>
      <c r="B222" s="42">
        <v>238</v>
      </c>
      <c r="C222" s="42"/>
      <c r="D222" s="42"/>
      <c r="E222" s="42"/>
      <c r="F222" s="42"/>
      <c r="G222" s="42"/>
      <c r="H222" s="131"/>
      <c r="I222" s="114"/>
      <c r="J222" s="115"/>
      <c r="K222" s="116"/>
      <c r="L222" s="117"/>
      <c r="M222" s="44">
        <f>B222</f>
        <v>238</v>
      </c>
      <c r="N222" s="118"/>
      <c r="O222" s="117"/>
      <c r="P222" s="27"/>
    </row>
    <row r="223" spans="1:16" ht="15.75" customHeight="1" x14ac:dyDescent="0.25">
      <c r="A223" s="41">
        <v>2101</v>
      </c>
      <c r="B223" s="42"/>
      <c r="C223" s="42">
        <v>230</v>
      </c>
      <c r="D223" s="42"/>
      <c r="E223" s="42"/>
      <c r="F223" s="42"/>
      <c r="G223" s="42"/>
      <c r="H223" s="131"/>
      <c r="I223" s="119"/>
      <c r="J223" s="120"/>
      <c r="K223" s="121"/>
      <c r="L223" s="50">
        <f>IF(C223=0,"",C223/B222)</f>
        <v>0.96638655462184875</v>
      </c>
      <c r="M223" s="48">
        <v>230</v>
      </c>
      <c r="N223" s="51">
        <f t="shared" ref="N223:N227" si="24">IF(M223=0,"",M223/M222)</f>
        <v>0.96638655462184875</v>
      </c>
      <c r="O223" s="51">
        <f t="shared" ref="O223:O227" si="25">IF(M223=0,"",100%-N223)</f>
        <v>3.3613445378151252E-2</v>
      </c>
      <c r="P223" s="27"/>
    </row>
    <row r="224" spans="1:16" ht="15.75" customHeight="1" x14ac:dyDescent="0.25">
      <c r="A224" s="41">
        <v>2102</v>
      </c>
      <c r="B224" s="42"/>
      <c r="C224" s="42"/>
      <c r="D224" s="42">
        <v>206</v>
      </c>
      <c r="E224" s="42"/>
      <c r="F224" s="42"/>
      <c r="G224" s="42"/>
      <c r="H224" s="131"/>
      <c r="I224" s="119"/>
      <c r="J224" s="120"/>
      <c r="K224" s="121"/>
      <c r="L224" s="174">
        <f>IF(D224=0,"",D224/C223)</f>
        <v>0.89565217391304353</v>
      </c>
      <c r="M224" s="48">
        <v>216</v>
      </c>
      <c r="N224" s="49">
        <f t="shared" si="24"/>
        <v>0.93913043478260871</v>
      </c>
      <c r="O224" s="49">
        <f t="shared" si="25"/>
        <v>6.0869565217391286E-2</v>
      </c>
      <c r="P224" s="32">
        <f>M224/M222</f>
        <v>0.90756302521008403</v>
      </c>
    </row>
    <row r="225" spans="1:16" ht="15.75" customHeight="1" x14ac:dyDescent="0.25">
      <c r="A225" s="41">
        <v>2201</v>
      </c>
      <c r="B225" s="42"/>
      <c r="C225" s="42"/>
      <c r="D225" s="42"/>
      <c r="E225" s="42">
        <v>173</v>
      </c>
      <c r="F225" s="42"/>
      <c r="G225" s="42"/>
      <c r="H225" s="131"/>
      <c r="I225" s="119"/>
      <c r="J225" s="120"/>
      <c r="K225" s="121"/>
      <c r="L225" s="174">
        <f>IF(E225=0,"",E225/D224)</f>
        <v>0.83980582524271841</v>
      </c>
      <c r="M225" s="48">
        <v>206</v>
      </c>
      <c r="N225" s="49">
        <f t="shared" si="24"/>
        <v>0.95370370370370372</v>
      </c>
      <c r="O225" s="49">
        <f t="shared" si="25"/>
        <v>4.629629629629628E-2</v>
      </c>
      <c r="P225" s="27"/>
    </row>
    <row r="226" spans="1:16" ht="15.75" customHeight="1" x14ac:dyDescent="0.25">
      <c r="A226" s="41">
        <v>2202</v>
      </c>
      <c r="B226" s="42"/>
      <c r="C226" s="42"/>
      <c r="D226" s="42"/>
      <c r="E226" s="42"/>
      <c r="F226" s="42">
        <v>159</v>
      </c>
      <c r="G226" s="42"/>
      <c r="H226" s="131"/>
      <c r="I226" s="119"/>
      <c r="J226" s="120"/>
      <c r="K226" s="121"/>
      <c r="L226" s="174">
        <f>IF(F226=0,"",F226/E225)</f>
        <v>0.91907514450867056</v>
      </c>
      <c r="M226" s="48">
        <v>188</v>
      </c>
      <c r="N226" s="49">
        <f t="shared" si="24"/>
        <v>0.91262135922330101</v>
      </c>
      <c r="O226" s="49">
        <f t="shared" si="25"/>
        <v>8.737864077669899E-2</v>
      </c>
      <c r="P226" s="27"/>
    </row>
    <row r="227" spans="1:16" ht="15.75" customHeight="1" x14ac:dyDescent="0.25">
      <c r="A227" s="136">
        <v>2301</v>
      </c>
      <c r="B227" s="42"/>
      <c r="C227" s="42"/>
      <c r="D227" s="42"/>
      <c r="E227" s="42"/>
      <c r="F227" s="42"/>
      <c r="G227" s="42">
        <v>150</v>
      </c>
      <c r="H227" s="131">
        <v>134</v>
      </c>
      <c r="I227" s="119"/>
      <c r="J227" s="120"/>
      <c r="K227" s="121"/>
      <c r="L227" s="174">
        <f>IF(G227=0,"",G227/F226)</f>
        <v>0.94339622641509435</v>
      </c>
      <c r="M227" s="175">
        <v>169</v>
      </c>
      <c r="N227" s="49">
        <f t="shared" si="24"/>
        <v>0.89893617021276595</v>
      </c>
      <c r="O227" s="49">
        <f t="shared" si="25"/>
        <v>0.10106382978723405</v>
      </c>
      <c r="P227" s="27"/>
    </row>
    <row r="228" spans="1:16" ht="15.75" customHeight="1" x14ac:dyDescent="0.25">
      <c r="A228" s="134" t="s">
        <v>99</v>
      </c>
      <c r="B228" s="42"/>
      <c r="C228" s="42"/>
      <c r="D228" s="42"/>
      <c r="E228" s="42"/>
      <c r="F228" s="42"/>
      <c r="G228" s="42">
        <v>7</v>
      </c>
      <c r="H228" s="131">
        <v>2</v>
      </c>
      <c r="I228" s="119"/>
      <c r="J228" s="120"/>
      <c r="K228" s="122"/>
      <c r="L228" s="164"/>
      <c r="M228" s="175">
        <v>23</v>
      </c>
      <c r="N228" s="165"/>
      <c r="O228" s="176"/>
      <c r="P228" s="27"/>
    </row>
    <row r="229" spans="1:16" ht="15.75" customHeight="1" x14ac:dyDescent="0.25">
      <c r="A229" s="134" t="s">
        <v>100</v>
      </c>
      <c r="B229" s="42"/>
      <c r="C229" s="42"/>
      <c r="D229" s="42"/>
      <c r="E229" s="42"/>
      <c r="F229" s="42"/>
      <c r="G229" s="42">
        <v>12</v>
      </c>
      <c r="H229" s="131">
        <v>7</v>
      </c>
      <c r="I229" s="119"/>
      <c r="J229" s="120"/>
      <c r="K229" s="122"/>
      <c r="L229" s="164"/>
      <c r="M229" s="175">
        <v>13</v>
      </c>
      <c r="N229" s="165"/>
      <c r="O229" s="176"/>
      <c r="P229" s="27"/>
    </row>
    <row r="230" spans="1:16" ht="15.75" customHeight="1" x14ac:dyDescent="0.25">
      <c r="A230" s="134" t="s">
        <v>101</v>
      </c>
      <c r="B230" s="42"/>
      <c r="C230" s="42"/>
      <c r="D230" s="42"/>
      <c r="E230" s="42"/>
      <c r="F230" s="42"/>
      <c r="G230" s="42">
        <v>2</v>
      </c>
      <c r="H230" s="131">
        <v>2</v>
      </c>
      <c r="I230" s="119"/>
      <c r="J230" s="120"/>
      <c r="K230" s="122"/>
      <c r="L230" s="164"/>
      <c r="M230" s="175">
        <v>2</v>
      </c>
      <c r="N230" s="165"/>
      <c r="O230" s="176"/>
      <c r="P230" s="27"/>
    </row>
    <row r="231" spans="1:16" ht="15.75" customHeight="1" x14ac:dyDescent="0.25">
      <c r="A231" s="134" t="s">
        <v>102</v>
      </c>
      <c r="B231" s="42"/>
      <c r="C231" s="42"/>
      <c r="D231" s="42"/>
      <c r="E231" s="42"/>
      <c r="F231" s="42"/>
      <c r="G231" s="42"/>
      <c r="H231" s="131"/>
      <c r="I231" s="128"/>
      <c r="J231" s="129"/>
      <c r="K231" s="130"/>
      <c r="L231" s="177"/>
      <c r="M231" s="175"/>
      <c r="N231" s="178"/>
      <c r="O231" s="160"/>
      <c r="P231" s="27"/>
    </row>
    <row r="232" spans="1:16" ht="18" x14ac:dyDescent="0.25">
      <c r="A232" s="22"/>
      <c r="B232" s="276" t="s">
        <v>80</v>
      </c>
      <c r="C232" s="247"/>
      <c r="D232" s="247"/>
      <c r="E232" s="247"/>
      <c r="F232" s="247"/>
      <c r="G232" s="248"/>
      <c r="H232" s="64">
        <f>SUM(H222:H231)</f>
        <v>145</v>
      </c>
      <c r="I232" s="135">
        <f>IF(H227=0,"",H227/B222)</f>
        <v>0.56302521008403361</v>
      </c>
      <c r="J232" s="135">
        <f>IF(H232=0,"",H232/B222)</f>
        <v>0.60924369747899154</v>
      </c>
      <c r="K232" s="135">
        <f>IF(H227=0,"",J232-I232)</f>
        <v>4.621848739495793E-2</v>
      </c>
      <c r="L232" s="1"/>
      <c r="M232" s="27"/>
      <c r="N232" s="30"/>
      <c r="O232" s="1"/>
      <c r="P232" s="27"/>
    </row>
    <row r="233" spans="1:16" ht="12.75" customHeight="1" x14ac:dyDescent="0.2"/>
    <row r="234" spans="1:16" ht="12.75" customHeight="1" x14ac:dyDescent="0.2"/>
    <row r="235" spans="1:16" ht="26.25" x14ac:dyDescent="0.4">
      <c r="A235" s="210"/>
      <c r="B235" s="277" t="s">
        <v>69</v>
      </c>
      <c r="C235" s="236"/>
      <c r="D235" s="236"/>
      <c r="E235" s="236"/>
      <c r="F235" s="236"/>
      <c r="G235" s="236"/>
      <c r="H235" s="132">
        <v>2102</v>
      </c>
      <c r="I235" s="113"/>
      <c r="J235" s="113"/>
      <c r="K235" s="113"/>
      <c r="L235" s="113"/>
      <c r="M235" s="113"/>
      <c r="N235" s="27"/>
      <c r="O235" s="27"/>
    </row>
    <row r="236" spans="1:16" ht="20.25" x14ac:dyDescent="0.2">
      <c r="A236" s="278" t="s">
        <v>19</v>
      </c>
      <c r="B236" s="246" t="s">
        <v>70</v>
      </c>
      <c r="C236" s="247"/>
      <c r="D236" s="247"/>
      <c r="E236" s="247"/>
      <c r="F236" s="247"/>
      <c r="G236" s="247"/>
      <c r="H236" s="249" t="s">
        <v>20</v>
      </c>
      <c r="I236" s="243" t="s">
        <v>11</v>
      </c>
      <c r="J236" s="243" t="s">
        <v>12</v>
      </c>
      <c r="K236" s="242" t="s">
        <v>13</v>
      </c>
      <c r="L236" s="243" t="s">
        <v>14</v>
      </c>
      <c r="M236" s="244" t="s">
        <v>15</v>
      </c>
      <c r="N236" s="244" t="s">
        <v>16</v>
      </c>
      <c r="O236" s="243" t="s">
        <v>17</v>
      </c>
    </row>
    <row r="237" spans="1:16" ht="15.75" x14ac:dyDescent="0.25">
      <c r="A237" s="279"/>
      <c r="B237" s="41" t="s">
        <v>71</v>
      </c>
      <c r="C237" s="41" t="s">
        <v>72</v>
      </c>
      <c r="D237" s="41" t="s">
        <v>73</v>
      </c>
      <c r="E237" s="41" t="s">
        <v>74</v>
      </c>
      <c r="F237" s="41" t="s">
        <v>75</v>
      </c>
      <c r="G237" s="41" t="s">
        <v>76</v>
      </c>
      <c r="H237" s="250"/>
      <c r="I237" s="238"/>
      <c r="J237" s="238"/>
      <c r="K237" s="238"/>
      <c r="L237" s="238"/>
      <c r="M237" s="238"/>
      <c r="N237" s="238"/>
      <c r="O237" s="238"/>
    </row>
    <row r="238" spans="1:16" ht="15.75" customHeight="1" x14ac:dyDescent="0.25">
      <c r="A238" s="41">
        <v>2102</v>
      </c>
      <c r="B238" s="42">
        <v>234</v>
      </c>
      <c r="C238" s="42"/>
      <c r="D238" s="42"/>
      <c r="E238" s="42"/>
      <c r="F238" s="42"/>
      <c r="G238" s="42"/>
      <c r="H238" s="131"/>
      <c r="I238" s="114"/>
      <c r="J238" s="115"/>
      <c r="K238" s="116"/>
      <c r="L238" s="117"/>
      <c r="M238" s="44">
        <f>B238</f>
        <v>234</v>
      </c>
      <c r="N238" s="118"/>
      <c r="O238" s="117"/>
    </row>
    <row r="239" spans="1:16" ht="15.75" customHeight="1" x14ac:dyDescent="0.25">
      <c r="A239" s="41">
        <v>2201</v>
      </c>
      <c r="B239" s="42"/>
      <c r="C239" s="42">
        <v>218</v>
      </c>
      <c r="D239" s="42"/>
      <c r="E239" s="42"/>
      <c r="F239" s="42"/>
      <c r="G239" s="42"/>
      <c r="H239" s="131"/>
      <c r="I239" s="119"/>
      <c r="J239" s="120"/>
      <c r="K239" s="121"/>
      <c r="L239" s="50">
        <f>IF(C239=0,"",C239/B238)</f>
        <v>0.93162393162393164</v>
      </c>
      <c r="M239" s="48">
        <v>220</v>
      </c>
      <c r="N239" s="51">
        <f t="shared" ref="N239:N243" si="26">IF(M239=0,"",M239/M238)</f>
        <v>0.94017094017094016</v>
      </c>
      <c r="O239" s="51">
        <f t="shared" ref="O239:O243" si="27">IF(M239=0,"",100%-N239)</f>
        <v>5.9829059829059839E-2</v>
      </c>
    </row>
    <row r="240" spans="1:16" ht="15.75" customHeight="1" x14ac:dyDescent="0.25">
      <c r="A240" s="41">
        <v>2202</v>
      </c>
      <c r="B240" s="42"/>
      <c r="C240" s="42"/>
      <c r="D240" s="42">
        <v>200</v>
      </c>
      <c r="E240" s="42"/>
      <c r="F240" s="42"/>
      <c r="G240" s="42"/>
      <c r="H240" s="131"/>
      <c r="I240" s="119"/>
      <c r="J240" s="120"/>
      <c r="K240" s="121"/>
      <c r="L240" s="174">
        <f>IF(D240=0,"",D240/C239)</f>
        <v>0.91743119266055051</v>
      </c>
      <c r="M240" s="48">
        <v>208</v>
      </c>
      <c r="N240" s="49">
        <f t="shared" si="26"/>
        <v>0.94545454545454544</v>
      </c>
      <c r="O240" s="49">
        <f t="shared" si="27"/>
        <v>5.4545454545454564E-2</v>
      </c>
      <c r="P240" s="138">
        <f>M240/M238</f>
        <v>0.88888888888888884</v>
      </c>
    </row>
    <row r="241" spans="1:16" ht="15.75" customHeight="1" x14ac:dyDescent="0.25">
      <c r="A241" s="41">
        <v>2301</v>
      </c>
      <c r="B241" s="42"/>
      <c r="C241" s="42"/>
      <c r="D241" s="42"/>
      <c r="E241" s="42">
        <v>185</v>
      </c>
      <c r="F241" s="42"/>
      <c r="G241" s="42"/>
      <c r="H241" s="131"/>
      <c r="I241" s="119"/>
      <c r="J241" s="120"/>
      <c r="K241" s="121"/>
      <c r="L241" s="174">
        <f>IF(E241=0,"",E241/D240)</f>
        <v>0.92500000000000004</v>
      </c>
      <c r="M241" s="48">
        <v>195</v>
      </c>
      <c r="N241" s="49">
        <f t="shared" si="26"/>
        <v>0.9375</v>
      </c>
      <c r="O241" s="49">
        <f t="shared" si="27"/>
        <v>6.25E-2</v>
      </c>
    </row>
    <row r="242" spans="1:16" ht="15.75" customHeight="1" x14ac:dyDescent="0.25">
      <c r="A242" s="41">
        <v>2302</v>
      </c>
      <c r="B242" s="42"/>
      <c r="C242" s="42"/>
      <c r="D242" s="42"/>
      <c r="E242" s="42"/>
      <c r="F242" s="42">
        <v>184</v>
      </c>
      <c r="G242" s="42"/>
      <c r="H242" s="131"/>
      <c r="I242" s="119"/>
      <c r="J242" s="120"/>
      <c r="K242" s="121"/>
      <c r="L242" s="174">
        <f>IF(F242=0,"",F242/E241)</f>
        <v>0.99459459459459465</v>
      </c>
      <c r="M242" s="48">
        <v>193</v>
      </c>
      <c r="N242" s="49">
        <f t="shared" si="26"/>
        <v>0.98974358974358978</v>
      </c>
      <c r="O242" s="49">
        <f t="shared" si="27"/>
        <v>1.025641025641022E-2</v>
      </c>
    </row>
    <row r="243" spans="1:16" ht="15.75" customHeight="1" x14ac:dyDescent="0.25">
      <c r="A243" s="136">
        <v>2401</v>
      </c>
      <c r="B243" s="42"/>
      <c r="C243" s="42"/>
      <c r="D243" s="42"/>
      <c r="E243" s="42"/>
      <c r="F243" s="42"/>
      <c r="G243" s="42">
        <v>183</v>
      </c>
      <c r="H243" s="131">
        <v>160</v>
      </c>
      <c r="I243" s="119"/>
      <c r="J243" s="120"/>
      <c r="K243" s="121"/>
      <c r="L243" s="174">
        <f>IF(G243=0,"",G243/F242)</f>
        <v>0.99456521739130432</v>
      </c>
      <c r="M243" s="175">
        <v>192</v>
      </c>
      <c r="N243" s="49">
        <f t="shared" si="26"/>
        <v>0.99481865284974091</v>
      </c>
      <c r="O243" s="49">
        <f t="shared" si="27"/>
        <v>5.1813471502590858E-3</v>
      </c>
    </row>
    <row r="244" spans="1:16" ht="15.75" customHeight="1" x14ac:dyDescent="0.25">
      <c r="A244" s="134" t="s">
        <v>101</v>
      </c>
      <c r="B244" s="42"/>
      <c r="C244" s="42"/>
      <c r="D244" s="42"/>
      <c r="E244" s="42"/>
      <c r="F244" s="42"/>
      <c r="G244" s="42">
        <v>10</v>
      </c>
      <c r="H244" s="131">
        <v>10</v>
      </c>
      <c r="I244" s="119"/>
      <c r="J244" s="120"/>
      <c r="K244" s="122"/>
      <c r="L244" s="164"/>
      <c r="M244" s="175">
        <v>24</v>
      </c>
      <c r="N244" s="165"/>
      <c r="O244" s="176"/>
    </row>
    <row r="245" spans="1:16" ht="15.75" customHeight="1" x14ac:dyDescent="0.25">
      <c r="A245" s="134" t="s">
        <v>102</v>
      </c>
      <c r="B245" s="42"/>
      <c r="C245" s="42"/>
      <c r="D245" s="42"/>
      <c r="E245" s="42"/>
      <c r="F245" s="42"/>
      <c r="G245" s="42">
        <v>10</v>
      </c>
      <c r="H245" s="131">
        <v>10</v>
      </c>
      <c r="I245" s="119"/>
      <c r="J245" s="120"/>
      <c r="K245" s="122"/>
      <c r="L245" s="164"/>
      <c r="M245" s="175">
        <v>13</v>
      </c>
      <c r="N245" s="165"/>
      <c r="O245" s="176"/>
    </row>
    <row r="246" spans="1:16" ht="15.75" customHeight="1" x14ac:dyDescent="0.25">
      <c r="A246" s="134" t="s">
        <v>103</v>
      </c>
      <c r="B246" s="42"/>
      <c r="C246" s="42"/>
      <c r="D246" s="42"/>
      <c r="E246" s="42"/>
      <c r="F246" s="42"/>
      <c r="G246" s="42">
        <v>2</v>
      </c>
      <c r="H246" s="131">
        <v>1</v>
      </c>
      <c r="I246" s="119"/>
      <c r="J246" s="120"/>
      <c r="K246" s="122"/>
      <c r="L246" s="164"/>
      <c r="M246" s="175">
        <v>2</v>
      </c>
      <c r="N246" s="165"/>
      <c r="O246" s="176"/>
    </row>
    <row r="247" spans="1:16" ht="15.75" customHeight="1" x14ac:dyDescent="0.25">
      <c r="A247" s="134" t="s">
        <v>104</v>
      </c>
      <c r="B247" s="42"/>
      <c r="C247" s="42"/>
      <c r="D247" s="42"/>
      <c r="E247" s="42"/>
      <c r="F247" s="42"/>
      <c r="G247" s="42"/>
      <c r="H247" s="131"/>
      <c r="I247" s="128"/>
      <c r="J247" s="129"/>
      <c r="K247" s="130"/>
      <c r="L247" s="177"/>
      <c r="M247" s="175"/>
      <c r="N247" s="178"/>
      <c r="O247" s="160"/>
    </row>
    <row r="248" spans="1:16" ht="18" x14ac:dyDescent="0.25">
      <c r="A248" s="22"/>
      <c r="B248" s="276" t="s">
        <v>80</v>
      </c>
      <c r="C248" s="247"/>
      <c r="D248" s="247"/>
      <c r="E248" s="247"/>
      <c r="F248" s="247"/>
      <c r="G248" s="248"/>
      <c r="H248" s="64">
        <f>SUM(H238:H247)</f>
        <v>181</v>
      </c>
      <c r="I248" s="135">
        <f>IF(H243=0,"",H243/B238)</f>
        <v>0.68376068376068377</v>
      </c>
      <c r="J248" s="135">
        <f>IF(H248=0,"",H248/B238)</f>
        <v>0.77350427350427353</v>
      </c>
      <c r="K248" s="135">
        <f>IF(H243=0,"",J248-I248)</f>
        <v>8.9743589743589758E-2</v>
      </c>
      <c r="L248" s="1"/>
      <c r="M248" s="27"/>
      <c r="N248" s="30"/>
      <c r="O248" s="1"/>
    </row>
    <row r="249" spans="1:16" ht="12.75" customHeight="1" x14ac:dyDescent="0.2"/>
    <row r="250" spans="1:16" ht="12.75" customHeight="1" x14ac:dyDescent="0.2"/>
    <row r="251" spans="1:16" ht="26.25" x14ac:dyDescent="0.4">
      <c r="A251" s="210"/>
      <c r="B251" s="277" t="s">
        <v>69</v>
      </c>
      <c r="C251" s="236"/>
      <c r="D251" s="236"/>
      <c r="E251" s="236"/>
      <c r="F251" s="236"/>
      <c r="G251" s="236"/>
      <c r="H251" s="132">
        <v>2202</v>
      </c>
      <c r="I251" s="113"/>
      <c r="J251" s="113"/>
      <c r="K251" s="113"/>
      <c r="L251" s="113"/>
      <c r="M251" s="113"/>
      <c r="N251" s="27"/>
      <c r="O251" s="27"/>
    </row>
    <row r="252" spans="1:16" ht="20.25" x14ac:dyDescent="0.2">
      <c r="A252" s="278" t="s">
        <v>19</v>
      </c>
      <c r="B252" s="246" t="s">
        <v>70</v>
      </c>
      <c r="C252" s="247"/>
      <c r="D252" s="247"/>
      <c r="E252" s="247"/>
      <c r="F252" s="247"/>
      <c r="G252" s="247"/>
      <c r="H252" s="249" t="s">
        <v>20</v>
      </c>
      <c r="I252" s="243" t="s">
        <v>11</v>
      </c>
      <c r="J252" s="243" t="s">
        <v>12</v>
      </c>
      <c r="K252" s="242" t="s">
        <v>13</v>
      </c>
      <c r="L252" s="243" t="s">
        <v>14</v>
      </c>
      <c r="M252" s="244" t="s">
        <v>15</v>
      </c>
      <c r="N252" s="244" t="s">
        <v>16</v>
      </c>
      <c r="O252" s="243" t="s">
        <v>17</v>
      </c>
    </row>
    <row r="253" spans="1:16" ht="15.75" x14ac:dyDescent="0.25">
      <c r="A253" s="279"/>
      <c r="B253" s="41" t="s">
        <v>71</v>
      </c>
      <c r="C253" s="41" t="s">
        <v>72</v>
      </c>
      <c r="D253" s="41" t="s">
        <v>73</v>
      </c>
      <c r="E253" s="41" t="s">
        <v>74</v>
      </c>
      <c r="F253" s="41" t="s">
        <v>75</v>
      </c>
      <c r="G253" s="41" t="s">
        <v>76</v>
      </c>
      <c r="H253" s="250"/>
      <c r="I253" s="238"/>
      <c r="J253" s="238"/>
      <c r="K253" s="238"/>
      <c r="L253" s="238"/>
      <c r="M253" s="238"/>
      <c r="N253" s="238"/>
      <c r="O253" s="238"/>
    </row>
    <row r="254" spans="1:16" ht="15.75" x14ac:dyDescent="0.25">
      <c r="A254" s="41">
        <v>2202</v>
      </c>
      <c r="B254" s="42">
        <v>304</v>
      </c>
      <c r="C254" s="42"/>
      <c r="D254" s="42"/>
      <c r="E254" s="42"/>
      <c r="F254" s="42"/>
      <c r="G254" s="42"/>
      <c r="H254" s="131"/>
      <c r="I254" s="114"/>
      <c r="J254" s="115"/>
      <c r="K254" s="116"/>
      <c r="L254" s="117"/>
      <c r="M254" s="44">
        <f>B254</f>
        <v>304</v>
      </c>
      <c r="N254" s="118"/>
      <c r="O254" s="117"/>
    </row>
    <row r="255" spans="1:16" ht="15.75" x14ac:dyDescent="0.25">
      <c r="A255" s="41">
        <v>2301</v>
      </c>
      <c r="B255" s="42"/>
      <c r="C255" s="42">
        <v>290</v>
      </c>
      <c r="D255" s="42"/>
      <c r="E255" s="42"/>
      <c r="F255" s="42"/>
      <c r="G255" s="42"/>
      <c r="H255" s="131"/>
      <c r="I255" s="119"/>
      <c r="J255" s="120"/>
      <c r="K255" s="121"/>
      <c r="L255" s="50">
        <f>IF(C255=0,"",C255/B254)</f>
        <v>0.95394736842105265</v>
      </c>
      <c r="M255" s="48">
        <v>292</v>
      </c>
      <c r="N255" s="51">
        <f t="shared" ref="N255:N259" si="28">IF(M255=0,"",M255/M254)</f>
        <v>0.96052631578947367</v>
      </c>
      <c r="O255" s="51">
        <f t="shared" ref="O255:O259" si="29">IF(M255=0,"",100%-N255)</f>
        <v>3.9473684210526327E-2</v>
      </c>
    </row>
    <row r="256" spans="1:16" ht="15.75" x14ac:dyDescent="0.25">
      <c r="A256" s="41">
        <v>2302</v>
      </c>
      <c r="B256" s="42"/>
      <c r="C256" s="42"/>
      <c r="D256" s="42">
        <v>269</v>
      </c>
      <c r="E256" s="42"/>
      <c r="F256" s="42"/>
      <c r="G256" s="42"/>
      <c r="H256" s="131"/>
      <c r="I256" s="119"/>
      <c r="J256" s="120"/>
      <c r="K256" s="121"/>
      <c r="L256" s="174">
        <f>IF(D256=0,"",D256/C255)</f>
        <v>0.92758620689655169</v>
      </c>
      <c r="M256" s="48">
        <v>277</v>
      </c>
      <c r="N256" s="49">
        <f t="shared" si="28"/>
        <v>0.94863013698630139</v>
      </c>
      <c r="O256" s="49">
        <f t="shared" si="29"/>
        <v>5.1369863013698613E-2</v>
      </c>
      <c r="P256" s="138">
        <f>M256/M254</f>
        <v>0.91118421052631582</v>
      </c>
    </row>
    <row r="257" spans="1:16" ht="15.75" x14ac:dyDescent="0.25">
      <c r="A257" s="41">
        <v>2401</v>
      </c>
      <c r="B257" s="42"/>
      <c r="C257" s="42"/>
      <c r="D257" s="42"/>
      <c r="E257" s="42">
        <v>264</v>
      </c>
      <c r="F257" s="42"/>
      <c r="G257" s="42"/>
      <c r="H257" s="131"/>
      <c r="I257" s="119"/>
      <c r="J257" s="120"/>
      <c r="K257" s="121"/>
      <c r="L257" s="174">
        <f>IF(E257=0,"",E257/D256)</f>
        <v>0.98141263940520451</v>
      </c>
      <c r="M257" s="48">
        <v>270</v>
      </c>
      <c r="N257" s="49">
        <f t="shared" si="28"/>
        <v>0.97472924187725629</v>
      </c>
      <c r="O257" s="49">
        <f t="shared" si="29"/>
        <v>2.5270758122743708E-2</v>
      </c>
    </row>
    <row r="258" spans="1:16" ht="15.75" x14ac:dyDescent="0.25">
      <c r="A258" s="41">
        <v>2402</v>
      </c>
      <c r="B258" s="42"/>
      <c r="C258" s="42"/>
      <c r="D258" s="42"/>
      <c r="E258" s="42"/>
      <c r="F258" s="42">
        <v>245</v>
      </c>
      <c r="G258" s="42"/>
      <c r="H258" s="131"/>
      <c r="I258" s="119"/>
      <c r="J258" s="120"/>
      <c r="K258" s="121"/>
      <c r="L258" s="174">
        <f>IF(F258=0,"",F258/E257)</f>
        <v>0.92803030303030298</v>
      </c>
      <c r="M258" s="48">
        <v>253</v>
      </c>
      <c r="N258" s="49">
        <f t="shared" si="28"/>
        <v>0.937037037037037</v>
      </c>
      <c r="O258" s="49">
        <f t="shared" si="29"/>
        <v>6.2962962962962998E-2</v>
      </c>
    </row>
    <row r="259" spans="1:16" ht="15.75" x14ac:dyDescent="0.25">
      <c r="A259" s="136">
        <v>2501</v>
      </c>
      <c r="B259" s="42"/>
      <c r="C259" s="42"/>
      <c r="D259" s="42"/>
      <c r="E259" s="42"/>
      <c r="F259" s="42"/>
      <c r="G259" s="42">
        <v>237</v>
      </c>
      <c r="H259" s="131">
        <v>204</v>
      </c>
      <c r="I259" s="119"/>
      <c r="J259" s="120"/>
      <c r="K259" s="121"/>
      <c r="L259" s="174">
        <f>IF(G259=0,"",G259/F258)</f>
        <v>0.96734693877551026</v>
      </c>
      <c r="M259" s="175">
        <v>244</v>
      </c>
      <c r="N259" s="49">
        <f t="shared" si="28"/>
        <v>0.96442687747035571</v>
      </c>
      <c r="O259" s="49">
        <f t="shared" si="29"/>
        <v>3.5573122529644285E-2</v>
      </c>
    </row>
    <row r="260" spans="1:16" ht="15.75" x14ac:dyDescent="0.25">
      <c r="A260" s="134" t="s">
        <v>103</v>
      </c>
      <c r="B260" s="42"/>
      <c r="C260" s="42"/>
      <c r="D260" s="42"/>
      <c r="E260" s="42"/>
      <c r="F260" s="42"/>
      <c r="G260" s="42">
        <v>3</v>
      </c>
      <c r="H260" s="131">
        <v>14</v>
      </c>
      <c r="I260" s="119"/>
      <c r="J260" s="120"/>
      <c r="K260" s="122"/>
      <c r="L260" s="164"/>
      <c r="M260" s="175">
        <v>25</v>
      </c>
      <c r="N260" s="165"/>
      <c r="O260" s="176"/>
    </row>
    <row r="261" spans="1:16" ht="15.75" x14ac:dyDescent="0.25">
      <c r="A261" s="134" t="s">
        <v>104</v>
      </c>
      <c r="B261" s="42"/>
      <c r="C261" s="42"/>
      <c r="D261" s="42"/>
      <c r="E261" s="42"/>
      <c r="F261" s="42"/>
      <c r="G261" s="42"/>
      <c r="H261" s="131"/>
      <c r="I261" s="119"/>
      <c r="J261" s="120"/>
      <c r="K261" s="122"/>
      <c r="L261" s="164"/>
      <c r="M261" s="175"/>
      <c r="N261" s="165"/>
      <c r="O261" s="176"/>
    </row>
    <row r="262" spans="1:16" ht="15.75" x14ac:dyDescent="0.25">
      <c r="A262" s="134" t="s">
        <v>105</v>
      </c>
      <c r="B262" s="42"/>
      <c r="C262" s="42"/>
      <c r="D262" s="42"/>
      <c r="E262" s="42"/>
      <c r="F262" s="42"/>
      <c r="G262" s="42"/>
      <c r="H262" s="131"/>
      <c r="I262" s="119"/>
      <c r="J262" s="120"/>
      <c r="K262" s="122"/>
      <c r="L262" s="164"/>
      <c r="M262" s="175"/>
      <c r="N262" s="165"/>
      <c r="O262" s="176"/>
    </row>
    <row r="263" spans="1:16" ht="15.75" x14ac:dyDescent="0.25">
      <c r="A263" s="134" t="s">
        <v>106</v>
      </c>
      <c r="B263" s="42"/>
      <c r="C263" s="42"/>
      <c r="D263" s="42"/>
      <c r="E263" s="42"/>
      <c r="F263" s="42"/>
      <c r="G263" s="42"/>
      <c r="H263" s="131"/>
      <c r="I263" s="128"/>
      <c r="J263" s="129"/>
      <c r="K263" s="130"/>
      <c r="L263" s="177"/>
      <c r="M263" s="175"/>
      <c r="N263" s="178"/>
      <c r="O263" s="160"/>
    </row>
    <row r="264" spans="1:16" ht="18" x14ac:dyDescent="0.25">
      <c r="A264" s="22"/>
      <c r="B264" s="276" t="s">
        <v>80</v>
      </c>
      <c r="C264" s="247"/>
      <c r="D264" s="247"/>
      <c r="E264" s="247"/>
      <c r="F264" s="247"/>
      <c r="G264" s="248"/>
      <c r="H264" s="64">
        <f>SUM(H254:H263)</f>
        <v>218</v>
      </c>
      <c r="I264" s="135">
        <f>IF(H259=0,"",H259/B254)</f>
        <v>0.67105263157894735</v>
      </c>
      <c r="J264" s="135">
        <f>IF(H264=0,"",H264/B254)</f>
        <v>0.71710526315789469</v>
      </c>
      <c r="K264" s="135">
        <f>IF(H259=0,"",J264-I264)</f>
        <v>4.6052631578947345E-2</v>
      </c>
      <c r="L264" s="1"/>
      <c r="M264" s="27"/>
      <c r="N264" s="30"/>
      <c r="O264" s="1"/>
    </row>
    <row r="265" spans="1:16" ht="12.75" customHeight="1" x14ac:dyDescent="0.2"/>
    <row r="266" spans="1:16" ht="12.75" customHeight="1" x14ac:dyDescent="0.2"/>
    <row r="267" spans="1:16" ht="26.25" x14ac:dyDescent="0.4">
      <c r="A267" s="210"/>
      <c r="B267" s="277" t="s">
        <v>69</v>
      </c>
      <c r="C267" s="236"/>
      <c r="D267" s="236"/>
      <c r="E267" s="236"/>
      <c r="F267" s="236"/>
      <c r="G267" s="236"/>
      <c r="H267" s="132">
        <v>2302</v>
      </c>
      <c r="I267" s="113"/>
      <c r="J267" s="113"/>
      <c r="K267" s="113"/>
      <c r="L267" s="113"/>
      <c r="M267" s="113"/>
      <c r="N267" s="27"/>
      <c r="O267" s="27"/>
      <c r="P267" s="143"/>
    </row>
    <row r="268" spans="1:16" ht="20.25" x14ac:dyDescent="0.2">
      <c r="A268" s="278" t="s">
        <v>19</v>
      </c>
      <c r="B268" s="246" t="s">
        <v>70</v>
      </c>
      <c r="C268" s="247"/>
      <c r="D268" s="247"/>
      <c r="E268" s="247"/>
      <c r="F268" s="247"/>
      <c r="G268" s="247"/>
      <c r="H268" s="249" t="s">
        <v>20</v>
      </c>
      <c r="I268" s="243" t="s">
        <v>11</v>
      </c>
      <c r="J268" s="243" t="s">
        <v>12</v>
      </c>
      <c r="K268" s="242" t="s">
        <v>13</v>
      </c>
      <c r="L268" s="243" t="s">
        <v>14</v>
      </c>
      <c r="M268" s="244" t="s">
        <v>15</v>
      </c>
      <c r="N268" s="244" t="s">
        <v>16</v>
      </c>
      <c r="O268" s="243" t="s">
        <v>17</v>
      </c>
      <c r="P268" s="143"/>
    </row>
    <row r="269" spans="1:16" ht="15.75" x14ac:dyDescent="0.25">
      <c r="A269" s="279"/>
      <c r="B269" s="41" t="s">
        <v>71</v>
      </c>
      <c r="C269" s="41" t="s">
        <v>72</v>
      </c>
      <c r="D269" s="41" t="s">
        <v>73</v>
      </c>
      <c r="E269" s="41" t="s">
        <v>74</v>
      </c>
      <c r="F269" s="41" t="s">
        <v>75</v>
      </c>
      <c r="G269" s="41" t="s">
        <v>76</v>
      </c>
      <c r="H269" s="250"/>
      <c r="I269" s="238"/>
      <c r="J269" s="238"/>
      <c r="K269" s="238"/>
      <c r="L269" s="238"/>
      <c r="M269" s="238"/>
      <c r="N269" s="238"/>
      <c r="O269" s="238"/>
      <c r="P269" s="143"/>
    </row>
    <row r="270" spans="1:16" ht="15.75" x14ac:dyDescent="0.25">
      <c r="A270" s="41">
        <v>2302</v>
      </c>
      <c r="B270" s="42">
        <v>314</v>
      </c>
      <c r="C270" s="42"/>
      <c r="D270" s="42"/>
      <c r="E270" s="42"/>
      <c r="F270" s="42"/>
      <c r="G270" s="42"/>
      <c r="H270" s="131"/>
      <c r="I270" s="114"/>
      <c r="J270" s="115"/>
      <c r="K270" s="116"/>
      <c r="L270" s="117"/>
      <c r="M270" s="44">
        <f>B270</f>
        <v>314</v>
      </c>
      <c r="N270" s="118"/>
      <c r="O270" s="117"/>
      <c r="P270" s="143"/>
    </row>
    <row r="271" spans="1:16" ht="15.75" x14ac:dyDescent="0.25">
      <c r="A271" s="41">
        <v>2401</v>
      </c>
      <c r="B271" s="42"/>
      <c r="C271" s="42">
        <v>289</v>
      </c>
      <c r="D271" s="42"/>
      <c r="E271" s="42"/>
      <c r="F271" s="42"/>
      <c r="G271" s="42"/>
      <c r="H271" s="131"/>
      <c r="I271" s="119"/>
      <c r="J271" s="120"/>
      <c r="K271" s="121"/>
      <c r="L271" s="50">
        <f>IF(C271=0,"",C271/B270)</f>
        <v>0.92038216560509556</v>
      </c>
      <c r="M271" s="48">
        <v>292</v>
      </c>
      <c r="N271" s="51">
        <f t="shared" ref="N271:N275" si="30">IF(M271=0,"",M271/M270)</f>
        <v>0.92993630573248409</v>
      </c>
      <c r="O271" s="51">
        <f t="shared" ref="O271:O275" si="31">IF(M271=0,"",100%-N271)</f>
        <v>7.0063694267515908E-2</v>
      </c>
      <c r="P271" s="143"/>
    </row>
    <row r="272" spans="1:16" ht="15.75" x14ac:dyDescent="0.25">
      <c r="A272" s="41">
        <v>2402</v>
      </c>
      <c r="B272" s="42"/>
      <c r="C272" s="42"/>
      <c r="D272" s="42">
        <v>269</v>
      </c>
      <c r="E272" s="42"/>
      <c r="F272" s="42"/>
      <c r="G272" s="42"/>
      <c r="H272" s="131"/>
      <c r="I272" s="119"/>
      <c r="J272" s="120"/>
      <c r="K272" s="121"/>
      <c r="L272" s="174">
        <f>IF(D272=0,"",D272/C271)</f>
        <v>0.9307958477508651</v>
      </c>
      <c r="M272" s="48">
        <v>274</v>
      </c>
      <c r="N272" s="49">
        <f t="shared" si="30"/>
        <v>0.93835616438356162</v>
      </c>
      <c r="O272" s="49">
        <f t="shared" si="31"/>
        <v>6.164383561643838E-2</v>
      </c>
      <c r="P272" s="138">
        <f>M272/M270</f>
        <v>0.87261146496815289</v>
      </c>
    </row>
    <row r="273" spans="1:16" ht="15.75" x14ac:dyDescent="0.25">
      <c r="A273" s="41">
        <v>2501</v>
      </c>
      <c r="B273" s="42"/>
      <c r="C273" s="42"/>
      <c r="D273" s="42"/>
      <c r="E273" s="42">
        <v>255</v>
      </c>
      <c r="F273" s="42"/>
      <c r="G273" s="42"/>
      <c r="H273" s="131"/>
      <c r="I273" s="119"/>
      <c r="J273" s="120"/>
      <c r="K273" s="121"/>
      <c r="L273" s="174">
        <f>IF(E273=0,"",E273/D272)</f>
        <v>0.94795539033457255</v>
      </c>
      <c r="M273" s="48">
        <v>261</v>
      </c>
      <c r="N273" s="49">
        <f t="shared" si="30"/>
        <v>0.95255474452554745</v>
      </c>
      <c r="O273" s="49">
        <f t="shared" si="31"/>
        <v>4.7445255474452552E-2</v>
      </c>
      <c r="P273" s="143"/>
    </row>
    <row r="274" spans="1:16" ht="15.75" x14ac:dyDescent="0.25">
      <c r="A274" s="41">
        <v>2502</v>
      </c>
      <c r="B274" s="42"/>
      <c r="C274" s="42"/>
      <c r="D274" s="42"/>
      <c r="E274" s="42"/>
      <c r="F274" s="42">
        <v>243</v>
      </c>
      <c r="G274" s="42"/>
      <c r="H274" s="131"/>
      <c r="I274" s="119"/>
      <c r="J274" s="120"/>
      <c r="K274" s="121"/>
      <c r="L274" s="174">
        <f>IF(F274=0,"",F274/E273)</f>
        <v>0.95294117647058818</v>
      </c>
      <c r="M274" s="48">
        <v>250</v>
      </c>
      <c r="N274" s="49">
        <f t="shared" si="30"/>
        <v>0.95785440613026818</v>
      </c>
      <c r="O274" s="49">
        <f t="shared" si="31"/>
        <v>4.2145593869731823E-2</v>
      </c>
      <c r="P274" s="143"/>
    </row>
    <row r="275" spans="1:16" ht="15.75" x14ac:dyDescent="0.25">
      <c r="A275" s="136">
        <v>2601</v>
      </c>
      <c r="B275" s="42"/>
      <c r="C275" s="42"/>
      <c r="D275" s="42"/>
      <c r="E275" s="42"/>
      <c r="F275" s="42"/>
      <c r="G275" s="42"/>
      <c r="H275" s="131"/>
      <c r="I275" s="119"/>
      <c r="J275" s="120"/>
      <c r="K275" s="121"/>
      <c r="L275" s="174" t="str">
        <f>IF(G275=0,"",G275/F274)</f>
        <v/>
      </c>
      <c r="M275" s="175"/>
      <c r="N275" s="49" t="str">
        <f t="shared" si="30"/>
        <v/>
      </c>
      <c r="O275" s="49" t="str">
        <f t="shared" si="31"/>
        <v/>
      </c>
      <c r="P275" s="143"/>
    </row>
    <row r="276" spans="1:16" ht="15.75" x14ac:dyDescent="0.25">
      <c r="A276" s="134" t="s">
        <v>105</v>
      </c>
      <c r="B276" s="42"/>
      <c r="C276" s="42"/>
      <c r="D276" s="42"/>
      <c r="E276" s="42"/>
      <c r="F276" s="42"/>
      <c r="G276" s="42"/>
      <c r="H276" s="131"/>
      <c r="I276" s="119"/>
      <c r="J276" s="120"/>
      <c r="K276" s="122"/>
      <c r="L276" s="164"/>
      <c r="M276" s="175"/>
      <c r="N276" s="165"/>
      <c r="O276" s="176"/>
      <c r="P276" s="143"/>
    </row>
    <row r="277" spans="1:16" ht="15.75" x14ac:dyDescent="0.25">
      <c r="A277" s="134" t="s">
        <v>106</v>
      </c>
      <c r="B277" s="42"/>
      <c r="C277" s="42"/>
      <c r="D277" s="42"/>
      <c r="E277" s="42"/>
      <c r="F277" s="42"/>
      <c r="G277" s="42"/>
      <c r="H277" s="131"/>
      <c r="I277" s="119"/>
      <c r="J277" s="120"/>
      <c r="K277" s="122"/>
      <c r="L277" s="164"/>
      <c r="M277" s="175"/>
      <c r="N277" s="165"/>
      <c r="O277" s="176"/>
      <c r="P277" s="143"/>
    </row>
    <row r="278" spans="1:16" ht="15.75" x14ac:dyDescent="0.25">
      <c r="A278" s="134" t="s">
        <v>107</v>
      </c>
      <c r="B278" s="42"/>
      <c r="C278" s="42"/>
      <c r="D278" s="42"/>
      <c r="E278" s="42"/>
      <c r="F278" s="42"/>
      <c r="G278" s="42"/>
      <c r="H278" s="131"/>
      <c r="I278" s="119"/>
      <c r="J278" s="120"/>
      <c r="K278" s="122"/>
      <c r="L278" s="164"/>
      <c r="M278" s="175"/>
      <c r="N278" s="165"/>
      <c r="O278" s="176"/>
      <c r="P278" s="143"/>
    </row>
    <row r="279" spans="1:16" ht="15.75" x14ac:dyDescent="0.25">
      <c r="A279" s="134" t="s">
        <v>108</v>
      </c>
      <c r="B279" s="42"/>
      <c r="C279" s="42"/>
      <c r="D279" s="42"/>
      <c r="E279" s="42"/>
      <c r="F279" s="42"/>
      <c r="G279" s="42"/>
      <c r="H279" s="131"/>
      <c r="I279" s="128"/>
      <c r="J279" s="129"/>
      <c r="K279" s="130"/>
      <c r="L279" s="177"/>
      <c r="M279" s="175"/>
      <c r="N279" s="178"/>
      <c r="O279" s="160"/>
      <c r="P279" s="143"/>
    </row>
    <row r="280" spans="1:16" ht="18" x14ac:dyDescent="0.25">
      <c r="A280" s="22"/>
      <c r="B280" s="276" t="s">
        <v>80</v>
      </c>
      <c r="C280" s="247"/>
      <c r="D280" s="247"/>
      <c r="E280" s="247"/>
      <c r="F280" s="247"/>
      <c r="G280" s="248"/>
      <c r="H280" s="64">
        <f>SUM(H270:H279)</f>
        <v>0</v>
      </c>
      <c r="I280" s="135" t="str">
        <f>IF(H278=0,"",H278/B270)</f>
        <v/>
      </c>
      <c r="J280" s="135" t="str">
        <f>IF(H280=0,"",H280/B270)</f>
        <v/>
      </c>
      <c r="K280" s="135" t="str">
        <f>IF(H278=0,"",J280-I280)</f>
        <v/>
      </c>
      <c r="L280" s="1"/>
      <c r="M280" s="27"/>
      <c r="N280" s="30"/>
      <c r="O280" s="1"/>
      <c r="P280" s="143"/>
    </row>
    <row r="281" spans="1:16" ht="12.75" customHeight="1" x14ac:dyDescent="0.2"/>
    <row r="282" spans="1:16" ht="12.75" customHeight="1" x14ac:dyDescent="0.2"/>
    <row r="283" spans="1:16" ht="26.25" x14ac:dyDescent="0.4">
      <c r="A283" s="210"/>
      <c r="B283" s="277" t="s">
        <v>69</v>
      </c>
      <c r="C283" s="236"/>
      <c r="D283" s="236"/>
      <c r="E283" s="236"/>
      <c r="F283" s="236"/>
      <c r="G283" s="236"/>
      <c r="H283" s="132">
        <v>2402</v>
      </c>
      <c r="I283" s="113"/>
      <c r="J283" s="113"/>
      <c r="K283" s="113"/>
      <c r="L283" s="113"/>
      <c r="M283" s="113"/>
      <c r="N283" s="27"/>
      <c r="O283" s="27"/>
      <c r="P283" s="147"/>
    </row>
    <row r="284" spans="1:16" ht="20.25" x14ac:dyDescent="0.2">
      <c r="A284" s="278" t="s">
        <v>19</v>
      </c>
      <c r="B284" s="246" t="s">
        <v>70</v>
      </c>
      <c r="C284" s="247"/>
      <c r="D284" s="247"/>
      <c r="E284" s="247"/>
      <c r="F284" s="247"/>
      <c r="G284" s="247"/>
      <c r="H284" s="249" t="s">
        <v>20</v>
      </c>
      <c r="I284" s="243" t="s">
        <v>11</v>
      </c>
      <c r="J284" s="243" t="s">
        <v>12</v>
      </c>
      <c r="K284" s="242" t="s">
        <v>13</v>
      </c>
      <c r="L284" s="243" t="s">
        <v>14</v>
      </c>
      <c r="M284" s="244" t="s">
        <v>15</v>
      </c>
      <c r="N284" s="244" t="s">
        <v>16</v>
      </c>
      <c r="O284" s="243" t="s">
        <v>17</v>
      </c>
      <c r="P284" s="147"/>
    </row>
    <row r="285" spans="1:16" ht="15.75" x14ac:dyDescent="0.25">
      <c r="A285" s="279"/>
      <c r="B285" s="41" t="s">
        <v>71</v>
      </c>
      <c r="C285" s="41" t="s">
        <v>72</v>
      </c>
      <c r="D285" s="41" t="s">
        <v>73</v>
      </c>
      <c r="E285" s="41" t="s">
        <v>74</v>
      </c>
      <c r="F285" s="41" t="s">
        <v>75</v>
      </c>
      <c r="G285" s="41" t="s">
        <v>76</v>
      </c>
      <c r="H285" s="250"/>
      <c r="I285" s="238"/>
      <c r="J285" s="238"/>
      <c r="K285" s="238"/>
      <c r="L285" s="238"/>
      <c r="M285" s="238"/>
      <c r="N285" s="238"/>
      <c r="O285" s="238"/>
      <c r="P285" s="147"/>
    </row>
    <row r="286" spans="1:16" ht="15.75" x14ac:dyDescent="0.25">
      <c r="A286" s="41">
        <v>2402</v>
      </c>
      <c r="B286" s="42">
        <v>399</v>
      </c>
      <c r="C286" s="42"/>
      <c r="D286" s="42"/>
      <c r="E286" s="42"/>
      <c r="F286" s="42"/>
      <c r="G286" s="42"/>
      <c r="H286" s="131"/>
      <c r="I286" s="114"/>
      <c r="J286" s="115"/>
      <c r="K286" s="116"/>
      <c r="L286" s="117"/>
      <c r="M286" s="44">
        <f>B286</f>
        <v>399</v>
      </c>
      <c r="N286" s="118"/>
      <c r="O286" s="117"/>
      <c r="P286" s="147"/>
    </row>
    <row r="287" spans="1:16" ht="15.75" x14ac:dyDescent="0.25">
      <c r="A287" s="41">
        <v>2501</v>
      </c>
      <c r="B287" s="42"/>
      <c r="C287" s="42">
        <v>374</v>
      </c>
      <c r="D287" s="42"/>
      <c r="E287" s="42"/>
      <c r="F287" s="42"/>
      <c r="G287" s="42"/>
      <c r="H287" s="131"/>
      <c r="I287" s="119"/>
      <c r="J287" s="120"/>
      <c r="K287" s="121"/>
      <c r="L287" s="50">
        <f>IF(C287=0,"",C287/B286)</f>
        <v>0.93734335839598992</v>
      </c>
      <c r="M287" s="48">
        <v>374</v>
      </c>
      <c r="N287" s="51">
        <f t="shared" ref="N287:N291" si="32">IF(M287=0,"",M287/M286)</f>
        <v>0.93734335839598992</v>
      </c>
      <c r="O287" s="51">
        <f t="shared" ref="O287:O291" si="33">IF(M287=0,"",100%-N287)</f>
        <v>6.2656641604010077E-2</v>
      </c>
      <c r="P287" s="147"/>
    </row>
    <row r="288" spans="1:16" ht="15.75" x14ac:dyDescent="0.25">
      <c r="A288" s="41">
        <v>2502</v>
      </c>
      <c r="B288" s="42"/>
      <c r="C288" s="42"/>
      <c r="D288" s="42">
        <v>355</v>
      </c>
      <c r="E288" s="42"/>
      <c r="F288" s="42"/>
      <c r="G288" s="42"/>
      <c r="H288" s="131"/>
      <c r="I288" s="119"/>
      <c r="J288" s="120"/>
      <c r="K288" s="121"/>
      <c r="L288" s="174">
        <f>IF(D288=0,"",D288/C287)</f>
        <v>0.94919786096256686</v>
      </c>
      <c r="M288" s="48">
        <v>356</v>
      </c>
      <c r="N288" s="49">
        <f t="shared" si="32"/>
        <v>0.95187165775401072</v>
      </c>
      <c r="O288" s="49">
        <f t="shared" si="33"/>
        <v>4.8128342245989275E-2</v>
      </c>
      <c r="P288" s="138">
        <f>M288/M286</f>
        <v>0.89223057644110271</v>
      </c>
    </row>
    <row r="289" spans="1:16" ht="15.75" x14ac:dyDescent="0.25">
      <c r="A289" s="136">
        <v>2601</v>
      </c>
      <c r="B289" s="42"/>
      <c r="C289" s="42"/>
      <c r="D289" s="42"/>
      <c r="E289" s="42"/>
      <c r="F289" s="42"/>
      <c r="G289" s="42"/>
      <c r="H289" s="131"/>
      <c r="I289" s="119"/>
      <c r="J289" s="120"/>
      <c r="K289" s="121"/>
      <c r="L289" s="174" t="str">
        <f>IF(E289=0,"",E289/D288)</f>
        <v/>
      </c>
      <c r="M289" s="48"/>
      <c r="N289" s="49" t="str">
        <f t="shared" si="32"/>
        <v/>
      </c>
      <c r="O289" s="49" t="str">
        <f t="shared" si="33"/>
        <v/>
      </c>
      <c r="P289" s="147"/>
    </row>
    <row r="290" spans="1:16" ht="15.75" x14ac:dyDescent="0.25">
      <c r="A290" s="134" t="s">
        <v>105</v>
      </c>
      <c r="B290" s="42"/>
      <c r="C290" s="42"/>
      <c r="D290" s="42"/>
      <c r="E290" s="42"/>
      <c r="F290" s="42"/>
      <c r="G290" s="42"/>
      <c r="H290" s="131"/>
      <c r="I290" s="119"/>
      <c r="J290" s="120"/>
      <c r="K290" s="121"/>
      <c r="L290" s="174" t="str">
        <f>IF(F290=0,"",F290/E289)</f>
        <v/>
      </c>
      <c r="M290" s="48"/>
      <c r="N290" s="49" t="str">
        <f t="shared" si="32"/>
        <v/>
      </c>
      <c r="O290" s="49" t="str">
        <f t="shared" si="33"/>
        <v/>
      </c>
      <c r="P290" s="147"/>
    </row>
    <row r="291" spans="1:16" ht="15.75" x14ac:dyDescent="0.25">
      <c r="A291" s="134" t="s">
        <v>106</v>
      </c>
      <c r="B291" s="42"/>
      <c r="C291" s="42"/>
      <c r="D291" s="42"/>
      <c r="E291" s="42"/>
      <c r="F291" s="42"/>
      <c r="G291" s="42"/>
      <c r="H291" s="131"/>
      <c r="I291" s="119"/>
      <c r="J291" s="120"/>
      <c r="K291" s="121"/>
      <c r="L291" s="174" t="str">
        <f>IF(G291=0,"",G291/F290)</f>
        <v/>
      </c>
      <c r="M291" s="175"/>
      <c r="N291" s="49" t="str">
        <f t="shared" si="32"/>
        <v/>
      </c>
      <c r="O291" s="49" t="str">
        <f t="shared" si="33"/>
        <v/>
      </c>
      <c r="P291" s="147"/>
    </row>
    <row r="292" spans="1:16" ht="15.75" x14ac:dyDescent="0.25">
      <c r="A292" s="134" t="s">
        <v>107</v>
      </c>
      <c r="B292" s="42"/>
      <c r="C292" s="42"/>
      <c r="D292" s="42"/>
      <c r="E292" s="42"/>
      <c r="F292" s="42"/>
      <c r="G292" s="42"/>
      <c r="H292" s="131"/>
      <c r="I292" s="119"/>
      <c r="J292" s="120"/>
      <c r="K292" s="122"/>
      <c r="L292" s="164"/>
      <c r="M292" s="175"/>
      <c r="N292" s="165"/>
      <c r="O292" s="176"/>
      <c r="P292" s="147"/>
    </row>
    <row r="293" spans="1:16" ht="15.75" x14ac:dyDescent="0.25">
      <c r="A293" s="134" t="s">
        <v>108</v>
      </c>
      <c r="B293" s="42"/>
      <c r="C293" s="42"/>
      <c r="D293" s="42"/>
      <c r="E293" s="42"/>
      <c r="F293" s="42"/>
      <c r="G293" s="42"/>
      <c r="H293" s="131"/>
      <c r="I293" s="119"/>
      <c r="J293" s="120"/>
      <c r="K293" s="122"/>
      <c r="L293" s="164"/>
      <c r="M293" s="175"/>
      <c r="N293" s="165"/>
      <c r="O293" s="176"/>
      <c r="P293" s="147"/>
    </row>
    <row r="294" spans="1:16" ht="15.75" x14ac:dyDescent="0.25">
      <c r="A294" s="134" t="s">
        <v>109</v>
      </c>
      <c r="B294" s="42"/>
      <c r="C294" s="42"/>
      <c r="D294" s="42"/>
      <c r="E294" s="42"/>
      <c r="F294" s="42"/>
      <c r="G294" s="42"/>
      <c r="H294" s="131"/>
      <c r="I294" s="119"/>
      <c r="J294" s="120"/>
      <c r="K294" s="122"/>
      <c r="L294" s="164"/>
      <c r="M294" s="175"/>
      <c r="N294" s="165"/>
      <c r="O294" s="176"/>
      <c r="P294" s="147"/>
    </row>
    <row r="295" spans="1:16" ht="15.75" x14ac:dyDescent="0.25">
      <c r="A295" s="134" t="s">
        <v>110</v>
      </c>
      <c r="B295" s="42"/>
      <c r="C295" s="42"/>
      <c r="D295" s="42"/>
      <c r="E295" s="42"/>
      <c r="F295" s="42"/>
      <c r="G295" s="42"/>
      <c r="H295" s="131"/>
      <c r="I295" s="128"/>
      <c r="J295" s="129"/>
      <c r="K295" s="130"/>
      <c r="L295" s="177"/>
      <c r="M295" s="175"/>
      <c r="N295" s="178"/>
      <c r="O295" s="160"/>
      <c r="P295" s="147"/>
    </row>
    <row r="296" spans="1:16" ht="18" x14ac:dyDescent="0.25">
      <c r="A296" s="22"/>
      <c r="B296" s="276" t="s">
        <v>80</v>
      </c>
      <c r="C296" s="247"/>
      <c r="D296" s="247"/>
      <c r="E296" s="247"/>
      <c r="F296" s="247"/>
      <c r="G296" s="248"/>
      <c r="H296" s="64">
        <f>SUM(H286:H295)</f>
        <v>0</v>
      </c>
      <c r="I296" s="135" t="str">
        <f>IF(H294=0,"",H294/B286)</f>
        <v/>
      </c>
      <c r="J296" s="135" t="str">
        <f>IF(H296=0,"",H296/B286)</f>
        <v/>
      </c>
      <c r="K296" s="135" t="str">
        <f>IF(H294=0,"",J296-I296)</f>
        <v/>
      </c>
      <c r="L296" s="1"/>
      <c r="M296" s="27"/>
      <c r="N296" s="30"/>
      <c r="O296" s="1"/>
      <c r="P296" s="147"/>
    </row>
    <row r="297" spans="1:16" ht="12.75" customHeight="1" x14ac:dyDescent="0.2"/>
    <row r="298" spans="1:16" ht="12.75" customHeight="1" x14ac:dyDescent="0.2"/>
    <row r="299" spans="1:16" s="229" customFormat="1" ht="26.25" x14ac:dyDescent="0.4">
      <c r="A299" s="210"/>
      <c r="B299" s="277" t="s">
        <v>69</v>
      </c>
      <c r="C299" s="236"/>
      <c r="D299" s="236"/>
      <c r="E299" s="236"/>
      <c r="F299" s="236"/>
      <c r="G299" s="236"/>
      <c r="H299" s="132">
        <v>2502</v>
      </c>
      <c r="I299" s="113"/>
      <c r="J299" s="113"/>
      <c r="K299" s="113"/>
      <c r="L299" s="113"/>
      <c r="M299" s="113"/>
      <c r="N299" s="27"/>
      <c r="O299" s="27"/>
    </row>
    <row r="300" spans="1:16" s="229" customFormat="1" ht="20.25" x14ac:dyDescent="0.2">
      <c r="A300" s="278" t="s">
        <v>19</v>
      </c>
      <c r="B300" s="246" t="s">
        <v>70</v>
      </c>
      <c r="C300" s="247"/>
      <c r="D300" s="247"/>
      <c r="E300" s="247"/>
      <c r="F300" s="247"/>
      <c r="G300" s="247"/>
      <c r="H300" s="249" t="s">
        <v>20</v>
      </c>
      <c r="I300" s="243" t="s">
        <v>11</v>
      </c>
      <c r="J300" s="243" t="s">
        <v>12</v>
      </c>
      <c r="K300" s="242" t="s">
        <v>13</v>
      </c>
      <c r="L300" s="243" t="s">
        <v>14</v>
      </c>
      <c r="M300" s="244" t="s">
        <v>15</v>
      </c>
      <c r="N300" s="244" t="s">
        <v>16</v>
      </c>
      <c r="O300" s="243" t="s">
        <v>17</v>
      </c>
    </row>
    <row r="301" spans="1:16" s="229" customFormat="1" ht="15.75" x14ac:dyDescent="0.25">
      <c r="A301" s="279"/>
      <c r="B301" s="41" t="s">
        <v>71</v>
      </c>
      <c r="C301" s="41" t="s">
        <v>72</v>
      </c>
      <c r="D301" s="41" t="s">
        <v>73</v>
      </c>
      <c r="E301" s="41" t="s">
        <v>74</v>
      </c>
      <c r="F301" s="41" t="s">
        <v>75</v>
      </c>
      <c r="G301" s="41" t="s">
        <v>76</v>
      </c>
      <c r="H301" s="250"/>
      <c r="I301" s="238"/>
      <c r="J301" s="238"/>
      <c r="K301" s="238"/>
      <c r="L301" s="238"/>
      <c r="M301" s="238"/>
      <c r="N301" s="238"/>
      <c r="O301" s="238"/>
    </row>
    <row r="302" spans="1:16" s="229" customFormat="1" ht="15.75" x14ac:dyDescent="0.25">
      <c r="A302" s="41">
        <v>2502</v>
      </c>
      <c r="B302" s="42">
        <v>339</v>
      </c>
      <c r="C302" s="42"/>
      <c r="D302" s="42"/>
      <c r="E302" s="42"/>
      <c r="F302" s="42"/>
      <c r="G302" s="42"/>
      <c r="H302" s="131"/>
      <c r="I302" s="114"/>
      <c r="J302" s="115"/>
      <c r="K302" s="116"/>
      <c r="L302" s="117"/>
      <c r="M302" s="44">
        <f>B302</f>
        <v>339</v>
      </c>
      <c r="N302" s="118"/>
      <c r="O302" s="117"/>
    </row>
    <row r="303" spans="1:16" s="229" customFormat="1" ht="15.75" x14ac:dyDescent="0.25">
      <c r="A303" s="136">
        <v>2601</v>
      </c>
      <c r="B303" s="42"/>
      <c r="C303" s="42"/>
      <c r="D303" s="42"/>
      <c r="E303" s="42"/>
      <c r="F303" s="42"/>
      <c r="G303" s="42"/>
      <c r="H303" s="131"/>
      <c r="I303" s="119"/>
      <c r="J303" s="120"/>
      <c r="K303" s="121"/>
      <c r="L303" s="50" t="str">
        <f>IF(C303=0,"",C303/B302)</f>
        <v/>
      </c>
      <c r="M303" s="48"/>
      <c r="N303" s="51" t="str">
        <f t="shared" ref="N303:N307" si="34">IF(M303=0,"",M303/M302)</f>
        <v/>
      </c>
      <c r="O303" s="51" t="str">
        <f t="shared" ref="O303:O307" si="35">IF(M303=0,"",100%-N303)</f>
        <v/>
      </c>
    </row>
    <row r="304" spans="1:16" s="229" customFormat="1" ht="15.75" x14ac:dyDescent="0.25">
      <c r="A304" s="231">
        <v>2602</v>
      </c>
      <c r="B304" s="42"/>
      <c r="C304" s="42"/>
      <c r="D304" s="42"/>
      <c r="E304" s="42"/>
      <c r="F304" s="42"/>
      <c r="G304" s="42"/>
      <c r="H304" s="131"/>
      <c r="I304" s="119"/>
      <c r="J304" s="120"/>
      <c r="K304" s="121"/>
      <c r="L304" s="174" t="str">
        <f>IF(D304=0,"",D304/C303)</f>
        <v/>
      </c>
      <c r="M304" s="48"/>
      <c r="N304" s="49" t="str">
        <f t="shared" si="34"/>
        <v/>
      </c>
      <c r="O304" s="49" t="str">
        <f t="shared" si="35"/>
        <v/>
      </c>
      <c r="P304" s="138">
        <f>M304/M302</f>
        <v>0</v>
      </c>
    </row>
    <row r="305" spans="1:15" s="229" customFormat="1" ht="15.75" x14ac:dyDescent="0.25">
      <c r="A305" s="231">
        <v>2701</v>
      </c>
      <c r="B305" s="42"/>
      <c r="C305" s="42"/>
      <c r="D305" s="42"/>
      <c r="E305" s="42"/>
      <c r="F305" s="42"/>
      <c r="G305" s="42"/>
      <c r="H305" s="131"/>
      <c r="I305" s="119"/>
      <c r="J305" s="120"/>
      <c r="K305" s="121"/>
      <c r="L305" s="174" t="str">
        <f>IF(E305=0,"",E305/D304)</f>
        <v/>
      </c>
      <c r="M305" s="48"/>
      <c r="N305" s="49" t="str">
        <f t="shared" si="34"/>
        <v/>
      </c>
      <c r="O305" s="49" t="str">
        <f t="shared" si="35"/>
        <v/>
      </c>
    </row>
    <row r="306" spans="1:15" s="229" customFormat="1" ht="15.75" x14ac:dyDescent="0.25">
      <c r="A306" s="231">
        <v>2702</v>
      </c>
      <c r="B306" s="42"/>
      <c r="C306" s="42"/>
      <c r="D306" s="42"/>
      <c r="E306" s="42"/>
      <c r="F306" s="42"/>
      <c r="G306" s="42"/>
      <c r="H306" s="131"/>
      <c r="I306" s="119"/>
      <c r="J306" s="120"/>
      <c r="K306" s="121"/>
      <c r="L306" s="174" t="str">
        <f>IF(F306=0,"",F306/E305)</f>
        <v/>
      </c>
      <c r="M306" s="48"/>
      <c r="N306" s="49" t="str">
        <f t="shared" si="34"/>
        <v/>
      </c>
      <c r="O306" s="49" t="str">
        <f t="shared" si="35"/>
        <v/>
      </c>
    </row>
    <row r="307" spans="1:15" s="229" customFormat="1" ht="15.75" x14ac:dyDescent="0.25">
      <c r="A307" s="231">
        <v>2801</v>
      </c>
      <c r="B307" s="42"/>
      <c r="C307" s="42"/>
      <c r="D307" s="42"/>
      <c r="E307" s="42"/>
      <c r="F307" s="42"/>
      <c r="G307" s="42"/>
      <c r="H307" s="131"/>
      <c r="I307" s="119"/>
      <c r="J307" s="120"/>
      <c r="K307" s="121"/>
      <c r="L307" s="174" t="str">
        <f>IF(G307=0,"",G307/F306)</f>
        <v/>
      </c>
      <c r="M307" s="175"/>
      <c r="N307" s="49" t="str">
        <f t="shared" si="34"/>
        <v/>
      </c>
      <c r="O307" s="49" t="str">
        <f t="shared" si="35"/>
        <v/>
      </c>
    </row>
    <row r="308" spans="1:15" s="229" customFormat="1" ht="15.75" x14ac:dyDescent="0.25">
      <c r="A308" s="231">
        <v>2802</v>
      </c>
      <c r="B308" s="42"/>
      <c r="C308" s="42"/>
      <c r="D308" s="42"/>
      <c r="E308" s="42"/>
      <c r="F308" s="42"/>
      <c r="G308" s="42"/>
      <c r="H308" s="131"/>
      <c r="I308" s="119"/>
      <c r="J308" s="120"/>
      <c r="K308" s="122"/>
      <c r="L308" s="164"/>
      <c r="M308" s="175"/>
      <c r="N308" s="165"/>
      <c r="O308" s="176"/>
    </row>
    <row r="309" spans="1:15" s="229" customFormat="1" ht="15.75" x14ac:dyDescent="0.25">
      <c r="A309" s="231">
        <v>2901</v>
      </c>
      <c r="B309" s="42"/>
      <c r="C309" s="42"/>
      <c r="D309" s="42"/>
      <c r="E309" s="42"/>
      <c r="F309" s="42"/>
      <c r="G309" s="42"/>
      <c r="H309" s="131"/>
      <c r="I309" s="119"/>
      <c r="J309" s="120"/>
      <c r="K309" s="122"/>
      <c r="L309" s="164"/>
      <c r="M309" s="175"/>
      <c r="N309" s="165"/>
      <c r="O309" s="176"/>
    </row>
    <row r="310" spans="1:15" s="229" customFormat="1" ht="15.75" x14ac:dyDescent="0.25">
      <c r="A310" s="231">
        <v>2902</v>
      </c>
      <c r="B310" s="42"/>
      <c r="C310" s="42"/>
      <c r="D310" s="42"/>
      <c r="E310" s="42"/>
      <c r="F310" s="42"/>
      <c r="G310" s="42"/>
      <c r="H310" s="131"/>
      <c r="I310" s="119"/>
      <c r="J310" s="120"/>
      <c r="K310" s="122"/>
      <c r="L310" s="164"/>
      <c r="M310" s="175"/>
      <c r="N310" s="165"/>
      <c r="O310" s="176"/>
    </row>
    <row r="311" spans="1:15" s="229" customFormat="1" ht="15.75" x14ac:dyDescent="0.25">
      <c r="A311" s="231">
        <v>3001</v>
      </c>
      <c r="B311" s="42"/>
      <c r="C311" s="42"/>
      <c r="D311" s="42"/>
      <c r="E311" s="42"/>
      <c r="F311" s="42"/>
      <c r="G311" s="42"/>
      <c r="H311" s="131"/>
      <c r="I311" s="128"/>
      <c r="J311" s="129"/>
      <c r="K311" s="130"/>
      <c r="L311" s="177"/>
      <c r="M311" s="175"/>
      <c r="N311" s="178"/>
      <c r="O311" s="160"/>
    </row>
    <row r="312" spans="1:15" s="229" customFormat="1" ht="18" x14ac:dyDescent="0.25">
      <c r="A312" s="22"/>
      <c r="B312" s="276" t="s">
        <v>80</v>
      </c>
      <c r="C312" s="247"/>
      <c r="D312" s="247"/>
      <c r="E312" s="247"/>
      <c r="F312" s="247"/>
      <c r="G312" s="248"/>
      <c r="H312" s="64">
        <f>SUM(H302:H311)</f>
        <v>0</v>
      </c>
      <c r="I312" s="135" t="str">
        <f>IF(H310=0,"",H310/B302)</f>
        <v/>
      </c>
      <c r="J312" s="135" t="str">
        <f>IF(H312=0,"",H312/B302)</f>
        <v/>
      </c>
      <c r="K312" s="135" t="str">
        <f>IF(H310=0,"",J312-I312)</f>
        <v/>
      </c>
      <c r="L312" s="1"/>
      <c r="M312" s="27"/>
      <c r="N312" s="30"/>
      <c r="O312" s="1"/>
    </row>
    <row r="313" spans="1:15" ht="12.75" customHeight="1" x14ac:dyDescent="0.2"/>
    <row r="314" spans="1:15" ht="12.75" customHeight="1" x14ac:dyDescent="0.2"/>
    <row r="315" spans="1:15" ht="12.75" customHeight="1" x14ac:dyDescent="0.2"/>
    <row r="316" spans="1:15" ht="12.75" customHeight="1" x14ac:dyDescent="0.2"/>
    <row r="317" spans="1:15" ht="12.75" customHeight="1" x14ac:dyDescent="0.2"/>
    <row r="318" spans="1:15" ht="12.75" customHeight="1" x14ac:dyDescent="0.2"/>
    <row r="319" spans="1:15" ht="12.75" customHeight="1" x14ac:dyDescent="0.2"/>
    <row r="320" spans="1:15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</sheetData>
  <mergeCells count="216">
    <mergeCell ref="N300:N301"/>
    <mergeCell ref="O300:O301"/>
    <mergeCell ref="B312:G312"/>
    <mergeCell ref="B299:G299"/>
    <mergeCell ref="A300:A301"/>
    <mergeCell ref="B300:G300"/>
    <mergeCell ref="H300:H301"/>
    <mergeCell ref="I300:I301"/>
    <mergeCell ref="J300:J301"/>
    <mergeCell ref="K300:K301"/>
    <mergeCell ref="L300:L301"/>
    <mergeCell ref="M300:M301"/>
    <mergeCell ref="K169:K170"/>
    <mergeCell ref="L169:L170"/>
    <mergeCell ref="M169:M170"/>
    <mergeCell ref="N169:N170"/>
    <mergeCell ref="O169:O170"/>
    <mergeCell ref="B162:G162"/>
    <mergeCell ref="B168:G168"/>
    <mergeCell ref="A169:A170"/>
    <mergeCell ref="B169:G169"/>
    <mergeCell ref="H169:H170"/>
    <mergeCell ref="I169:I170"/>
    <mergeCell ref="J169:J170"/>
    <mergeCell ref="K204:K205"/>
    <mergeCell ref="L204:L205"/>
    <mergeCell ref="M204:M205"/>
    <mergeCell ref="N204:N205"/>
    <mergeCell ref="O204:O205"/>
    <mergeCell ref="B197:G197"/>
    <mergeCell ref="B203:G203"/>
    <mergeCell ref="A204:A205"/>
    <mergeCell ref="B204:G204"/>
    <mergeCell ref="H204:H205"/>
    <mergeCell ref="I204:I205"/>
    <mergeCell ref="J204:J205"/>
    <mergeCell ref="K220:K221"/>
    <mergeCell ref="L220:L221"/>
    <mergeCell ref="M220:M221"/>
    <mergeCell ref="N220:N221"/>
    <mergeCell ref="O220:O221"/>
    <mergeCell ref="B216:G216"/>
    <mergeCell ref="B219:G219"/>
    <mergeCell ref="A220:A221"/>
    <mergeCell ref="B220:G220"/>
    <mergeCell ref="H220:H221"/>
    <mergeCell ref="I220:I221"/>
    <mergeCell ref="J220:J221"/>
    <mergeCell ref="K236:K237"/>
    <mergeCell ref="L236:L237"/>
    <mergeCell ref="M236:M237"/>
    <mergeCell ref="N236:N237"/>
    <mergeCell ref="O236:O237"/>
    <mergeCell ref="B232:G232"/>
    <mergeCell ref="B235:G235"/>
    <mergeCell ref="A236:A237"/>
    <mergeCell ref="B236:G236"/>
    <mergeCell ref="H236:H237"/>
    <mergeCell ref="I236:I237"/>
    <mergeCell ref="J236:J237"/>
    <mergeCell ref="L16:L17"/>
    <mergeCell ref="M16:M17"/>
    <mergeCell ref="N16:N17"/>
    <mergeCell ref="O16:O17"/>
    <mergeCell ref="B15:G15"/>
    <mergeCell ref="A16:A17"/>
    <mergeCell ref="B16:G16"/>
    <mergeCell ref="H16:H17"/>
    <mergeCell ref="I16:I17"/>
    <mergeCell ref="J16:J17"/>
    <mergeCell ref="K16:K17"/>
    <mergeCell ref="K32:K33"/>
    <mergeCell ref="L32:L33"/>
    <mergeCell ref="M32:M33"/>
    <mergeCell ref="N32:N33"/>
    <mergeCell ref="O32:O33"/>
    <mergeCell ref="B28:G28"/>
    <mergeCell ref="B31:G31"/>
    <mergeCell ref="A32:A33"/>
    <mergeCell ref="B32:G32"/>
    <mergeCell ref="H32:H33"/>
    <mergeCell ref="I32:I33"/>
    <mergeCell ref="J32:J33"/>
    <mergeCell ref="K48:K49"/>
    <mergeCell ref="L48:L49"/>
    <mergeCell ref="M48:M49"/>
    <mergeCell ref="N48:N49"/>
    <mergeCell ref="O48:O49"/>
    <mergeCell ref="B44:G44"/>
    <mergeCell ref="B47:G47"/>
    <mergeCell ref="A48:A49"/>
    <mergeCell ref="B48:G48"/>
    <mergeCell ref="H48:H49"/>
    <mergeCell ref="I48:I49"/>
    <mergeCell ref="J48:J49"/>
    <mergeCell ref="K252:K253"/>
    <mergeCell ref="L252:L253"/>
    <mergeCell ref="M252:M253"/>
    <mergeCell ref="N252:N253"/>
    <mergeCell ref="O252:O253"/>
    <mergeCell ref="B248:G248"/>
    <mergeCell ref="B251:G251"/>
    <mergeCell ref="A252:A253"/>
    <mergeCell ref="B252:G252"/>
    <mergeCell ref="H252:H253"/>
    <mergeCell ref="I252:I253"/>
    <mergeCell ref="J252:J253"/>
    <mergeCell ref="B264:G264"/>
    <mergeCell ref="K64:K65"/>
    <mergeCell ref="L64:L65"/>
    <mergeCell ref="M64:M65"/>
    <mergeCell ref="N64:N65"/>
    <mergeCell ref="O64:O65"/>
    <mergeCell ref="B60:G60"/>
    <mergeCell ref="B63:G63"/>
    <mergeCell ref="A64:A65"/>
    <mergeCell ref="B64:G64"/>
    <mergeCell ref="H64:H65"/>
    <mergeCell ref="I64:I65"/>
    <mergeCell ref="J64:J65"/>
    <mergeCell ref="K80:K81"/>
    <mergeCell ref="L80:L81"/>
    <mergeCell ref="M80:M81"/>
    <mergeCell ref="N80:N81"/>
    <mergeCell ref="O80:O81"/>
    <mergeCell ref="B76:G76"/>
    <mergeCell ref="B79:G79"/>
    <mergeCell ref="A80:A81"/>
    <mergeCell ref="B80:G80"/>
    <mergeCell ref="H80:H81"/>
    <mergeCell ref="I80:I81"/>
    <mergeCell ref="J80:J81"/>
    <mergeCell ref="K99:K100"/>
    <mergeCell ref="L99:L100"/>
    <mergeCell ref="M99:M100"/>
    <mergeCell ref="N99:N100"/>
    <mergeCell ref="O99:O100"/>
    <mergeCell ref="B92:G92"/>
    <mergeCell ref="B98:G98"/>
    <mergeCell ref="A99:A100"/>
    <mergeCell ref="B99:G99"/>
    <mergeCell ref="H99:H100"/>
    <mergeCell ref="I99:I100"/>
    <mergeCell ref="J99:J100"/>
    <mergeCell ref="K115:K116"/>
    <mergeCell ref="L115:L116"/>
    <mergeCell ref="M115:M116"/>
    <mergeCell ref="N115:N116"/>
    <mergeCell ref="O115:O116"/>
    <mergeCell ref="B111:G111"/>
    <mergeCell ref="B114:G114"/>
    <mergeCell ref="A115:A116"/>
    <mergeCell ref="B115:G115"/>
    <mergeCell ref="H115:H116"/>
    <mergeCell ref="I115:I116"/>
    <mergeCell ref="J115:J116"/>
    <mergeCell ref="K134:K135"/>
    <mergeCell ref="L134:L135"/>
    <mergeCell ref="M134:M135"/>
    <mergeCell ref="N134:N135"/>
    <mergeCell ref="O134:O135"/>
    <mergeCell ref="B127:G127"/>
    <mergeCell ref="B133:G133"/>
    <mergeCell ref="A134:A135"/>
    <mergeCell ref="B134:G134"/>
    <mergeCell ref="H134:H135"/>
    <mergeCell ref="I134:I135"/>
    <mergeCell ref="J134:J135"/>
    <mergeCell ref="K150:K151"/>
    <mergeCell ref="L150:L151"/>
    <mergeCell ref="M150:M151"/>
    <mergeCell ref="N150:N151"/>
    <mergeCell ref="O150:O151"/>
    <mergeCell ref="B146:G146"/>
    <mergeCell ref="B149:G149"/>
    <mergeCell ref="A150:A151"/>
    <mergeCell ref="B150:G150"/>
    <mergeCell ref="H150:H151"/>
    <mergeCell ref="I150:I151"/>
    <mergeCell ref="J150:J151"/>
    <mergeCell ref="K185:K186"/>
    <mergeCell ref="L185:L186"/>
    <mergeCell ref="M185:M186"/>
    <mergeCell ref="N185:N186"/>
    <mergeCell ref="O185:O186"/>
    <mergeCell ref="B181:G181"/>
    <mergeCell ref="B184:G184"/>
    <mergeCell ref="A185:A186"/>
    <mergeCell ref="B185:G185"/>
    <mergeCell ref="H185:H186"/>
    <mergeCell ref="I185:I186"/>
    <mergeCell ref="J185:J186"/>
    <mergeCell ref="N268:N269"/>
    <mergeCell ref="O268:O269"/>
    <mergeCell ref="B280:G280"/>
    <mergeCell ref="B267:G267"/>
    <mergeCell ref="A268:A269"/>
    <mergeCell ref="B268:G268"/>
    <mergeCell ref="H268:H269"/>
    <mergeCell ref="I268:I269"/>
    <mergeCell ref="J268:J269"/>
    <mergeCell ref="K268:K269"/>
    <mergeCell ref="L268:L269"/>
    <mergeCell ref="M268:M269"/>
    <mergeCell ref="N284:N285"/>
    <mergeCell ref="O284:O285"/>
    <mergeCell ref="B296:G296"/>
    <mergeCell ref="B283:G283"/>
    <mergeCell ref="A284:A285"/>
    <mergeCell ref="B284:G284"/>
    <mergeCell ref="H284:H285"/>
    <mergeCell ref="I284:I285"/>
    <mergeCell ref="J284:J285"/>
    <mergeCell ref="K284:K285"/>
    <mergeCell ref="L284:L285"/>
    <mergeCell ref="M284:M285"/>
  </mergeCells>
  <pageMargins left="0.7" right="0.7" top="0.75" bottom="0.75" header="0" footer="0"/>
  <pageSetup orientation="landscape" r:id="rId1"/>
  <ignoredErrors>
    <ignoredError sqref="A24:A27 A39:A43 A54:A59 A69:A75 A84:A91 A102:A110 A123:A126 A142:A145 A158:A161 A177:A180 A193:A196 A212:A215 A228:A231 A244:A247 A260:A263 A276:A279 A290:A29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Administracion</vt:lpstr>
      <vt:lpstr>Cs computacionales</vt:lpstr>
      <vt:lpstr>COMPUTACION</vt:lpstr>
      <vt:lpstr>Enfermeria</vt:lpstr>
      <vt:lpstr>DERECHO</vt:lpstr>
      <vt:lpstr>MEDICO CIR</vt:lpstr>
      <vt:lpstr>Bachillerato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Azucena</cp:lastModifiedBy>
  <dcterms:created xsi:type="dcterms:W3CDTF">2003-03-18T16:53:22Z</dcterms:created>
  <dcterms:modified xsi:type="dcterms:W3CDTF">2026-01-22T22:53:38Z</dcterms:modified>
</cp:coreProperties>
</file>